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https://d.docs.live.net/b737bfa27afa4358/Dokumenter/10. semester/Til master/Kjøre kode/05.05/Simple_extended/"/>
    </mc:Choice>
  </mc:AlternateContent>
  <xr:revisionPtr revIDLastSave="413" documentId="13_ncr:1_{0856EC59-8951-4174-A775-741DBBFD32AA}" xr6:coauthVersionLast="47" xr6:coauthVersionMax="47" xr10:uidLastSave="{05219CC9-55C2-43CF-99B4-2574697C1988}"/>
  <bookViews>
    <workbookView xWindow="28680" yWindow="-120" windowWidth="29040" windowHeight="15840" tabRatio="1000" firstSheet="28" activeTab="30" xr2:uid="{00000000-000D-0000-FFFF-FFFF00000000}"/>
  </bookViews>
  <sheets>
    <sheet name="Par_AvailableExcessHeat" sheetId="8" r:id="rId1"/>
    <sheet name="Par_CarbonIntensity" sheetId="9" r:id="rId2"/>
    <sheet name="Par_CostEmission_1_2025" sheetId="11" r:id="rId3"/>
    <sheet name="Par_CostEmission_1_2050" sheetId="75" r:id="rId4"/>
    <sheet name="Par_CostEmission_2_2025" sheetId="76" r:id="rId5"/>
    <sheet name="Par_CostEmission_2_2050" sheetId="77" r:id="rId6"/>
    <sheet name="Par_CostEmission_3_2025" sheetId="78" r:id="rId7"/>
    <sheet name="Par_CostEmission_3_2050" sheetId="79" r:id="rId8"/>
    <sheet name="Par_CostEmission_4_2025" sheetId="80" r:id="rId9"/>
    <sheet name="Par_CostEmission_4_2050" sheetId="81" r:id="rId10"/>
    <sheet name="Par_CostEmission_5_2025" sheetId="82" r:id="rId11"/>
    <sheet name="Par_CostEmission_5_2050" sheetId="83" r:id="rId12"/>
    <sheet name="Par_Power2Energy_ratio" sheetId="45" r:id="rId13"/>
    <sheet name="Par_ChargeEfficiency" sheetId="10" r:id="rId14"/>
    <sheet name="Par_DischargeEfficiency" sheetId="14" r:id="rId15"/>
    <sheet name="Par_ECToTech_Efficiency" sheetId="15" r:id="rId16"/>
    <sheet name="Par_TechToEC_Efficiency" sheetId="29" r:id="rId17"/>
    <sheet name="Par_InitialCapacityInstalled" sheetId="19" r:id="rId18"/>
    <sheet name="Par_InitialSoC" sheetId="20" r:id="rId19"/>
    <sheet name="Par_MaxChargeDischargeRate" sheetId="22" r:id="rId20"/>
    <sheet name="Par_MaxStorageCapacity" sheetId="25" r:id="rId21"/>
    <sheet name="Par_MaxDwnShift" sheetId="23" r:id="rId22"/>
    <sheet name="Par_MaxUpShift" sheetId="26" r:id="rId23"/>
    <sheet name="Par_MaxExport" sheetId="24" r:id="rId24"/>
    <sheet name="Par_SelfDischarge" sheetId="28" r:id="rId25"/>
    <sheet name="Set_of_EnergyCarrier" sheetId="30" r:id="rId26"/>
    <sheet name="Set_of_FlexibleLoad" sheetId="31" r:id="rId27"/>
    <sheet name="Set_of_FlexibleLoadForEC" sheetId="32" r:id="rId28"/>
    <sheet name="Set_of_Month" sheetId="33" r:id="rId29"/>
    <sheet name="Par_Ramping_factor" sheetId="64" r:id="rId30"/>
    <sheet name="Set_of_Technology" sheetId="35" r:id="rId31"/>
    <sheet name="Subset_ECToTech" sheetId="40" r:id="rId32"/>
    <sheet name="Subset_TechToEC" sheetId="41" r:id="rId33"/>
    <sheet name="Set_Mode_of_Operation" sheetId="53" r:id="rId34"/>
    <sheet name="Par_BatteryCost" sheetId="55" r:id="rId35"/>
    <sheet name="Par_Cost_LS" sheetId="74" r:id="rId36"/>
    <sheet name="Par_Max_Capex_tec" sheetId="61" r:id="rId37"/>
    <sheet name="Par_Max_Capex_bat" sheetId="62" r:id="rId38"/>
    <sheet name="Par_Max_CAPEX" sheetId="69" r:id="rId39"/>
    <sheet name="Par_Max_Carbon_Emission" sheetId="63" r:id="rId4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8" l="1"/>
  <c r="B6" i="45" l="1"/>
  <c r="B9" i="45"/>
  <c r="B4" i="10" l="1"/>
  <c r="B5" i="45"/>
  <c r="B8" i="45"/>
  <c r="B8" i="28" l="1"/>
  <c r="B7" i="28"/>
  <c r="B9" i="10"/>
  <c r="B7" i="10"/>
  <c r="B6" i="10"/>
  <c r="B9" i="28"/>
</calcChain>
</file>

<file path=xl/sharedStrings.xml><?xml version="1.0" encoding="utf-8"?>
<sst xmlns="http://schemas.openxmlformats.org/spreadsheetml/2006/main" count="831" uniqueCount="92">
  <si>
    <t>Benevning:</t>
  </si>
  <si>
    <t>Technology</t>
  </si>
  <si>
    <t>Power_Grid</t>
  </si>
  <si>
    <t>PV</t>
  </si>
  <si>
    <t>P2G</t>
  </si>
  <si>
    <t>G2P</t>
  </si>
  <si>
    <t>Biogas_Grid</t>
  </si>
  <si>
    <t>CH4_Grid</t>
  </si>
  <si>
    <r>
      <rPr>
        <b/>
        <sz val="11"/>
        <color rgb="FF000000"/>
        <rFont val="Calibri"/>
        <family val="2"/>
      </rPr>
      <t xml:space="preserve">Info: </t>
    </r>
    <r>
      <rPr>
        <sz val="11"/>
        <color rgb="FF000000"/>
        <rFont val="Calibri"/>
        <family val="2"/>
      </rPr>
      <t xml:space="preserve">kilde: https://www.energy.gov/eere/amo/articles/waste-heat-recovery-publications-and-resources - : </t>
    </r>
  </si>
  <si>
    <r>
      <rPr>
        <b/>
        <sz val="11"/>
        <color rgb="FF000000"/>
        <rFont val="Calibri"/>
        <family val="2"/>
        <scheme val="minor"/>
      </rPr>
      <t xml:space="preserve">Benevning: </t>
    </r>
    <r>
      <rPr>
        <sz val="11"/>
        <color rgb="FF000000"/>
        <rFont val="Calibri"/>
        <family val="2"/>
        <scheme val="minor"/>
      </rPr>
      <t>andel av total load av heat</t>
    </r>
  </si>
  <si>
    <t>AvailableExcessHeat</t>
  </si>
  <si>
    <t>CarbonIntensity</t>
  </si>
  <si>
    <t xml:space="preserve">Info: </t>
  </si>
  <si>
    <t>CostEmisson</t>
  </si>
  <si>
    <t>FlexibleLoads</t>
  </si>
  <si>
    <t>BESS_Li_Ion_1</t>
  </si>
  <si>
    <t>BESS_Redox_1</t>
  </si>
  <si>
    <t>CAES_1</t>
  </si>
  <si>
    <t>Flywheel_1</t>
  </si>
  <si>
    <t>Hot_Water_Tank_LT_1</t>
  </si>
  <si>
    <t>H2_Storage_1</t>
  </si>
  <si>
    <t>CH4_Storage_1</t>
  </si>
  <si>
    <r>
      <rPr>
        <b/>
        <sz val="11"/>
        <color rgb="FF000000"/>
        <rFont val="Calibri"/>
        <family val="2"/>
      </rPr>
      <t>Info</t>
    </r>
    <r>
      <rPr>
        <sz val="11"/>
        <color rgb="FF000000"/>
        <rFont val="Calibri"/>
        <family val="2"/>
      </rPr>
      <t>: Data hentet fra DEA - Teknologirapport - https://ens.dk/sites/ens.dk/files/Analyser/version_7_-_technology_data_catalogue_for_energy_storage.pdf</t>
    </r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</si>
  <si>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</si>
  <si>
    <t>FlexibleLoad</t>
  </si>
  <si>
    <t>Charge_efficiency</t>
  </si>
  <si>
    <t>Discharge_efficiency</t>
  </si>
  <si>
    <t>EnergyCarrier</t>
  </si>
  <si>
    <t>ECToTech_Efficiency</t>
  </si>
  <si>
    <t>Electricity</t>
  </si>
  <si>
    <t>H2</t>
  </si>
  <si>
    <t>CH4</t>
  </si>
  <si>
    <t>Biogas</t>
  </si>
  <si>
    <t>Cost</t>
  </si>
  <si>
    <t>LT</t>
  </si>
  <si>
    <t>MT</t>
  </si>
  <si>
    <t>Initial_Installed_Capacity</t>
  </si>
  <si>
    <t>InitialSoC</t>
  </si>
  <si>
    <t>MaximumDwnShift</t>
  </si>
  <si>
    <t>MaxExport</t>
  </si>
  <si>
    <t>MaxStorageCapacity</t>
  </si>
  <si>
    <t>MaximumUpShift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</si>
  <si>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 loss per hour, t</t>
    </r>
  </si>
  <si>
    <t>SelfDischarge</t>
  </si>
  <si>
    <t>TechToEC_Efficiency</t>
  </si>
  <si>
    <t>Month</t>
  </si>
  <si>
    <t>Unit: Fraction</t>
  </si>
  <si>
    <t>Unit: [MWh]</t>
  </si>
  <si>
    <t>Info: https://ens.dk/sites/ens.dk/files/Analyser/technology_data_catalogue_for_energy_storage.pdf</t>
  </si>
  <si>
    <t>Info: all parameters: https://ens.dk/sites/ens.dk/files/Analyser/technology_data_catalogue_for_energy_storage.pdf</t>
  </si>
  <si>
    <t>Unit: [MW] til flexible load (sammenlignet med effekstærrelse i MaxCapacity</t>
  </si>
  <si>
    <t>Unit: fraction of demand that can be shifted</t>
  </si>
  <si>
    <t>Unit: [MWh/year]</t>
  </si>
  <si>
    <t>Info: Kan ikke eksportere mer enn totalt demand</t>
  </si>
  <si>
    <r>
      <rPr>
        <b/>
        <sz val="11"/>
        <color rgb="FF000000"/>
        <rFont val="Calibri"/>
        <family val="2"/>
      </rPr>
      <t>Info:</t>
    </r>
    <r>
      <rPr>
        <sz val="11"/>
        <color rgb="FF000000"/>
        <rFont val="Calibri"/>
        <family val="2"/>
      </rPr>
      <t xml:space="preserve"> Tenker vi kan anta null tap på linjene (EC-Tech) siden vi omhandler efficiency for hver teknologi i filen (Tech - EC)</t>
    </r>
  </si>
  <si>
    <t>Info: Electric Boilers and Heat Pump size: https://ens.dk/sites/ens.dk/files/Analyser/technology_data_catalogue_for_industrial_process_heat.pdf. PV: https://coldwellsolar.com/commercial-solar-blog/what-kind-of-solar-array-is-needed-to-power-an-industrial-plant/ , P2G: https://en.wikipedia.org/wiki/Power-to-gas G2P: https://petrowiki.spe.org/Gas_to_power . For GasBoiler: https://www.linkedin.com/pulse/gas-fired-boilers-market-analysis-report-global-insights-region-7ccbc For CHP:  https://iea.blob.core.windows.net/assets/d459f7d5-1ba7-49d9-ad56-915fba22f267/chp_report.pdf</t>
  </si>
  <si>
    <t>Info: Assume flexible Loads at full load</t>
  </si>
  <si>
    <r>
      <t xml:space="preserve">Info: For CH4 og biogass: </t>
    </r>
    <r>
      <rPr>
        <sz val="11"/>
        <color rgb="FF000000"/>
        <rFont val="Calibri"/>
        <family val="2"/>
      </rPr>
      <t xml:space="preserve">https://www.miljodirektoratet.no/ansvarsomrader/klima/for-myndigheter/kutte-utslipp-av-klimagasser/klima-og-energiplanlegging/tabeller-for-omregning-fra-energivarer-til-kwh/, </t>
    </r>
    <r>
      <rPr>
        <b/>
        <sz val="11"/>
        <color rgb="FF000000"/>
        <rFont val="Calibri"/>
        <family val="2"/>
      </rPr>
      <t>For Strøm: https://www.nve.no/nytt-fra-nve/nyheter-energi/lavt-klimagassutslipp-knyttet-til-norsk-stroemforbruk-i-2022/</t>
    </r>
  </si>
  <si>
    <t>Unit: [MW] (PV initially 5)</t>
  </si>
  <si>
    <t>Unit: [EUR/MWh]</t>
  </si>
  <si>
    <t>Unit: [MW/MWh]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</si>
  <si>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  <r>
      <rPr>
        <sz val="11"/>
        <color rgb="FF000000"/>
        <rFont val="Calibri"/>
        <family val="2"/>
      </rPr>
      <t xml:space="preserve"> (Brukt 1/0,88) for hydrogen - må "charge" batteriet mer og kompensere for tapet på vei inn i batteriet - derfor efficiency definert slik.</t>
    </r>
  </si>
  <si>
    <t>Operational mode</t>
  </si>
  <si>
    <t xml:space="preserve">Operational mode </t>
  </si>
  <si>
    <t>ElectricBoiler</t>
  </si>
  <si>
    <t>GasBoiler</t>
  </si>
  <si>
    <t>CHP</t>
  </si>
  <si>
    <t>Capex</t>
  </si>
  <si>
    <t>Max Carbon E</t>
  </si>
  <si>
    <t>Ramping factor</t>
  </si>
  <si>
    <t>OperationalMode</t>
  </si>
  <si>
    <t>CH4_H2_Mixer</t>
  </si>
  <si>
    <t>CH4_H2_Mix</t>
  </si>
  <si>
    <t>Max CAPEX</t>
  </si>
  <si>
    <t>Benevning: [EUR/kgCO2e] (0.056)</t>
  </si>
  <si>
    <t>Max_charge_discharge_rate</t>
  </si>
  <si>
    <t>HP_LT</t>
  </si>
  <si>
    <t>HP_MT</t>
  </si>
  <si>
    <r>
      <t xml:space="preserve">Info: </t>
    </r>
    <r>
      <rPr>
        <sz val="11"/>
        <color theme="1"/>
        <rFont val="Calibri"/>
        <family val="2"/>
        <scheme val="minor"/>
      </rPr>
      <t>Retreived from GENeSYS-MOD data</t>
    </r>
    <r>
      <rPr>
        <b/>
        <sz val="11"/>
        <color theme="1"/>
        <rFont val="Calibri"/>
        <family val="2"/>
        <scheme val="minor"/>
      </rPr>
      <t xml:space="preserve"> Og regjeringen.no)</t>
    </r>
  </si>
  <si>
    <t>Time</t>
  </si>
  <si>
    <t>DieselReserveGenerator</t>
  </si>
  <si>
    <t>[kgCO2e/MWh]</t>
  </si>
  <si>
    <t>CHP_CCS</t>
  </si>
  <si>
    <t>GasBoiler_CCS</t>
  </si>
  <si>
    <t>Power2Energy</t>
  </si>
  <si>
    <t>Info: Generalization of the relation between energy capacity and power capacity when investing in battery capacity. Source: DEA and https://github.com/GENeSYS-MOD/GENeSYS_MOD.data/blob/development/base_year_2021/Data/Parameters/Par_StorageE2PRatio/Par_StorageE2PRatio.csv</t>
  </si>
  <si>
    <t>Unit: [-]</t>
  </si>
  <si>
    <t>Info: Source: DEA</t>
  </si>
  <si>
    <t>H2_Grid</t>
  </si>
  <si>
    <t>CostLS</t>
  </si>
  <si>
    <t>HT</t>
  </si>
  <si>
    <t>Direct_Firing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</si>
</sst>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C0E6F5"/>
        <bgColor rgb="FFC0E6F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9" fillId="0" borderId="0" xfId="0" applyFont="1"/>
    <xf numFmtId="0" fontId="6" fillId="0" borderId="0" xfId="1"/>
    <xf numFmtId="0" fontId="10" fillId="0" borderId="0" xfId="0" applyFont="1"/>
    <xf numFmtId="0" fontId="4" fillId="0" borderId="1" xfId="0" applyFont="1" applyBorder="1"/>
    <xf numFmtId="0" fontId="11" fillId="0" borderId="0" xfId="0" applyFont="1"/>
    <xf numFmtId="0" fontId="11" fillId="2" borderId="0" xfId="0" applyFont="1" applyFill="1"/>
    <xf numFmtId="0" fontId="0" fillId="0" borderId="0" xfId="0" applyBorder="1"/>
    <xf numFmtId="0" fontId="1" fillId="0" borderId="0" xfId="0" applyFont="1" applyBorder="1" applyAlignment="1">
      <alignment horizontal="center" vertical="top"/>
    </xf>
    <xf numFmtId="0" fontId="4" fillId="0" borderId="0" xfId="0" applyFont="1" applyBorder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47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48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1.xml"/><Relationship Id="rId20" Type="http://schemas.openxmlformats.org/officeDocument/2006/relationships/worksheet" Target="worksheets/sheet20.xml"/><Relationship Id="rId41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4"/>
  <sheetViews>
    <sheetView workbookViewId="0">
      <selection activeCell="A5" sqref="A5"/>
    </sheetView>
  </sheetViews>
  <sheetFormatPr defaultColWidth="8.85546875" defaultRowHeight="15" x14ac:dyDescent="0.25"/>
  <cols>
    <col min="1" max="1" width="17.85546875" bestFit="1" customWidth="1"/>
  </cols>
  <sheetData>
    <row r="1" spans="1:1" x14ac:dyDescent="0.25">
      <c r="A1" s="7" t="s">
        <v>8</v>
      </c>
    </row>
    <row r="2" spans="1:1" x14ac:dyDescent="0.25">
      <c r="A2" s="6" t="s">
        <v>9</v>
      </c>
    </row>
    <row r="3" spans="1:1" x14ac:dyDescent="0.25">
      <c r="A3" s="1" t="s">
        <v>10</v>
      </c>
    </row>
    <row r="4" spans="1:1" x14ac:dyDescent="0.25">
      <c r="A4">
        <v>0.2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869F-FCE4-4F4E-BC22-A2772323E192}">
  <dimension ref="A1:A4"/>
  <sheetViews>
    <sheetView workbookViewId="0">
      <selection activeCell="G19" sqref="G19:G20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1">
        <v>0.77683760700000004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444BD-96C7-41C5-8C58-840EC3753E8F}">
  <dimension ref="A1:A4"/>
  <sheetViews>
    <sheetView workbookViewId="0">
      <selection activeCell="J17" sqref="J17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2">
        <v>5.2051281999999997E-2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745B9-33CD-4F54-B24F-2FB1EF9BEFBD}">
  <dimension ref="A1:A4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1">
        <v>0.124786325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9FF3-9BA1-4500-B472-59EFCF72B795}">
  <dimension ref="A1:B10"/>
  <sheetViews>
    <sheetView workbookViewId="0">
      <selection activeCell="P24" sqref="P24"/>
    </sheetView>
  </sheetViews>
  <sheetFormatPr defaultColWidth="8.85546875" defaultRowHeight="15" x14ac:dyDescent="0.25"/>
  <cols>
    <col min="1" max="1" width="20" bestFit="1" customWidth="1"/>
    <col min="2" max="2" width="12.85546875" bestFit="1" customWidth="1"/>
  </cols>
  <sheetData>
    <row r="1" spans="1:2" x14ac:dyDescent="0.25">
      <c r="A1" t="s">
        <v>85</v>
      </c>
    </row>
    <row r="2" spans="1:2" x14ac:dyDescent="0.25">
      <c r="A2" t="s">
        <v>60</v>
      </c>
    </row>
    <row r="3" spans="1:2" x14ac:dyDescent="0.25">
      <c r="A3" s="1" t="s">
        <v>14</v>
      </c>
      <c r="B3" s="1" t="s">
        <v>84</v>
      </c>
    </row>
    <row r="4" spans="1:2" x14ac:dyDescent="0.25">
      <c r="A4" t="s">
        <v>15</v>
      </c>
      <c r="B4">
        <v>1</v>
      </c>
    </row>
    <row r="5" spans="1:2" x14ac:dyDescent="0.25">
      <c r="A5" t="s">
        <v>16</v>
      </c>
      <c r="B5">
        <f>0.5/2</f>
        <v>0.25</v>
      </c>
    </row>
    <row r="6" spans="1:2" x14ac:dyDescent="0.25">
      <c r="A6" t="s">
        <v>17</v>
      </c>
      <c r="B6">
        <f>300/3000</f>
        <v>0.1</v>
      </c>
    </row>
    <row r="7" spans="1:2" x14ac:dyDescent="0.25">
      <c r="A7" t="s">
        <v>18</v>
      </c>
      <c r="B7">
        <v>1</v>
      </c>
    </row>
    <row r="8" spans="1:2" x14ac:dyDescent="0.25">
      <c r="A8" t="s">
        <v>19</v>
      </c>
      <c r="B8">
        <f>2.9/175</f>
        <v>1.657142857142857E-2</v>
      </c>
    </row>
    <row r="9" spans="1:2" x14ac:dyDescent="0.25">
      <c r="A9" t="s">
        <v>20</v>
      </c>
      <c r="B9">
        <f>0.1/16.7</f>
        <v>5.9880239520958087E-3</v>
      </c>
    </row>
    <row r="10" spans="1:2" x14ac:dyDescent="0.25">
      <c r="A10" t="s">
        <v>21</v>
      </c>
      <c r="B10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0"/>
  <sheetViews>
    <sheetView workbookViewId="0">
      <selection activeCell="B12" sqref="B12"/>
    </sheetView>
  </sheetViews>
  <sheetFormatPr defaultColWidth="8.85546875" defaultRowHeight="15" x14ac:dyDescent="0.25"/>
  <cols>
    <col min="1" max="1" width="19" bestFit="1" customWidth="1"/>
    <col min="2" max="2" width="17" bestFit="1" customWidth="1"/>
  </cols>
  <sheetData>
    <row r="1" spans="1:2" x14ac:dyDescent="0.25">
      <c r="A1" s="5" t="s">
        <v>22</v>
      </c>
    </row>
    <row r="2" spans="1:2" x14ac:dyDescent="0.25">
      <c r="A2" s="5" t="s">
        <v>61</v>
      </c>
    </row>
    <row r="3" spans="1:2" x14ac:dyDescent="0.25">
      <c r="A3" s="1" t="s">
        <v>24</v>
      </c>
      <c r="B3" s="1" t="s">
        <v>25</v>
      </c>
    </row>
    <row r="4" spans="1:2" x14ac:dyDescent="0.25">
      <c r="A4" t="s">
        <v>15</v>
      </c>
      <c r="B4">
        <f>1/0.98</f>
        <v>1.0204081632653061</v>
      </c>
    </row>
    <row r="5" spans="1:2" x14ac:dyDescent="0.25">
      <c r="A5" t="s">
        <v>16</v>
      </c>
      <c r="B5">
        <v>1</v>
      </c>
    </row>
    <row r="6" spans="1:2" x14ac:dyDescent="0.25">
      <c r="A6" t="s">
        <v>17</v>
      </c>
      <c r="B6">
        <f>1/0.84</f>
        <v>1.1904761904761905</v>
      </c>
    </row>
    <row r="7" spans="1:2" x14ac:dyDescent="0.25">
      <c r="A7" t="s">
        <v>18</v>
      </c>
      <c r="B7">
        <f>1/0.99</f>
        <v>1.0101010101010102</v>
      </c>
    </row>
    <row r="8" spans="1:2" x14ac:dyDescent="0.25">
      <c r="A8" t="s">
        <v>19</v>
      </c>
      <c r="B8">
        <v>1</v>
      </c>
    </row>
    <row r="9" spans="1:2" x14ac:dyDescent="0.25">
      <c r="A9" t="s">
        <v>20</v>
      </c>
      <c r="B9">
        <f>1/0.88</f>
        <v>1.1363636363636365</v>
      </c>
    </row>
    <row r="10" spans="1:2" x14ac:dyDescent="0.25">
      <c r="A10" t="s">
        <v>21</v>
      </c>
      <c r="B10">
        <v>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0"/>
  <sheetViews>
    <sheetView workbookViewId="0">
      <selection activeCell="B5" sqref="B5"/>
    </sheetView>
  </sheetViews>
  <sheetFormatPr defaultColWidth="8.85546875" defaultRowHeight="15" x14ac:dyDescent="0.25"/>
  <cols>
    <col min="1" max="1" width="23.140625" bestFit="1" customWidth="1"/>
    <col min="2" max="2" width="17.85546875" bestFit="1" customWidth="1"/>
  </cols>
  <sheetData>
    <row r="1" spans="1:2" x14ac:dyDescent="0.25">
      <c r="A1" s="9" t="s">
        <v>22</v>
      </c>
    </row>
    <row r="2" spans="1:2" x14ac:dyDescent="0.25">
      <c r="A2" s="9" t="s">
        <v>23</v>
      </c>
    </row>
    <row r="3" spans="1:2" x14ac:dyDescent="0.25">
      <c r="A3" s="1" t="s">
        <v>24</v>
      </c>
      <c r="B3" s="1" t="s">
        <v>26</v>
      </c>
    </row>
    <row r="4" spans="1:2" x14ac:dyDescent="0.25">
      <c r="A4" t="s">
        <v>15</v>
      </c>
      <c r="B4">
        <v>0.97</v>
      </c>
    </row>
    <row r="5" spans="1:2" x14ac:dyDescent="0.25">
      <c r="A5" t="s">
        <v>16</v>
      </c>
      <c r="B5">
        <v>0.78</v>
      </c>
    </row>
    <row r="6" spans="1:2" x14ac:dyDescent="0.25">
      <c r="A6" t="s">
        <v>17</v>
      </c>
      <c r="B6">
        <v>0.84</v>
      </c>
    </row>
    <row r="7" spans="1:2" x14ac:dyDescent="0.25">
      <c r="A7" t="s">
        <v>18</v>
      </c>
      <c r="B7">
        <v>0.99</v>
      </c>
    </row>
    <row r="8" spans="1:2" x14ac:dyDescent="0.25">
      <c r="A8" t="s">
        <v>19</v>
      </c>
      <c r="B8">
        <v>1</v>
      </c>
    </row>
    <row r="9" spans="1:2" x14ac:dyDescent="0.25">
      <c r="A9" t="s">
        <v>20</v>
      </c>
      <c r="B9">
        <v>1</v>
      </c>
    </row>
    <row r="10" spans="1:2" x14ac:dyDescent="0.25">
      <c r="A10" t="s">
        <v>21</v>
      </c>
      <c r="B10">
        <v>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54"/>
  <sheetViews>
    <sheetView topLeftCell="A31" workbookViewId="0">
      <selection activeCell="A52" sqref="A52:A54"/>
    </sheetView>
  </sheetViews>
  <sheetFormatPr defaultColWidth="8.85546875" defaultRowHeight="15" x14ac:dyDescent="0.25"/>
  <cols>
    <col min="1" max="1" width="19.42578125" bestFit="1" customWidth="1"/>
    <col min="2" max="2" width="12.140625" bestFit="1" customWidth="1"/>
    <col min="3" max="3" width="17.42578125" bestFit="1" customWidth="1"/>
    <col min="4" max="4" width="19.42578125" bestFit="1" customWidth="1"/>
    <col min="6" max="6" width="20.42578125" bestFit="1" customWidth="1"/>
    <col min="10" max="10" width="14.140625" bestFit="1" customWidth="1"/>
  </cols>
  <sheetData>
    <row r="1" spans="1:4" x14ac:dyDescent="0.25">
      <c r="A1" s="9" t="s">
        <v>54</v>
      </c>
    </row>
    <row r="2" spans="1:4" x14ac:dyDescent="0.25">
      <c r="A2" s="7" t="s">
        <v>86</v>
      </c>
    </row>
    <row r="3" spans="1:4" x14ac:dyDescent="0.25">
      <c r="A3" s="1" t="s">
        <v>1</v>
      </c>
      <c r="B3" s="1" t="s">
        <v>27</v>
      </c>
      <c r="C3" s="10" t="s">
        <v>62</v>
      </c>
      <c r="D3" s="1" t="s">
        <v>28</v>
      </c>
    </row>
    <row r="4" spans="1:4" x14ac:dyDescent="0.25">
      <c r="A4" t="s">
        <v>64</v>
      </c>
      <c r="B4" t="s">
        <v>29</v>
      </c>
      <c r="C4">
        <v>1</v>
      </c>
      <c r="D4">
        <v>1</v>
      </c>
    </row>
    <row r="5" spans="1:4" x14ac:dyDescent="0.25">
      <c r="A5" t="s">
        <v>76</v>
      </c>
      <c r="B5" t="s">
        <v>29</v>
      </c>
      <c r="C5">
        <v>1</v>
      </c>
      <c r="D5">
        <v>1</v>
      </c>
    </row>
    <row r="6" spans="1:4" x14ac:dyDescent="0.25">
      <c r="A6" t="s">
        <v>77</v>
      </c>
      <c r="B6" t="s">
        <v>29</v>
      </c>
      <c r="C6">
        <v>1</v>
      </c>
      <c r="D6">
        <v>1</v>
      </c>
    </row>
    <row r="7" spans="1:4" x14ac:dyDescent="0.25">
      <c r="A7" t="s">
        <v>77</v>
      </c>
      <c r="B7" t="s">
        <v>29</v>
      </c>
      <c r="C7">
        <v>2</v>
      </c>
      <c r="D7">
        <v>1</v>
      </c>
    </row>
    <row r="8" spans="1:4" x14ac:dyDescent="0.25">
      <c r="A8" t="s">
        <v>4</v>
      </c>
      <c r="B8" t="s">
        <v>29</v>
      </c>
      <c r="C8">
        <v>1</v>
      </c>
      <c r="D8">
        <v>1</v>
      </c>
    </row>
    <row r="9" spans="1:4" x14ac:dyDescent="0.25">
      <c r="A9" t="s">
        <v>5</v>
      </c>
      <c r="B9" t="s">
        <v>30</v>
      </c>
      <c r="C9">
        <v>1</v>
      </c>
      <c r="D9">
        <v>1</v>
      </c>
    </row>
    <row r="10" spans="1:4" x14ac:dyDescent="0.25">
      <c r="A10" t="s">
        <v>65</v>
      </c>
      <c r="B10" t="s">
        <v>72</v>
      </c>
      <c r="C10">
        <v>1</v>
      </c>
      <c r="D10">
        <v>1</v>
      </c>
    </row>
    <row r="11" spans="1:4" x14ac:dyDescent="0.25">
      <c r="A11" t="s">
        <v>65</v>
      </c>
      <c r="B11" t="s">
        <v>72</v>
      </c>
      <c r="C11">
        <v>2</v>
      </c>
      <c r="D11">
        <v>1</v>
      </c>
    </row>
    <row r="12" spans="1:4" x14ac:dyDescent="0.25">
      <c r="A12" t="s">
        <v>65</v>
      </c>
      <c r="B12" t="s">
        <v>72</v>
      </c>
      <c r="C12">
        <v>3</v>
      </c>
      <c r="D12">
        <v>1</v>
      </c>
    </row>
    <row r="13" spans="1:4" x14ac:dyDescent="0.25">
      <c r="A13" t="s">
        <v>65</v>
      </c>
      <c r="B13" t="s">
        <v>31</v>
      </c>
      <c r="C13">
        <v>4</v>
      </c>
      <c r="D13">
        <v>1</v>
      </c>
    </row>
    <row r="14" spans="1:4" x14ac:dyDescent="0.25">
      <c r="A14" t="s">
        <v>65</v>
      </c>
      <c r="B14" t="s">
        <v>31</v>
      </c>
      <c r="C14">
        <v>5</v>
      </c>
      <c r="D14">
        <v>1</v>
      </c>
    </row>
    <row r="15" spans="1:4" x14ac:dyDescent="0.25">
      <c r="A15" t="s">
        <v>65</v>
      </c>
      <c r="B15" t="s">
        <v>31</v>
      </c>
      <c r="C15">
        <v>6</v>
      </c>
      <c r="D15">
        <v>1</v>
      </c>
    </row>
    <row r="16" spans="1:4" x14ac:dyDescent="0.25">
      <c r="A16" t="s">
        <v>65</v>
      </c>
      <c r="B16" t="s">
        <v>32</v>
      </c>
      <c r="C16">
        <v>7</v>
      </c>
      <c r="D16">
        <v>1</v>
      </c>
    </row>
    <row r="17" spans="1:4" x14ac:dyDescent="0.25">
      <c r="A17" t="s">
        <v>65</v>
      </c>
      <c r="B17" t="s">
        <v>32</v>
      </c>
      <c r="C17">
        <v>8</v>
      </c>
      <c r="D17">
        <v>1</v>
      </c>
    </row>
    <row r="18" spans="1:4" x14ac:dyDescent="0.25">
      <c r="A18" t="s">
        <v>65</v>
      </c>
      <c r="B18" t="s">
        <v>32</v>
      </c>
      <c r="C18">
        <v>9</v>
      </c>
      <c r="D18">
        <v>1</v>
      </c>
    </row>
    <row r="19" spans="1:4" x14ac:dyDescent="0.25">
      <c r="A19" t="s">
        <v>83</v>
      </c>
      <c r="B19" t="s">
        <v>72</v>
      </c>
      <c r="C19">
        <v>1</v>
      </c>
      <c r="D19">
        <v>1</v>
      </c>
    </row>
    <row r="20" spans="1:4" x14ac:dyDescent="0.25">
      <c r="A20" t="s">
        <v>83</v>
      </c>
      <c r="B20" t="s">
        <v>72</v>
      </c>
      <c r="C20">
        <v>2</v>
      </c>
      <c r="D20">
        <v>1</v>
      </c>
    </row>
    <row r="21" spans="1:4" x14ac:dyDescent="0.25">
      <c r="A21" t="s">
        <v>83</v>
      </c>
      <c r="B21" t="s">
        <v>72</v>
      </c>
      <c r="C21">
        <v>3</v>
      </c>
      <c r="D21">
        <v>1</v>
      </c>
    </row>
    <row r="22" spans="1:4" x14ac:dyDescent="0.25">
      <c r="A22" t="s">
        <v>83</v>
      </c>
      <c r="B22" t="s">
        <v>31</v>
      </c>
      <c r="C22">
        <v>4</v>
      </c>
      <c r="D22">
        <v>1</v>
      </c>
    </row>
    <row r="23" spans="1:4" x14ac:dyDescent="0.25">
      <c r="A23" t="s">
        <v>83</v>
      </c>
      <c r="B23" t="s">
        <v>31</v>
      </c>
      <c r="C23">
        <v>5</v>
      </c>
      <c r="D23">
        <v>1</v>
      </c>
    </row>
    <row r="24" spans="1:4" x14ac:dyDescent="0.25">
      <c r="A24" t="s">
        <v>83</v>
      </c>
      <c r="B24" t="s">
        <v>31</v>
      </c>
      <c r="C24">
        <v>6</v>
      </c>
      <c r="D24">
        <v>1</v>
      </c>
    </row>
    <row r="25" spans="1:4" x14ac:dyDescent="0.25">
      <c r="A25" t="s">
        <v>83</v>
      </c>
      <c r="B25" t="s">
        <v>32</v>
      </c>
      <c r="C25">
        <v>7</v>
      </c>
      <c r="D25">
        <v>1</v>
      </c>
    </row>
    <row r="26" spans="1:4" x14ac:dyDescent="0.25">
      <c r="A26" t="s">
        <v>83</v>
      </c>
      <c r="B26" t="s">
        <v>32</v>
      </c>
      <c r="C26">
        <v>8</v>
      </c>
      <c r="D26">
        <v>1</v>
      </c>
    </row>
    <row r="27" spans="1:4" x14ac:dyDescent="0.25">
      <c r="A27" t="s">
        <v>83</v>
      </c>
      <c r="B27" t="s">
        <v>32</v>
      </c>
      <c r="C27">
        <v>9</v>
      </c>
      <c r="D27">
        <v>1</v>
      </c>
    </row>
    <row r="28" spans="1:4" x14ac:dyDescent="0.25">
      <c r="A28" t="s">
        <v>66</v>
      </c>
      <c r="B28" t="s">
        <v>72</v>
      </c>
      <c r="C28">
        <v>1</v>
      </c>
      <c r="D28">
        <v>1</v>
      </c>
    </row>
    <row r="29" spans="1:4" x14ac:dyDescent="0.25">
      <c r="A29" t="s">
        <v>66</v>
      </c>
      <c r="B29" t="s">
        <v>72</v>
      </c>
      <c r="C29">
        <v>2</v>
      </c>
      <c r="D29">
        <v>1</v>
      </c>
    </row>
    <row r="30" spans="1:4" x14ac:dyDescent="0.25">
      <c r="A30" t="s">
        <v>66</v>
      </c>
      <c r="B30" t="s">
        <v>72</v>
      </c>
      <c r="C30">
        <v>3</v>
      </c>
      <c r="D30">
        <v>1</v>
      </c>
    </row>
    <row r="31" spans="1:4" x14ac:dyDescent="0.25">
      <c r="A31" t="s">
        <v>66</v>
      </c>
      <c r="B31" t="s">
        <v>31</v>
      </c>
      <c r="C31">
        <v>4</v>
      </c>
      <c r="D31">
        <v>1</v>
      </c>
    </row>
    <row r="32" spans="1:4" x14ac:dyDescent="0.25">
      <c r="A32" t="s">
        <v>66</v>
      </c>
      <c r="B32" t="s">
        <v>31</v>
      </c>
      <c r="C32">
        <v>5</v>
      </c>
      <c r="D32">
        <v>1</v>
      </c>
    </row>
    <row r="33" spans="1:4" x14ac:dyDescent="0.25">
      <c r="A33" t="s">
        <v>66</v>
      </c>
      <c r="B33" t="s">
        <v>31</v>
      </c>
      <c r="C33">
        <v>6</v>
      </c>
      <c r="D33">
        <v>1</v>
      </c>
    </row>
    <row r="34" spans="1:4" x14ac:dyDescent="0.25">
      <c r="A34" t="s">
        <v>66</v>
      </c>
      <c r="B34" t="s">
        <v>32</v>
      </c>
      <c r="C34">
        <v>7</v>
      </c>
      <c r="D34">
        <v>1</v>
      </c>
    </row>
    <row r="35" spans="1:4" x14ac:dyDescent="0.25">
      <c r="A35" t="s">
        <v>66</v>
      </c>
      <c r="B35" t="s">
        <v>32</v>
      </c>
      <c r="C35">
        <v>8</v>
      </c>
      <c r="D35">
        <v>1</v>
      </c>
    </row>
    <row r="36" spans="1:4" x14ac:dyDescent="0.25">
      <c r="A36" t="s">
        <v>66</v>
      </c>
      <c r="B36" t="s">
        <v>32</v>
      </c>
      <c r="C36">
        <v>9</v>
      </c>
      <c r="D36">
        <v>1</v>
      </c>
    </row>
    <row r="37" spans="1:4" x14ac:dyDescent="0.25">
      <c r="A37" t="s">
        <v>82</v>
      </c>
      <c r="B37" t="s">
        <v>72</v>
      </c>
      <c r="C37">
        <v>1</v>
      </c>
      <c r="D37">
        <v>1</v>
      </c>
    </row>
    <row r="38" spans="1:4" x14ac:dyDescent="0.25">
      <c r="A38" t="s">
        <v>82</v>
      </c>
      <c r="B38" t="s">
        <v>72</v>
      </c>
      <c r="C38">
        <v>2</v>
      </c>
      <c r="D38">
        <v>1</v>
      </c>
    </row>
    <row r="39" spans="1:4" x14ac:dyDescent="0.25">
      <c r="A39" t="s">
        <v>82</v>
      </c>
      <c r="B39" t="s">
        <v>72</v>
      </c>
      <c r="C39">
        <v>3</v>
      </c>
      <c r="D39">
        <v>1</v>
      </c>
    </row>
    <row r="40" spans="1:4" x14ac:dyDescent="0.25">
      <c r="A40" t="s">
        <v>82</v>
      </c>
      <c r="B40" t="s">
        <v>31</v>
      </c>
      <c r="C40">
        <v>4</v>
      </c>
      <c r="D40">
        <v>1</v>
      </c>
    </row>
    <row r="41" spans="1:4" x14ac:dyDescent="0.25">
      <c r="A41" t="s">
        <v>82</v>
      </c>
      <c r="B41" t="s">
        <v>31</v>
      </c>
      <c r="C41">
        <v>5</v>
      </c>
      <c r="D41">
        <v>1</v>
      </c>
    </row>
    <row r="42" spans="1:4" x14ac:dyDescent="0.25">
      <c r="A42" t="s">
        <v>82</v>
      </c>
      <c r="B42" t="s">
        <v>31</v>
      </c>
      <c r="C42">
        <v>6</v>
      </c>
      <c r="D42">
        <v>1</v>
      </c>
    </row>
    <row r="43" spans="1:4" x14ac:dyDescent="0.25">
      <c r="A43" t="s">
        <v>82</v>
      </c>
      <c r="B43" t="s">
        <v>32</v>
      </c>
      <c r="C43">
        <v>7</v>
      </c>
      <c r="D43">
        <v>1</v>
      </c>
    </row>
    <row r="44" spans="1:4" x14ac:dyDescent="0.25">
      <c r="A44" t="s">
        <v>82</v>
      </c>
      <c r="B44" t="s">
        <v>32</v>
      </c>
      <c r="C44">
        <v>8</v>
      </c>
      <c r="D44">
        <v>1</v>
      </c>
    </row>
    <row r="45" spans="1:4" x14ac:dyDescent="0.25">
      <c r="A45" t="s">
        <v>82</v>
      </c>
      <c r="B45" t="s">
        <v>32</v>
      </c>
      <c r="C45">
        <v>9</v>
      </c>
      <c r="D45">
        <v>1</v>
      </c>
    </row>
    <row r="46" spans="1:4" x14ac:dyDescent="0.25">
      <c r="A46" s="3" t="s">
        <v>71</v>
      </c>
      <c r="B46" t="s">
        <v>30</v>
      </c>
      <c r="C46">
        <v>1</v>
      </c>
      <c r="D46">
        <v>0.2</v>
      </c>
    </row>
    <row r="47" spans="1:4" x14ac:dyDescent="0.25">
      <c r="A47" s="3" t="s">
        <v>71</v>
      </c>
      <c r="B47" t="s">
        <v>31</v>
      </c>
      <c r="C47">
        <v>1</v>
      </c>
      <c r="D47">
        <v>0.8</v>
      </c>
    </row>
    <row r="48" spans="1:4" x14ac:dyDescent="0.25">
      <c r="A48" s="3" t="s">
        <v>2</v>
      </c>
      <c r="B48" t="s">
        <v>29</v>
      </c>
      <c r="C48">
        <v>2</v>
      </c>
      <c r="D48">
        <v>1</v>
      </c>
    </row>
    <row r="49" spans="1:4" x14ac:dyDescent="0.25">
      <c r="A49" t="s">
        <v>6</v>
      </c>
      <c r="B49" t="s">
        <v>32</v>
      </c>
      <c r="C49">
        <v>2</v>
      </c>
      <c r="D49">
        <v>1</v>
      </c>
    </row>
    <row r="50" spans="1:4" x14ac:dyDescent="0.25">
      <c r="A50" t="s">
        <v>7</v>
      </c>
      <c r="B50" t="s">
        <v>31</v>
      </c>
      <c r="C50">
        <v>2</v>
      </c>
      <c r="D50">
        <v>1</v>
      </c>
    </row>
    <row r="51" spans="1:4" x14ac:dyDescent="0.25">
      <c r="A51" s="3" t="s">
        <v>88</v>
      </c>
      <c r="B51" t="s">
        <v>30</v>
      </c>
      <c r="C51">
        <v>2</v>
      </c>
      <c r="D51">
        <v>1</v>
      </c>
    </row>
    <row r="52" spans="1:4" x14ac:dyDescent="0.25">
      <c r="A52" s="3" t="s">
        <v>91</v>
      </c>
      <c r="B52" t="s">
        <v>31</v>
      </c>
      <c r="C52">
        <v>1</v>
      </c>
      <c r="D52">
        <v>1</v>
      </c>
    </row>
    <row r="53" spans="1:4" x14ac:dyDescent="0.25">
      <c r="A53" s="3" t="s">
        <v>91</v>
      </c>
      <c r="B53" t="s">
        <v>31</v>
      </c>
      <c r="C53">
        <v>2</v>
      </c>
      <c r="D53">
        <v>1</v>
      </c>
    </row>
    <row r="54" spans="1:4" x14ac:dyDescent="0.25">
      <c r="A54" s="3" t="s">
        <v>91</v>
      </c>
      <c r="B54" t="s">
        <v>31</v>
      </c>
      <c r="C54">
        <v>3</v>
      </c>
      <c r="D54">
        <v>1</v>
      </c>
    </row>
  </sheetData>
  <phoneticPr fontId="2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S74"/>
  <sheetViews>
    <sheetView topLeftCell="A49" workbookViewId="0">
      <selection activeCell="A72" sqref="A72:A74"/>
    </sheetView>
  </sheetViews>
  <sheetFormatPr defaultColWidth="8.85546875" defaultRowHeight="15" x14ac:dyDescent="0.25"/>
  <cols>
    <col min="1" max="1" width="21.140625" bestFit="1" customWidth="1"/>
    <col min="2" max="2" width="12.140625" bestFit="1" customWidth="1"/>
    <col min="3" max="3" width="17.85546875" bestFit="1" customWidth="1"/>
    <col min="4" max="4" width="19.42578125" bestFit="1" customWidth="1"/>
    <col min="7" max="7" width="20.42578125" bestFit="1" customWidth="1"/>
    <col min="8" max="8" width="14" bestFit="1" customWidth="1"/>
  </cols>
  <sheetData>
    <row r="1" spans="1:19" x14ac:dyDescent="0.25">
      <c r="A1" t="s">
        <v>87</v>
      </c>
    </row>
    <row r="2" spans="1:19" x14ac:dyDescent="0.25">
      <c r="A2" t="s">
        <v>86</v>
      </c>
      <c r="H2" s="13"/>
      <c r="I2" s="13"/>
      <c r="J2" s="13"/>
      <c r="K2" s="13"/>
    </row>
    <row r="3" spans="1:19" x14ac:dyDescent="0.25">
      <c r="A3" s="1" t="s">
        <v>1</v>
      </c>
      <c r="B3" s="1" t="s">
        <v>27</v>
      </c>
      <c r="C3" s="10" t="s">
        <v>63</v>
      </c>
      <c r="D3" s="1" t="s">
        <v>44</v>
      </c>
      <c r="H3" s="14"/>
      <c r="I3" s="14"/>
      <c r="J3" s="15"/>
      <c r="K3" s="13"/>
    </row>
    <row r="4" spans="1:19" x14ac:dyDescent="0.25">
      <c r="A4" t="s">
        <v>2</v>
      </c>
      <c r="B4" t="s">
        <v>29</v>
      </c>
      <c r="C4">
        <v>1</v>
      </c>
      <c r="D4">
        <v>1</v>
      </c>
      <c r="H4" s="13"/>
      <c r="I4" s="13"/>
      <c r="J4" s="13"/>
      <c r="K4" s="13"/>
      <c r="P4" s="2"/>
      <c r="Q4" s="2"/>
      <c r="S4" s="2"/>
    </row>
    <row r="5" spans="1:19" x14ac:dyDescent="0.25">
      <c r="A5" t="s">
        <v>64</v>
      </c>
      <c r="B5" t="s">
        <v>34</v>
      </c>
      <c r="C5">
        <v>1</v>
      </c>
      <c r="D5">
        <v>0.99</v>
      </c>
    </row>
    <row r="6" spans="1:19" x14ac:dyDescent="0.25">
      <c r="A6" t="s">
        <v>64</v>
      </c>
      <c r="B6" t="s">
        <v>35</v>
      </c>
      <c r="C6">
        <v>2</v>
      </c>
      <c r="D6">
        <v>0.99</v>
      </c>
    </row>
    <row r="7" spans="1:19" x14ac:dyDescent="0.25">
      <c r="A7" t="s">
        <v>76</v>
      </c>
      <c r="B7" t="s">
        <v>34</v>
      </c>
      <c r="C7">
        <v>1</v>
      </c>
      <c r="D7">
        <v>3</v>
      </c>
    </row>
    <row r="8" spans="1:19" x14ac:dyDescent="0.25">
      <c r="A8" t="s">
        <v>77</v>
      </c>
      <c r="B8" t="s">
        <v>35</v>
      </c>
      <c r="C8">
        <v>1</v>
      </c>
      <c r="D8">
        <v>2</v>
      </c>
    </row>
    <row r="9" spans="1:19" x14ac:dyDescent="0.25">
      <c r="A9" t="s">
        <v>77</v>
      </c>
      <c r="B9" t="s">
        <v>34</v>
      </c>
      <c r="C9">
        <v>2</v>
      </c>
      <c r="D9">
        <v>3</v>
      </c>
    </row>
    <row r="10" spans="1:19" x14ac:dyDescent="0.25">
      <c r="A10" t="s">
        <v>3</v>
      </c>
      <c r="B10" t="s">
        <v>29</v>
      </c>
      <c r="C10">
        <v>1</v>
      </c>
      <c r="D10">
        <v>1</v>
      </c>
    </row>
    <row r="11" spans="1:19" x14ac:dyDescent="0.25">
      <c r="A11" t="s">
        <v>4</v>
      </c>
      <c r="B11" t="s">
        <v>30</v>
      </c>
      <c r="C11">
        <v>1</v>
      </c>
      <c r="D11">
        <v>0.6</v>
      </c>
    </row>
    <row r="12" spans="1:19" x14ac:dyDescent="0.25">
      <c r="A12" t="s">
        <v>5</v>
      </c>
      <c r="B12" t="s">
        <v>29</v>
      </c>
      <c r="C12">
        <v>1</v>
      </c>
      <c r="D12">
        <v>0.6</v>
      </c>
    </row>
    <row r="13" spans="1:19" x14ac:dyDescent="0.25">
      <c r="A13" t="s">
        <v>65</v>
      </c>
      <c r="B13" t="s">
        <v>34</v>
      </c>
      <c r="C13">
        <v>1</v>
      </c>
      <c r="D13">
        <v>0.93</v>
      </c>
    </row>
    <row r="14" spans="1:19" x14ac:dyDescent="0.25">
      <c r="A14" t="s">
        <v>65</v>
      </c>
      <c r="B14" t="s">
        <v>35</v>
      </c>
      <c r="C14">
        <v>2</v>
      </c>
      <c r="D14">
        <v>0.93</v>
      </c>
    </row>
    <row r="15" spans="1:19" x14ac:dyDescent="0.25">
      <c r="A15" t="s">
        <v>65</v>
      </c>
      <c r="B15" t="s">
        <v>90</v>
      </c>
      <c r="C15">
        <v>3</v>
      </c>
      <c r="D15">
        <v>0.93</v>
      </c>
    </row>
    <row r="16" spans="1:19" x14ac:dyDescent="0.25">
      <c r="A16" t="s">
        <v>65</v>
      </c>
      <c r="B16" t="s">
        <v>34</v>
      </c>
      <c r="C16">
        <v>4</v>
      </c>
      <c r="D16">
        <v>0.93</v>
      </c>
    </row>
    <row r="17" spans="1:5" x14ac:dyDescent="0.25">
      <c r="A17" t="s">
        <v>65</v>
      </c>
      <c r="B17" t="s">
        <v>35</v>
      </c>
      <c r="C17">
        <v>5</v>
      </c>
      <c r="D17">
        <v>0.93</v>
      </c>
    </row>
    <row r="18" spans="1:5" x14ac:dyDescent="0.25">
      <c r="A18" t="s">
        <v>65</v>
      </c>
      <c r="B18" t="s">
        <v>90</v>
      </c>
      <c r="C18">
        <v>6</v>
      </c>
      <c r="D18">
        <v>0.93</v>
      </c>
    </row>
    <row r="19" spans="1:5" x14ac:dyDescent="0.25">
      <c r="A19" t="s">
        <v>65</v>
      </c>
      <c r="B19" t="s">
        <v>34</v>
      </c>
      <c r="C19">
        <v>7</v>
      </c>
      <c r="D19">
        <v>0.93</v>
      </c>
    </row>
    <row r="20" spans="1:5" x14ac:dyDescent="0.25">
      <c r="A20" t="s">
        <v>65</v>
      </c>
      <c r="B20" t="s">
        <v>35</v>
      </c>
      <c r="C20">
        <v>8</v>
      </c>
      <c r="D20">
        <v>0.93</v>
      </c>
    </row>
    <row r="21" spans="1:5" x14ac:dyDescent="0.25">
      <c r="A21" t="s">
        <v>65</v>
      </c>
      <c r="B21" t="s">
        <v>90</v>
      </c>
      <c r="C21">
        <v>9</v>
      </c>
      <c r="D21">
        <v>0.93</v>
      </c>
    </row>
    <row r="22" spans="1:5" x14ac:dyDescent="0.25">
      <c r="A22" t="s">
        <v>83</v>
      </c>
      <c r="B22" t="s">
        <v>34</v>
      </c>
      <c r="C22">
        <v>1</v>
      </c>
      <c r="D22">
        <v>0.93</v>
      </c>
    </row>
    <row r="23" spans="1:5" x14ac:dyDescent="0.25">
      <c r="A23" t="s">
        <v>83</v>
      </c>
      <c r="B23" t="s">
        <v>35</v>
      </c>
      <c r="C23">
        <v>2</v>
      </c>
      <c r="D23">
        <v>0.93</v>
      </c>
    </row>
    <row r="24" spans="1:5" x14ac:dyDescent="0.25">
      <c r="A24" t="s">
        <v>83</v>
      </c>
      <c r="B24" t="s">
        <v>90</v>
      </c>
      <c r="C24">
        <v>3</v>
      </c>
      <c r="D24">
        <v>0.93</v>
      </c>
    </row>
    <row r="25" spans="1:5" x14ac:dyDescent="0.25">
      <c r="A25" t="s">
        <v>83</v>
      </c>
      <c r="B25" t="s">
        <v>34</v>
      </c>
      <c r="C25">
        <v>4</v>
      </c>
      <c r="D25">
        <v>0.93</v>
      </c>
    </row>
    <row r="26" spans="1:5" x14ac:dyDescent="0.25">
      <c r="A26" t="s">
        <v>83</v>
      </c>
      <c r="B26" t="s">
        <v>35</v>
      </c>
      <c r="C26">
        <v>5</v>
      </c>
      <c r="D26">
        <v>0.93</v>
      </c>
    </row>
    <row r="27" spans="1:5" x14ac:dyDescent="0.25">
      <c r="A27" t="s">
        <v>83</v>
      </c>
      <c r="B27" t="s">
        <v>90</v>
      </c>
      <c r="C27">
        <v>6</v>
      </c>
      <c r="D27">
        <v>0.93</v>
      </c>
    </row>
    <row r="28" spans="1:5" x14ac:dyDescent="0.25">
      <c r="A28" t="s">
        <v>83</v>
      </c>
      <c r="B28" t="s">
        <v>34</v>
      </c>
      <c r="C28">
        <v>7</v>
      </c>
      <c r="D28">
        <v>0.93</v>
      </c>
    </row>
    <row r="29" spans="1:5" x14ac:dyDescent="0.25">
      <c r="A29" t="s">
        <v>83</v>
      </c>
      <c r="B29" t="s">
        <v>35</v>
      </c>
      <c r="C29">
        <v>8</v>
      </c>
      <c r="D29">
        <v>0.93</v>
      </c>
    </row>
    <row r="30" spans="1:5" x14ac:dyDescent="0.25">
      <c r="A30" t="s">
        <v>83</v>
      </c>
      <c r="B30" t="s">
        <v>90</v>
      </c>
      <c r="C30">
        <v>9</v>
      </c>
      <c r="D30">
        <v>0.93</v>
      </c>
      <c r="E30" s="3"/>
    </row>
    <row r="31" spans="1:5" x14ac:dyDescent="0.25">
      <c r="A31" t="s">
        <v>66</v>
      </c>
      <c r="B31" t="s">
        <v>34</v>
      </c>
      <c r="C31">
        <v>1</v>
      </c>
      <c r="D31">
        <v>0.45</v>
      </c>
    </row>
    <row r="32" spans="1:5" x14ac:dyDescent="0.25">
      <c r="A32" t="s">
        <v>66</v>
      </c>
      <c r="B32" t="s">
        <v>29</v>
      </c>
      <c r="C32">
        <v>1</v>
      </c>
      <c r="D32">
        <v>0.3</v>
      </c>
    </row>
    <row r="33" spans="1:8" x14ac:dyDescent="0.25">
      <c r="A33" t="s">
        <v>66</v>
      </c>
      <c r="B33" t="s">
        <v>35</v>
      </c>
      <c r="C33">
        <v>2</v>
      </c>
      <c r="D33">
        <v>0.45</v>
      </c>
    </row>
    <row r="34" spans="1:8" x14ac:dyDescent="0.25">
      <c r="A34" t="s">
        <v>66</v>
      </c>
      <c r="B34" t="s">
        <v>29</v>
      </c>
      <c r="C34">
        <v>2</v>
      </c>
      <c r="D34">
        <v>0.3</v>
      </c>
    </row>
    <row r="35" spans="1:8" x14ac:dyDescent="0.25">
      <c r="A35" t="s">
        <v>66</v>
      </c>
      <c r="B35" t="s">
        <v>90</v>
      </c>
      <c r="C35">
        <v>3</v>
      </c>
      <c r="D35">
        <v>0.45</v>
      </c>
    </row>
    <row r="36" spans="1:8" x14ac:dyDescent="0.25">
      <c r="A36" t="s">
        <v>66</v>
      </c>
      <c r="B36" t="s">
        <v>29</v>
      </c>
      <c r="C36">
        <v>3</v>
      </c>
      <c r="D36">
        <v>0.3</v>
      </c>
    </row>
    <row r="37" spans="1:8" x14ac:dyDescent="0.25">
      <c r="A37" t="s">
        <v>66</v>
      </c>
      <c r="B37" t="s">
        <v>34</v>
      </c>
      <c r="C37">
        <v>4</v>
      </c>
      <c r="D37">
        <v>0.45</v>
      </c>
    </row>
    <row r="38" spans="1:8" x14ac:dyDescent="0.25">
      <c r="A38" t="s">
        <v>66</v>
      </c>
      <c r="B38" t="s">
        <v>29</v>
      </c>
      <c r="C38">
        <v>4</v>
      </c>
      <c r="D38">
        <v>0.3</v>
      </c>
    </row>
    <row r="39" spans="1:8" x14ac:dyDescent="0.25">
      <c r="A39" t="s">
        <v>66</v>
      </c>
      <c r="B39" t="s">
        <v>35</v>
      </c>
      <c r="C39">
        <v>5</v>
      </c>
      <c r="D39">
        <v>0.45</v>
      </c>
    </row>
    <row r="40" spans="1:8" x14ac:dyDescent="0.25">
      <c r="A40" t="s">
        <v>66</v>
      </c>
      <c r="B40" t="s">
        <v>29</v>
      </c>
      <c r="C40">
        <v>5</v>
      </c>
      <c r="D40">
        <v>0.3</v>
      </c>
    </row>
    <row r="41" spans="1:8" x14ac:dyDescent="0.25">
      <c r="A41" t="s">
        <v>66</v>
      </c>
      <c r="B41" t="s">
        <v>90</v>
      </c>
      <c r="C41">
        <v>6</v>
      </c>
      <c r="D41">
        <v>0.45</v>
      </c>
    </row>
    <row r="42" spans="1:8" x14ac:dyDescent="0.25">
      <c r="A42" t="s">
        <v>66</v>
      </c>
      <c r="B42" t="s">
        <v>29</v>
      </c>
      <c r="C42">
        <v>6</v>
      </c>
      <c r="D42">
        <v>0.3</v>
      </c>
    </row>
    <row r="43" spans="1:8" x14ac:dyDescent="0.25">
      <c r="A43" t="s">
        <v>66</v>
      </c>
      <c r="B43" t="s">
        <v>34</v>
      </c>
      <c r="C43">
        <v>7</v>
      </c>
      <c r="D43">
        <v>0.45</v>
      </c>
    </row>
    <row r="44" spans="1:8" x14ac:dyDescent="0.25">
      <c r="A44" t="s">
        <v>66</v>
      </c>
      <c r="B44" t="s">
        <v>29</v>
      </c>
      <c r="C44">
        <v>7</v>
      </c>
      <c r="D44">
        <v>0.3</v>
      </c>
    </row>
    <row r="45" spans="1:8" x14ac:dyDescent="0.25">
      <c r="A45" t="s">
        <v>66</v>
      </c>
      <c r="B45" t="s">
        <v>35</v>
      </c>
      <c r="C45">
        <v>8</v>
      </c>
      <c r="D45">
        <v>0.45</v>
      </c>
    </row>
    <row r="46" spans="1:8" x14ac:dyDescent="0.25">
      <c r="A46" t="s">
        <v>66</v>
      </c>
      <c r="B46" t="s">
        <v>29</v>
      </c>
      <c r="C46">
        <v>8</v>
      </c>
      <c r="D46">
        <v>0.3</v>
      </c>
      <c r="H46" s="3"/>
    </row>
    <row r="47" spans="1:8" x14ac:dyDescent="0.25">
      <c r="A47" t="s">
        <v>66</v>
      </c>
      <c r="B47" t="s">
        <v>90</v>
      </c>
      <c r="C47">
        <v>9</v>
      </c>
      <c r="D47">
        <v>0.45</v>
      </c>
      <c r="H47" s="3"/>
    </row>
    <row r="48" spans="1:8" x14ac:dyDescent="0.25">
      <c r="A48" t="s">
        <v>66</v>
      </c>
      <c r="B48" t="s">
        <v>29</v>
      </c>
      <c r="C48">
        <v>9</v>
      </c>
      <c r="D48">
        <v>0.3</v>
      </c>
      <c r="H48" s="3"/>
    </row>
    <row r="49" spans="1:8" x14ac:dyDescent="0.25">
      <c r="A49" t="s">
        <v>82</v>
      </c>
      <c r="B49" t="s">
        <v>34</v>
      </c>
      <c r="C49">
        <v>1</v>
      </c>
      <c r="D49">
        <v>0.45</v>
      </c>
    </row>
    <row r="50" spans="1:8" x14ac:dyDescent="0.25">
      <c r="A50" t="s">
        <v>82</v>
      </c>
      <c r="B50" t="s">
        <v>29</v>
      </c>
      <c r="C50">
        <v>1</v>
      </c>
      <c r="D50">
        <v>0.3</v>
      </c>
    </row>
    <row r="51" spans="1:8" x14ac:dyDescent="0.25">
      <c r="A51" t="s">
        <v>82</v>
      </c>
      <c r="B51" t="s">
        <v>35</v>
      </c>
      <c r="C51">
        <v>2</v>
      </c>
      <c r="D51">
        <v>0.45</v>
      </c>
      <c r="H51" s="3"/>
    </row>
    <row r="52" spans="1:8" x14ac:dyDescent="0.25">
      <c r="A52" t="s">
        <v>82</v>
      </c>
      <c r="B52" t="s">
        <v>29</v>
      </c>
      <c r="C52">
        <v>2</v>
      </c>
      <c r="D52">
        <v>0.3</v>
      </c>
      <c r="H52" s="3"/>
    </row>
    <row r="53" spans="1:8" x14ac:dyDescent="0.25">
      <c r="A53" t="s">
        <v>82</v>
      </c>
      <c r="B53" t="s">
        <v>90</v>
      </c>
      <c r="C53">
        <v>3</v>
      </c>
      <c r="D53">
        <v>0.45</v>
      </c>
      <c r="H53" s="3"/>
    </row>
    <row r="54" spans="1:8" x14ac:dyDescent="0.25">
      <c r="A54" t="s">
        <v>82</v>
      </c>
      <c r="B54" t="s">
        <v>29</v>
      </c>
      <c r="C54">
        <v>3</v>
      </c>
      <c r="D54">
        <v>0.3</v>
      </c>
      <c r="H54" s="3"/>
    </row>
    <row r="55" spans="1:8" x14ac:dyDescent="0.25">
      <c r="A55" t="s">
        <v>82</v>
      </c>
      <c r="B55" t="s">
        <v>34</v>
      </c>
      <c r="C55">
        <v>4</v>
      </c>
      <c r="D55">
        <v>0.45</v>
      </c>
    </row>
    <row r="56" spans="1:8" x14ac:dyDescent="0.25">
      <c r="A56" t="s">
        <v>82</v>
      </c>
      <c r="B56" t="s">
        <v>29</v>
      </c>
      <c r="C56">
        <v>4</v>
      </c>
      <c r="D56">
        <v>0.3</v>
      </c>
    </row>
    <row r="57" spans="1:8" x14ac:dyDescent="0.25">
      <c r="A57" t="s">
        <v>82</v>
      </c>
      <c r="B57" t="s">
        <v>35</v>
      </c>
      <c r="C57">
        <v>5</v>
      </c>
      <c r="D57">
        <v>0.45</v>
      </c>
    </row>
    <row r="58" spans="1:8" x14ac:dyDescent="0.25">
      <c r="A58" t="s">
        <v>82</v>
      </c>
      <c r="B58" t="s">
        <v>29</v>
      </c>
      <c r="C58">
        <v>5</v>
      </c>
      <c r="D58">
        <v>0.3</v>
      </c>
    </row>
    <row r="59" spans="1:8" x14ac:dyDescent="0.25">
      <c r="A59" t="s">
        <v>82</v>
      </c>
      <c r="B59" t="s">
        <v>90</v>
      </c>
      <c r="C59">
        <v>6</v>
      </c>
      <c r="D59">
        <v>0.45</v>
      </c>
    </row>
    <row r="60" spans="1:8" x14ac:dyDescent="0.25">
      <c r="A60" t="s">
        <v>82</v>
      </c>
      <c r="B60" t="s">
        <v>29</v>
      </c>
      <c r="C60">
        <v>6</v>
      </c>
      <c r="D60">
        <v>0.3</v>
      </c>
    </row>
    <row r="61" spans="1:8" x14ac:dyDescent="0.25">
      <c r="A61" t="s">
        <v>82</v>
      </c>
      <c r="B61" t="s">
        <v>34</v>
      </c>
      <c r="C61">
        <v>7</v>
      </c>
      <c r="D61">
        <v>0.45</v>
      </c>
    </row>
    <row r="62" spans="1:8" x14ac:dyDescent="0.25">
      <c r="A62" t="s">
        <v>82</v>
      </c>
      <c r="B62" t="s">
        <v>29</v>
      </c>
      <c r="C62">
        <v>7</v>
      </c>
      <c r="D62">
        <v>0.3</v>
      </c>
    </row>
    <row r="63" spans="1:8" x14ac:dyDescent="0.25">
      <c r="A63" t="s">
        <v>82</v>
      </c>
      <c r="B63" t="s">
        <v>35</v>
      </c>
      <c r="C63">
        <v>8</v>
      </c>
      <c r="D63">
        <v>0.45</v>
      </c>
    </row>
    <row r="64" spans="1:8" x14ac:dyDescent="0.25">
      <c r="A64" t="s">
        <v>82</v>
      </c>
      <c r="B64" t="s">
        <v>29</v>
      </c>
      <c r="C64">
        <v>8</v>
      </c>
      <c r="D64">
        <v>0.3</v>
      </c>
    </row>
    <row r="65" spans="1:4" x14ac:dyDescent="0.25">
      <c r="A65" t="s">
        <v>82</v>
      </c>
      <c r="B65" t="s">
        <v>90</v>
      </c>
      <c r="C65">
        <v>9</v>
      </c>
      <c r="D65">
        <v>0.45</v>
      </c>
    </row>
    <row r="66" spans="1:4" x14ac:dyDescent="0.25">
      <c r="A66" t="s">
        <v>82</v>
      </c>
      <c r="B66" t="s">
        <v>29</v>
      </c>
      <c r="C66">
        <v>9</v>
      </c>
      <c r="D66">
        <v>0.3</v>
      </c>
    </row>
    <row r="67" spans="1:4" x14ac:dyDescent="0.25">
      <c r="A67" t="s">
        <v>6</v>
      </c>
      <c r="B67" t="s">
        <v>32</v>
      </c>
      <c r="C67">
        <v>1</v>
      </c>
      <c r="D67">
        <v>0.99990000000000001</v>
      </c>
    </row>
    <row r="68" spans="1:4" x14ac:dyDescent="0.25">
      <c r="A68" t="s">
        <v>7</v>
      </c>
      <c r="B68" t="s">
        <v>31</v>
      </c>
      <c r="C68">
        <v>1</v>
      </c>
      <c r="D68">
        <v>0.99990000000000001</v>
      </c>
    </row>
    <row r="69" spans="1:4" x14ac:dyDescent="0.25">
      <c r="A69" s="3" t="s">
        <v>71</v>
      </c>
      <c r="B69" t="s">
        <v>72</v>
      </c>
      <c r="C69">
        <v>1</v>
      </c>
      <c r="D69">
        <v>1</v>
      </c>
    </row>
    <row r="70" spans="1:4" x14ac:dyDescent="0.25">
      <c r="A70" s="3" t="s">
        <v>80</v>
      </c>
      <c r="B70" t="s">
        <v>29</v>
      </c>
      <c r="C70">
        <v>1</v>
      </c>
      <c r="D70">
        <v>0.37</v>
      </c>
    </row>
    <row r="71" spans="1:4" x14ac:dyDescent="0.25">
      <c r="A71" t="s">
        <v>88</v>
      </c>
      <c r="B71" t="s">
        <v>30</v>
      </c>
      <c r="C71">
        <v>1</v>
      </c>
      <c r="D71">
        <v>0.99990000000000001</v>
      </c>
    </row>
    <row r="72" spans="1:4" x14ac:dyDescent="0.25">
      <c r="A72" s="3" t="s">
        <v>91</v>
      </c>
      <c r="B72" t="s">
        <v>34</v>
      </c>
      <c r="C72">
        <v>1</v>
      </c>
      <c r="D72">
        <v>0.92</v>
      </c>
    </row>
    <row r="73" spans="1:4" x14ac:dyDescent="0.25">
      <c r="A73" s="3" t="s">
        <v>91</v>
      </c>
      <c r="B73" t="s">
        <v>35</v>
      </c>
      <c r="C73">
        <v>2</v>
      </c>
      <c r="D73">
        <v>0.92</v>
      </c>
    </row>
    <row r="74" spans="1:4" x14ac:dyDescent="0.25">
      <c r="A74" s="3" t="s">
        <v>91</v>
      </c>
      <c r="B74" t="s">
        <v>90</v>
      </c>
      <c r="C74">
        <v>3</v>
      </c>
      <c r="D74">
        <v>0.92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25"/>
  <sheetViews>
    <sheetView topLeftCell="A2" workbookViewId="0">
      <selection activeCell="G24" sqref="G24"/>
    </sheetView>
  </sheetViews>
  <sheetFormatPr defaultColWidth="8.85546875" defaultRowHeight="15" x14ac:dyDescent="0.25"/>
  <cols>
    <col min="1" max="1" width="19.42578125" bestFit="1" customWidth="1"/>
    <col min="2" max="2" width="24" bestFit="1" customWidth="1"/>
    <col min="7" max="7" width="20.42578125" bestFit="1" customWidth="1"/>
  </cols>
  <sheetData>
    <row r="1" spans="1:5" x14ac:dyDescent="0.25">
      <c r="A1" t="s">
        <v>55</v>
      </c>
    </row>
    <row r="2" spans="1:5" x14ac:dyDescent="0.25">
      <c r="A2" t="s">
        <v>58</v>
      </c>
    </row>
    <row r="3" spans="1:5" x14ac:dyDescent="0.25">
      <c r="A3" s="1" t="s">
        <v>1</v>
      </c>
      <c r="B3" s="1" t="s">
        <v>36</v>
      </c>
    </row>
    <row r="4" spans="1:5" x14ac:dyDescent="0.25">
      <c r="A4" t="s">
        <v>2</v>
      </c>
      <c r="B4">
        <v>2000</v>
      </c>
    </row>
    <row r="5" spans="1:5" x14ac:dyDescent="0.25">
      <c r="A5" t="s">
        <v>64</v>
      </c>
      <c r="B5">
        <v>0</v>
      </c>
    </row>
    <row r="6" spans="1:5" x14ac:dyDescent="0.25">
      <c r="A6" t="s">
        <v>76</v>
      </c>
      <c r="B6">
        <v>0</v>
      </c>
    </row>
    <row r="7" spans="1:5" x14ac:dyDescent="0.25">
      <c r="A7" t="s">
        <v>77</v>
      </c>
      <c r="B7">
        <v>0</v>
      </c>
    </row>
    <row r="8" spans="1:5" x14ac:dyDescent="0.25">
      <c r="A8" t="s">
        <v>3</v>
      </c>
      <c r="B8">
        <v>0</v>
      </c>
    </row>
    <row r="9" spans="1:5" x14ac:dyDescent="0.25">
      <c r="A9" t="s">
        <v>4</v>
      </c>
      <c r="B9">
        <v>0</v>
      </c>
    </row>
    <row r="10" spans="1:5" x14ac:dyDescent="0.25">
      <c r="A10" t="s">
        <v>5</v>
      </c>
      <c r="B10">
        <v>0</v>
      </c>
    </row>
    <row r="11" spans="1:5" x14ac:dyDescent="0.25">
      <c r="A11" t="s">
        <v>65</v>
      </c>
      <c r="B11">
        <v>0</v>
      </c>
    </row>
    <row r="12" spans="1:5" x14ac:dyDescent="0.25">
      <c r="A12" t="s">
        <v>83</v>
      </c>
      <c r="B12">
        <v>0</v>
      </c>
    </row>
    <row r="13" spans="1:5" x14ac:dyDescent="0.25">
      <c r="A13" t="s">
        <v>66</v>
      </c>
      <c r="B13">
        <v>0</v>
      </c>
      <c r="E13" s="8"/>
    </row>
    <row r="14" spans="1:5" x14ac:dyDescent="0.25">
      <c r="A14" t="s">
        <v>82</v>
      </c>
      <c r="B14">
        <v>0</v>
      </c>
      <c r="E14" s="8"/>
    </row>
    <row r="15" spans="1:5" x14ac:dyDescent="0.25">
      <c r="A15" t="s">
        <v>6</v>
      </c>
      <c r="B15">
        <v>1000</v>
      </c>
    </row>
    <row r="16" spans="1:5" x14ac:dyDescent="0.25">
      <c r="A16" t="s">
        <v>7</v>
      </c>
      <c r="B16">
        <v>1000</v>
      </c>
    </row>
    <row r="17" spans="1:6" x14ac:dyDescent="0.25">
      <c r="A17" t="s">
        <v>71</v>
      </c>
      <c r="B17">
        <v>0</v>
      </c>
    </row>
    <row r="18" spans="1:6" x14ac:dyDescent="0.25">
      <c r="A18" s="3" t="s">
        <v>80</v>
      </c>
      <c r="B18">
        <v>0</v>
      </c>
      <c r="F18" s="8"/>
    </row>
    <row r="19" spans="1:6" x14ac:dyDescent="0.25">
      <c r="A19" t="s">
        <v>88</v>
      </c>
      <c r="B19">
        <v>1000</v>
      </c>
    </row>
    <row r="20" spans="1:6" x14ac:dyDescent="0.25">
      <c r="A20" s="3" t="s">
        <v>91</v>
      </c>
      <c r="B20">
        <v>0</v>
      </c>
    </row>
    <row r="21" spans="1:6" x14ac:dyDescent="0.25">
      <c r="A21" s="3"/>
      <c r="E21" s="8"/>
      <c r="F21" s="8"/>
    </row>
    <row r="22" spans="1:6" x14ac:dyDescent="0.25">
      <c r="A22" s="3"/>
    </row>
    <row r="23" spans="1:6" x14ac:dyDescent="0.25">
      <c r="A23" s="3"/>
    </row>
    <row r="24" spans="1:6" x14ac:dyDescent="0.25">
      <c r="A24" s="3"/>
    </row>
    <row r="25" spans="1:6" x14ac:dyDescent="0.25">
      <c r="A25" s="3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0"/>
  <sheetViews>
    <sheetView workbookViewId="0">
      <selection activeCell="K26" sqref="K26"/>
    </sheetView>
  </sheetViews>
  <sheetFormatPr defaultColWidth="8.85546875" defaultRowHeight="15" x14ac:dyDescent="0.25"/>
  <cols>
    <col min="1" max="1" width="23.140625" bestFit="1" customWidth="1"/>
    <col min="5" max="5" width="25.42578125" bestFit="1" customWidth="1"/>
  </cols>
  <sheetData>
    <row r="1" spans="1:6" x14ac:dyDescent="0.25">
      <c r="A1" t="s">
        <v>56</v>
      </c>
    </row>
    <row r="2" spans="1:6" x14ac:dyDescent="0.25">
      <c r="A2" t="s">
        <v>46</v>
      </c>
    </row>
    <row r="3" spans="1:6" x14ac:dyDescent="0.25">
      <c r="A3" s="1" t="s">
        <v>24</v>
      </c>
      <c r="B3" s="1" t="s">
        <v>37</v>
      </c>
      <c r="E3" s="2"/>
      <c r="F3" s="2"/>
    </row>
    <row r="4" spans="1:6" x14ac:dyDescent="0.25">
      <c r="A4" t="s">
        <v>15</v>
      </c>
      <c r="B4">
        <v>0.5</v>
      </c>
    </row>
    <row r="5" spans="1:6" x14ac:dyDescent="0.25">
      <c r="A5" t="s">
        <v>16</v>
      </c>
      <c r="B5">
        <v>0.5</v>
      </c>
    </row>
    <row r="6" spans="1:6" x14ac:dyDescent="0.25">
      <c r="A6" t="s">
        <v>17</v>
      </c>
      <c r="B6">
        <v>0.5</v>
      </c>
    </row>
    <row r="7" spans="1:6" x14ac:dyDescent="0.25">
      <c r="A7" t="s">
        <v>18</v>
      </c>
      <c r="B7">
        <v>0.5</v>
      </c>
    </row>
    <row r="8" spans="1:6" x14ac:dyDescent="0.25">
      <c r="A8" t="s">
        <v>19</v>
      </c>
      <c r="B8">
        <v>0.5</v>
      </c>
    </row>
    <row r="9" spans="1:6" x14ac:dyDescent="0.25">
      <c r="A9" t="s">
        <v>20</v>
      </c>
      <c r="B9">
        <v>0.5</v>
      </c>
    </row>
    <row r="10" spans="1:6" x14ac:dyDescent="0.25">
      <c r="A10" t="s">
        <v>21</v>
      </c>
      <c r="B10">
        <v>0.5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71"/>
  <sheetViews>
    <sheetView topLeftCell="A43" workbookViewId="0">
      <selection activeCell="A58" sqref="A58:A60"/>
    </sheetView>
  </sheetViews>
  <sheetFormatPr defaultColWidth="8.85546875" defaultRowHeight="15" x14ac:dyDescent="0.25"/>
  <cols>
    <col min="1" max="1" width="20.42578125" bestFit="1" customWidth="1"/>
    <col min="2" max="2" width="16.140625" bestFit="1" customWidth="1"/>
    <col min="3" max="3" width="17.42578125" bestFit="1" customWidth="1"/>
    <col min="4" max="4" width="20.42578125" bestFit="1" customWidth="1"/>
    <col min="16" max="16" width="12" bestFit="1" customWidth="1"/>
  </cols>
  <sheetData>
    <row r="1" spans="1:7" x14ac:dyDescent="0.25">
      <c r="A1" s="7" t="s">
        <v>57</v>
      </c>
      <c r="B1" s="8"/>
    </row>
    <row r="2" spans="1:7" x14ac:dyDescent="0.25">
      <c r="A2" s="4" t="s">
        <v>0</v>
      </c>
      <c r="B2" s="2" t="s">
        <v>81</v>
      </c>
    </row>
    <row r="3" spans="1:7" x14ac:dyDescent="0.25">
      <c r="A3" s="1" t="s">
        <v>1</v>
      </c>
      <c r="B3" s="10" t="s">
        <v>70</v>
      </c>
      <c r="C3" s="1" t="s">
        <v>11</v>
      </c>
      <c r="D3" s="4"/>
      <c r="G3" s="4"/>
    </row>
    <row r="4" spans="1:7" x14ac:dyDescent="0.25">
      <c r="A4" t="s">
        <v>2</v>
      </c>
      <c r="B4">
        <v>1</v>
      </c>
      <c r="C4">
        <v>19</v>
      </c>
    </row>
    <row r="5" spans="1:7" x14ac:dyDescent="0.25">
      <c r="A5" t="s">
        <v>2</v>
      </c>
      <c r="B5">
        <v>2</v>
      </c>
      <c r="C5">
        <v>0</v>
      </c>
    </row>
    <row r="6" spans="1:7" x14ac:dyDescent="0.25">
      <c r="A6" t="s">
        <v>64</v>
      </c>
      <c r="B6">
        <v>1</v>
      </c>
      <c r="C6">
        <v>0</v>
      </c>
    </row>
    <row r="7" spans="1:7" x14ac:dyDescent="0.25">
      <c r="A7" t="s">
        <v>64</v>
      </c>
      <c r="B7">
        <v>2</v>
      </c>
      <c r="C7">
        <v>0</v>
      </c>
    </row>
    <row r="8" spans="1:7" x14ac:dyDescent="0.25">
      <c r="A8" t="s">
        <v>76</v>
      </c>
      <c r="B8">
        <v>1</v>
      </c>
      <c r="C8">
        <v>0</v>
      </c>
    </row>
    <row r="9" spans="1:7" x14ac:dyDescent="0.25">
      <c r="A9" t="s">
        <v>77</v>
      </c>
      <c r="B9">
        <v>1</v>
      </c>
      <c r="C9">
        <v>0</v>
      </c>
    </row>
    <row r="10" spans="1:7" x14ac:dyDescent="0.25">
      <c r="A10" t="s">
        <v>77</v>
      </c>
      <c r="B10">
        <v>2</v>
      </c>
      <c r="C10">
        <v>0</v>
      </c>
    </row>
    <row r="11" spans="1:7" x14ac:dyDescent="0.25">
      <c r="A11" t="s">
        <v>3</v>
      </c>
      <c r="B11">
        <v>1</v>
      </c>
      <c r="C11">
        <v>1</v>
      </c>
    </row>
    <row r="12" spans="1:7" x14ac:dyDescent="0.25">
      <c r="A12" t="s">
        <v>4</v>
      </c>
      <c r="B12">
        <v>1</v>
      </c>
      <c r="C12">
        <v>0</v>
      </c>
    </row>
    <row r="13" spans="1:7" x14ac:dyDescent="0.25">
      <c r="A13" t="s">
        <v>5</v>
      </c>
      <c r="B13">
        <v>1</v>
      </c>
      <c r="C13">
        <v>0</v>
      </c>
    </row>
    <row r="14" spans="1:7" x14ac:dyDescent="0.25">
      <c r="A14" t="s">
        <v>65</v>
      </c>
      <c r="B14">
        <v>1</v>
      </c>
      <c r="C14">
        <v>160</v>
      </c>
    </row>
    <row r="15" spans="1:7" x14ac:dyDescent="0.25">
      <c r="A15" t="s">
        <v>65</v>
      </c>
      <c r="B15">
        <v>2</v>
      </c>
      <c r="C15">
        <v>160</v>
      </c>
    </row>
    <row r="16" spans="1:7" x14ac:dyDescent="0.25">
      <c r="A16" t="s">
        <v>65</v>
      </c>
      <c r="B16">
        <v>3</v>
      </c>
      <c r="C16">
        <v>160</v>
      </c>
    </row>
    <row r="17" spans="1:3" x14ac:dyDescent="0.25">
      <c r="A17" t="s">
        <v>65</v>
      </c>
      <c r="B17">
        <v>4</v>
      </c>
      <c r="C17">
        <v>200</v>
      </c>
    </row>
    <row r="18" spans="1:3" x14ac:dyDescent="0.25">
      <c r="A18" t="s">
        <v>65</v>
      </c>
      <c r="B18">
        <v>5</v>
      </c>
      <c r="C18">
        <v>200</v>
      </c>
    </row>
    <row r="19" spans="1:3" x14ac:dyDescent="0.25">
      <c r="A19" t="s">
        <v>65</v>
      </c>
      <c r="B19">
        <v>6</v>
      </c>
      <c r="C19">
        <v>200</v>
      </c>
    </row>
    <row r="20" spans="1:3" x14ac:dyDescent="0.25">
      <c r="A20" t="s">
        <v>65</v>
      </c>
      <c r="B20">
        <v>7</v>
      </c>
      <c r="C20">
        <v>1</v>
      </c>
    </row>
    <row r="21" spans="1:3" x14ac:dyDescent="0.25">
      <c r="A21" t="s">
        <v>65</v>
      </c>
      <c r="B21">
        <v>8</v>
      </c>
      <c r="C21">
        <v>1</v>
      </c>
    </row>
    <row r="22" spans="1:3" x14ac:dyDescent="0.25">
      <c r="A22" t="s">
        <v>65</v>
      </c>
      <c r="B22">
        <v>9</v>
      </c>
      <c r="C22">
        <v>1</v>
      </c>
    </row>
    <row r="23" spans="1:3" x14ac:dyDescent="0.25">
      <c r="A23" t="s">
        <v>83</v>
      </c>
      <c r="B23">
        <v>1</v>
      </c>
      <c r="C23">
        <v>0</v>
      </c>
    </row>
    <row r="24" spans="1:3" x14ac:dyDescent="0.25">
      <c r="A24" t="s">
        <v>83</v>
      </c>
      <c r="B24">
        <v>2</v>
      </c>
      <c r="C24">
        <v>0</v>
      </c>
    </row>
    <row r="25" spans="1:3" x14ac:dyDescent="0.25">
      <c r="A25" t="s">
        <v>83</v>
      </c>
      <c r="B25">
        <v>3</v>
      </c>
      <c r="C25">
        <v>0</v>
      </c>
    </row>
    <row r="26" spans="1:3" x14ac:dyDescent="0.25">
      <c r="A26" t="s">
        <v>83</v>
      </c>
      <c r="B26">
        <v>4</v>
      </c>
      <c r="C26">
        <v>0</v>
      </c>
    </row>
    <row r="27" spans="1:3" x14ac:dyDescent="0.25">
      <c r="A27" t="s">
        <v>83</v>
      </c>
      <c r="B27">
        <v>5</v>
      </c>
      <c r="C27">
        <v>0</v>
      </c>
    </row>
    <row r="28" spans="1:3" x14ac:dyDescent="0.25">
      <c r="A28" t="s">
        <v>83</v>
      </c>
      <c r="B28">
        <v>6</v>
      </c>
      <c r="C28">
        <v>0</v>
      </c>
    </row>
    <row r="29" spans="1:3" x14ac:dyDescent="0.25">
      <c r="A29" t="s">
        <v>83</v>
      </c>
      <c r="B29">
        <v>7</v>
      </c>
      <c r="C29">
        <v>0</v>
      </c>
    </row>
    <row r="30" spans="1:3" x14ac:dyDescent="0.25">
      <c r="A30" t="s">
        <v>83</v>
      </c>
      <c r="B30">
        <v>8</v>
      </c>
      <c r="C30">
        <v>0</v>
      </c>
    </row>
    <row r="31" spans="1:3" x14ac:dyDescent="0.25">
      <c r="A31" t="s">
        <v>83</v>
      </c>
      <c r="B31">
        <v>9</v>
      </c>
      <c r="C31">
        <v>0</v>
      </c>
    </row>
    <row r="32" spans="1:3" x14ac:dyDescent="0.25">
      <c r="A32" t="s">
        <v>66</v>
      </c>
      <c r="B32">
        <v>1</v>
      </c>
      <c r="C32">
        <v>160</v>
      </c>
    </row>
    <row r="33" spans="1:7" x14ac:dyDescent="0.25">
      <c r="A33" t="s">
        <v>66</v>
      </c>
      <c r="B33">
        <v>2</v>
      </c>
      <c r="C33">
        <v>160</v>
      </c>
    </row>
    <row r="34" spans="1:7" x14ac:dyDescent="0.25">
      <c r="A34" t="s">
        <v>66</v>
      </c>
      <c r="B34">
        <v>3</v>
      </c>
      <c r="C34">
        <v>160</v>
      </c>
    </row>
    <row r="35" spans="1:7" x14ac:dyDescent="0.25">
      <c r="A35" t="s">
        <v>66</v>
      </c>
      <c r="B35">
        <v>4</v>
      </c>
      <c r="C35">
        <v>200</v>
      </c>
    </row>
    <row r="36" spans="1:7" x14ac:dyDescent="0.25">
      <c r="A36" t="s">
        <v>66</v>
      </c>
      <c r="B36">
        <v>5</v>
      </c>
      <c r="C36">
        <v>200</v>
      </c>
    </row>
    <row r="37" spans="1:7" x14ac:dyDescent="0.25">
      <c r="A37" t="s">
        <v>66</v>
      </c>
      <c r="B37">
        <v>6</v>
      </c>
      <c r="C37">
        <v>200</v>
      </c>
    </row>
    <row r="38" spans="1:7" x14ac:dyDescent="0.25">
      <c r="A38" t="s">
        <v>66</v>
      </c>
      <c r="B38">
        <v>7</v>
      </c>
      <c r="C38">
        <v>1</v>
      </c>
    </row>
    <row r="39" spans="1:7" x14ac:dyDescent="0.25">
      <c r="A39" t="s">
        <v>66</v>
      </c>
      <c r="B39">
        <v>8</v>
      </c>
      <c r="C39">
        <v>1</v>
      </c>
    </row>
    <row r="40" spans="1:7" x14ac:dyDescent="0.25">
      <c r="A40" t="s">
        <v>66</v>
      </c>
      <c r="B40">
        <v>9</v>
      </c>
      <c r="C40">
        <v>1</v>
      </c>
    </row>
    <row r="41" spans="1:7" x14ac:dyDescent="0.25">
      <c r="A41" t="s">
        <v>82</v>
      </c>
      <c r="B41">
        <v>1</v>
      </c>
      <c r="C41">
        <v>0</v>
      </c>
    </row>
    <row r="42" spans="1:7" x14ac:dyDescent="0.25">
      <c r="A42" t="s">
        <v>82</v>
      </c>
      <c r="B42">
        <v>2</v>
      </c>
      <c r="C42">
        <v>0</v>
      </c>
    </row>
    <row r="43" spans="1:7" x14ac:dyDescent="0.25">
      <c r="A43" t="s">
        <v>82</v>
      </c>
      <c r="B43">
        <v>3</v>
      </c>
      <c r="C43">
        <v>0</v>
      </c>
    </row>
    <row r="44" spans="1:7" x14ac:dyDescent="0.25">
      <c r="A44" t="s">
        <v>82</v>
      </c>
      <c r="B44">
        <v>4</v>
      </c>
      <c r="C44">
        <v>0</v>
      </c>
    </row>
    <row r="45" spans="1:7" x14ac:dyDescent="0.25">
      <c r="A45" t="s">
        <v>82</v>
      </c>
      <c r="B45">
        <v>5</v>
      </c>
      <c r="C45">
        <v>0</v>
      </c>
    </row>
    <row r="46" spans="1:7" x14ac:dyDescent="0.25">
      <c r="A46" t="s">
        <v>82</v>
      </c>
      <c r="B46">
        <v>6</v>
      </c>
      <c r="C46">
        <v>0</v>
      </c>
      <c r="G46" s="3"/>
    </row>
    <row r="47" spans="1:7" x14ac:dyDescent="0.25">
      <c r="A47" t="s">
        <v>82</v>
      </c>
      <c r="B47">
        <v>7</v>
      </c>
      <c r="C47">
        <v>0</v>
      </c>
      <c r="G47" s="3"/>
    </row>
    <row r="48" spans="1:7" x14ac:dyDescent="0.25">
      <c r="A48" t="s">
        <v>82</v>
      </c>
      <c r="B48">
        <v>8</v>
      </c>
      <c r="C48">
        <v>0</v>
      </c>
      <c r="G48" s="3"/>
    </row>
    <row r="49" spans="1:7" x14ac:dyDescent="0.25">
      <c r="A49" t="s">
        <v>82</v>
      </c>
      <c r="B49">
        <v>9</v>
      </c>
      <c r="C49">
        <v>0</v>
      </c>
    </row>
    <row r="50" spans="1:7" x14ac:dyDescent="0.25">
      <c r="A50" t="s">
        <v>6</v>
      </c>
      <c r="B50">
        <v>1</v>
      </c>
      <c r="C50">
        <v>0</v>
      </c>
    </row>
    <row r="51" spans="1:7" x14ac:dyDescent="0.25">
      <c r="A51" t="s">
        <v>6</v>
      </c>
      <c r="B51">
        <v>2</v>
      </c>
      <c r="C51">
        <v>0</v>
      </c>
      <c r="G51" s="3"/>
    </row>
    <row r="52" spans="1:7" x14ac:dyDescent="0.25">
      <c r="A52" t="s">
        <v>7</v>
      </c>
      <c r="B52">
        <v>1</v>
      </c>
      <c r="C52">
        <v>0</v>
      </c>
      <c r="G52" s="3"/>
    </row>
    <row r="53" spans="1:7" x14ac:dyDescent="0.25">
      <c r="A53" t="s">
        <v>7</v>
      </c>
      <c r="B53">
        <v>2</v>
      </c>
      <c r="C53">
        <v>0</v>
      </c>
      <c r="G53" s="3"/>
    </row>
    <row r="54" spans="1:7" x14ac:dyDescent="0.25">
      <c r="A54" s="3" t="s">
        <v>71</v>
      </c>
      <c r="B54">
        <v>1</v>
      </c>
      <c r="C54">
        <v>0</v>
      </c>
      <c r="G54" s="3"/>
    </row>
    <row r="55" spans="1:7" x14ac:dyDescent="0.25">
      <c r="A55" s="3" t="s">
        <v>80</v>
      </c>
      <c r="B55">
        <v>1</v>
      </c>
      <c r="C55">
        <v>265</v>
      </c>
    </row>
    <row r="56" spans="1:7" x14ac:dyDescent="0.25">
      <c r="A56" s="3" t="s">
        <v>88</v>
      </c>
      <c r="B56">
        <v>1</v>
      </c>
      <c r="C56">
        <v>0</v>
      </c>
    </row>
    <row r="57" spans="1:7" x14ac:dyDescent="0.25">
      <c r="A57" s="3" t="s">
        <v>88</v>
      </c>
      <c r="B57">
        <v>2</v>
      </c>
      <c r="C57">
        <v>0</v>
      </c>
    </row>
    <row r="58" spans="1:7" x14ac:dyDescent="0.25">
      <c r="A58" s="3" t="s">
        <v>91</v>
      </c>
      <c r="B58">
        <v>1</v>
      </c>
      <c r="C58">
        <v>200</v>
      </c>
    </row>
    <row r="59" spans="1:7" x14ac:dyDescent="0.25">
      <c r="A59" s="3" t="s">
        <v>91</v>
      </c>
      <c r="B59">
        <v>2</v>
      </c>
      <c r="C59">
        <v>200</v>
      </c>
    </row>
    <row r="60" spans="1:7" x14ac:dyDescent="0.25">
      <c r="A60" s="3" t="s">
        <v>91</v>
      </c>
      <c r="B60">
        <v>3</v>
      </c>
      <c r="C60">
        <v>200</v>
      </c>
    </row>
    <row r="71" spans="13:13" x14ac:dyDescent="0.25">
      <c r="M71" s="3"/>
    </row>
  </sheetData>
  <pageMargins left="0.75" right="0.75" top="1" bottom="1" header="0.5" footer="0.5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0"/>
  <sheetViews>
    <sheetView workbookViewId="0">
      <selection activeCell="C9" sqref="C9"/>
    </sheetView>
  </sheetViews>
  <sheetFormatPr defaultColWidth="8.85546875" defaultRowHeight="15" x14ac:dyDescent="0.25"/>
  <cols>
    <col min="1" max="1" width="23.140625" bestFit="1" customWidth="1"/>
    <col min="2" max="2" width="25.140625" bestFit="1" customWidth="1"/>
    <col min="3" max="3" width="19.42578125" bestFit="1" customWidth="1"/>
  </cols>
  <sheetData>
    <row r="1" spans="1:3" x14ac:dyDescent="0.25">
      <c r="A1" t="s">
        <v>48</v>
      </c>
    </row>
    <row r="2" spans="1:3" x14ac:dyDescent="0.25">
      <c r="A2" t="s">
        <v>50</v>
      </c>
    </row>
    <row r="3" spans="1:3" x14ac:dyDescent="0.25">
      <c r="A3" s="1" t="s">
        <v>24</v>
      </c>
      <c r="B3" s="1" t="s">
        <v>75</v>
      </c>
      <c r="C3" s="2"/>
    </row>
    <row r="4" spans="1:3" x14ac:dyDescent="0.25">
      <c r="A4" t="s">
        <v>15</v>
      </c>
      <c r="B4">
        <v>0</v>
      </c>
    </row>
    <row r="5" spans="1:3" x14ac:dyDescent="0.25">
      <c r="A5" t="s">
        <v>16</v>
      </c>
      <c r="B5">
        <v>0</v>
      </c>
    </row>
    <row r="6" spans="1:3" x14ac:dyDescent="0.25">
      <c r="A6" t="s">
        <v>17</v>
      </c>
      <c r="B6">
        <v>0</v>
      </c>
    </row>
    <row r="7" spans="1:3" x14ac:dyDescent="0.25">
      <c r="A7" t="s">
        <v>18</v>
      </c>
      <c r="B7">
        <v>0</v>
      </c>
    </row>
    <row r="8" spans="1:3" x14ac:dyDescent="0.25">
      <c r="A8" t="s">
        <v>19</v>
      </c>
      <c r="B8">
        <v>0</v>
      </c>
    </row>
    <row r="9" spans="1:3" x14ac:dyDescent="0.25">
      <c r="A9" t="s">
        <v>20</v>
      </c>
      <c r="B9">
        <v>0</v>
      </c>
    </row>
    <row r="10" spans="1:3" x14ac:dyDescent="0.25">
      <c r="A10" t="s">
        <v>21</v>
      </c>
      <c r="B10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0"/>
  <sheetViews>
    <sheetView workbookViewId="0">
      <selection activeCell="B10" sqref="B10"/>
    </sheetView>
  </sheetViews>
  <sheetFormatPr defaultColWidth="8.85546875" defaultRowHeight="15" x14ac:dyDescent="0.25"/>
  <cols>
    <col min="1" max="1" width="23.140625" bestFit="1" customWidth="1"/>
    <col min="2" max="2" width="18.42578125" bestFit="1" customWidth="1"/>
    <col min="3" max="3" width="19.42578125" bestFit="1" customWidth="1"/>
  </cols>
  <sheetData>
    <row r="1" spans="1:3" x14ac:dyDescent="0.25">
      <c r="A1" t="s">
        <v>49</v>
      </c>
    </row>
    <row r="2" spans="1:3" x14ac:dyDescent="0.25">
      <c r="A2" t="s">
        <v>47</v>
      </c>
    </row>
    <row r="3" spans="1:3" x14ac:dyDescent="0.25">
      <c r="A3" s="1" t="s">
        <v>24</v>
      </c>
      <c r="B3" s="1" t="s">
        <v>40</v>
      </c>
      <c r="C3" s="2"/>
    </row>
    <row r="4" spans="1:3" x14ac:dyDescent="0.25">
      <c r="A4" t="s">
        <v>15</v>
      </c>
      <c r="B4">
        <v>0</v>
      </c>
    </row>
    <row r="5" spans="1:3" x14ac:dyDescent="0.25">
      <c r="A5" t="s">
        <v>16</v>
      </c>
      <c r="B5">
        <v>0</v>
      </c>
    </row>
    <row r="6" spans="1:3" x14ac:dyDescent="0.25">
      <c r="A6" t="s">
        <v>17</v>
      </c>
      <c r="B6">
        <v>0</v>
      </c>
    </row>
    <row r="7" spans="1:3" x14ac:dyDescent="0.25">
      <c r="A7" t="s">
        <v>18</v>
      </c>
      <c r="B7">
        <v>0</v>
      </c>
    </row>
    <row r="8" spans="1:3" x14ac:dyDescent="0.25">
      <c r="A8" t="s">
        <v>19</v>
      </c>
      <c r="B8">
        <v>0</v>
      </c>
    </row>
    <row r="9" spans="1:3" x14ac:dyDescent="0.25">
      <c r="A9" t="s">
        <v>20</v>
      </c>
      <c r="B9">
        <v>0</v>
      </c>
    </row>
    <row r="10" spans="1:3" x14ac:dyDescent="0.25">
      <c r="A10" t="s">
        <v>21</v>
      </c>
      <c r="B10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27"/>
  <sheetViews>
    <sheetView workbookViewId="0">
      <selection activeCell="I24" sqref="I24"/>
    </sheetView>
  </sheetViews>
  <sheetFormatPr defaultColWidth="8.85546875" defaultRowHeight="15" x14ac:dyDescent="0.25"/>
  <cols>
    <col min="1" max="1" width="17.140625" bestFit="1" customWidth="1"/>
    <col min="2" max="2" width="18.42578125" bestFit="1" customWidth="1"/>
  </cols>
  <sheetData>
    <row r="1" spans="1:2" x14ac:dyDescent="0.25">
      <c r="A1" t="s">
        <v>12</v>
      </c>
    </row>
    <row r="2" spans="1:2" x14ac:dyDescent="0.25">
      <c r="A2" t="s">
        <v>51</v>
      </c>
    </row>
    <row r="3" spans="1:2" x14ac:dyDescent="0.25">
      <c r="A3" s="4" t="s">
        <v>79</v>
      </c>
      <c r="B3" s="1" t="s">
        <v>38</v>
      </c>
    </row>
    <row r="4" spans="1:2" x14ac:dyDescent="0.25">
      <c r="A4">
        <v>1</v>
      </c>
      <c r="B4">
        <v>0</v>
      </c>
    </row>
    <row r="5" spans="1:2" x14ac:dyDescent="0.25">
      <c r="A5">
        <v>2</v>
      </c>
      <c r="B5">
        <v>0</v>
      </c>
    </row>
    <row r="6" spans="1:2" x14ac:dyDescent="0.25">
      <c r="A6">
        <v>3</v>
      </c>
      <c r="B6">
        <v>0</v>
      </c>
    </row>
    <row r="7" spans="1:2" x14ac:dyDescent="0.25">
      <c r="A7">
        <v>4</v>
      </c>
      <c r="B7">
        <v>0</v>
      </c>
    </row>
    <row r="8" spans="1:2" x14ac:dyDescent="0.25">
      <c r="A8">
        <v>5</v>
      </c>
      <c r="B8">
        <v>0</v>
      </c>
    </row>
    <row r="9" spans="1:2" x14ac:dyDescent="0.25">
      <c r="A9">
        <v>6</v>
      </c>
      <c r="B9">
        <v>0</v>
      </c>
    </row>
    <row r="10" spans="1:2" x14ac:dyDescent="0.25">
      <c r="A10">
        <v>7</v>
      </c>
      <c r="B10">
        <v>0</v>
      </c>
    </row>
    <row r="11" spans="1:2" x14ac:dyDescent="0.25">
      <c r="A11">
        <v>8</v>
      </c>
      <c r="B11">
        <v>0.3</v>
      </c>
    </row>
    <row r="12" spans="1:2" x14ac:dyDescent="0.25">
      <c r="A12">
        <v>9</v>
      </c>
      <c r="B12">
        <v>0.3</v>
      </c>
    </row>
    <row r="13" spans="1:2" x14ac:dyDescent="0.25">
      <c r="A13">
        <v>10</v>
      </c>
      <c r="B13">
        <v>0.3</v>
      </c>
    </row>
    <row r="14" spans="1:2" x14ac:dyDescent="0.25">
      <c r="A14">
        <v>11</v>
      </c>
      <c r="B14">
        <v>0.3</v>
      </c>
    </row>
    <row r="15" spans="1:2" x14ac:dyDescent="0.25">
      <c r="A15">
        <v>12</v>
      </c>
      <c r="B15">
        <v>0.3</v>
      </c>
    </row>
    <row r="16" spans="1:2" x14ac:dyDescent="0.25">
      <c r="A16">
        <v>13</v>
      </c>
      <c r="B16">
        <v>0.3</v>
      </c>
    </row>
    <row r="17" spans="1:2" x14ac:dyDescent="0.25">
      <c r="A17">
        <v>14</v>
      </c>
      <c r="B17">
        <v>0.3</v>
      </c>
    </row>
    <row r="18" spans="1:2" x14ac:dyDescent="0.25">
      <c r="A18">
        <v>15</v>
      </c>
      <c r="B18">
        <v>0.3</v>
      </c>
    </row>
    <row r="19" spans="1:2" x14ac:dyDescent="0.25">
      <c r="A19">
        <v>16</v>
      </c>
      <c r="B19">
        <v>0.3</v>
      </c>
    </row>
    <row r="20" spans="1:2" x14ac:dyDescent="0.25">
      <c r="A20">
        <v>17</v>
      </c>
      <c r="B20">
        <v>0.3</v>
      </c>
    </row>
    <row r="21" spans="1:2" x14ac:dyDescent="0.25">
      <c r="A21">
        <v>18</v>
      </c>
      <c r="B21">
        <v>0</v>
      </c>
    </row>
    <row r="22" spans="1:2" x14ac:dyDescent="0.25">
      <c r="A22">
        <v>19</v>
      </c>
      <c r="B22">
        <v>0</v>
      </c>
    </row>
    <row r="23" spans="1:2" x14ac:dyDescent="0.25">
      <c r="A23">
        <v>20</v>
      </c>
      <c r="B23">
        <v>0</v>
      </c>
    </row>
    <row r="24" spans="1:2" x14ac:dyDescent="0.25">
      <c r="A24">
        <v>21</v>
      </c>
      <c r="B24">
        <v>0</v>
      </c>
    </row>
    <row r="25" spans="1:2" x14ac:dyDescent="0.25">
      <c r="A25">
        <v>22</v>
      </c>
      <c r="B25">
        <v>0</v>
      </c>
    </row>
    <row r="26" spans="1:2" x14ac:dyDescent="0.25">
      <c r="A26">
        <v>23</v>
      </c>
      <c r="B26">
        <v>0</v>
      </c>
    </row>
    <row r="27" spans="1:2" x14ac:dyDescent="0.25">
      <c r="A27">
        <v>24</v>
      </c>
      <c r="B27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3:B27"/>
  <sheetViews>
    <sheetView workbookViewId="0">
      <selection activeCell="B28" sqref="B28"/>
    </sheetView>
  </sheetViews>
  <sheetFormatPr defaultColWidth="8.85546875" defaultRowHeight="15" x14ac:dyDescent="0.25"/>
  <cols>
    <col min="1" max="1" width="17" bestFit="1" customWidth="1"/>
    <col min="2" max="2" width="16.85546875" bestFit="1" customWidth="1"/>
  </cols>
  <sheetData>
    <row r="3" spans="1:2" x14ac:dyDescent="0.25">
      <c r="A3" s="4" t="s">
        <v>79</v>
      </c>
      <c r="B3" s="1" t="s">
        <v>41</v>
      </c>
    </row>
    <row r="4" spans="1:2" x14ac:dyDescent="0.25">
      <c r="A4">
        <v>1</v>
      </c>
      <c r="B4">
        <v>0</v>
      </c>
    </row>
    <row r="5" spans="1:2" x14ac:dyDescent="0.25">
      <c r="A5">
        <v>2</v>
      </c>
      <c r="B5">
        <v>0</v>
      </c>
    </row>
    <row r="6" spans="1:2" x14ac:dyDescent="0.25">
      <c r="A6">
        <v>3</v>
      </c>
      <c r="B6">
        <v>0</v>
      </c>
    </row>
    <row r="7" spans="1:2" x14ac:dyDescent="0.25">
      <c r="A7">
        <v>4</v>
      </c>
      <c r="B7">
        <v>0</v>
      </c>
    </row>
    <row r="8" spans="1:2" x14ac:dyDescent="0.25">
      <c r="A8">
        <v>5</v>
      </c>
      <c r="B8">
        <v>0</v>
      </c>
    </row>
    <row r="9" spans="1:2" x14ac:dyDescent="0.25">
      <c r="A9">
        <v>6</v>
      </c>
      <c r="B9">
        <v>0</v>
      </c>
    </row>
    <row r="10" spans="1:2" x14ac:dyDescent="0.25">
      <c r="A10">
        <v>7</v>
      </c>
      <c r="B10">
        <v>0</v>
      </c>
    </row>
    <row r="11" spans="1:2" x14ac:dyDescent="0.25">
      <c r="A11">
        <v>8</v>
      </c>
      <c r="B11">
        <v>0.1</v>
      </c>
    </row>
    <row r="12" spans="1:2" x14ac:dyDescent="0.25">
      <c r="A12">
        <v>9</v>
      </c>
      <c r="B12">
        <v>0.1</v>
      </c>
    </row>
    <row r="13" spans="1:2" x14ac:dyDescent="0.25">
      <c r="A13">
        <v>10</v>
      </c>
      <c r="B13">
        <v>0.1</v>
      </c>
    </row>
    <row r="14" spans="1:2" x14ac:dyDescent="0.25">
      <c r="A14">
        <v>11</v>
      </c>
      <c r="B14">
        <v>0.1</v>
      </c>
    </row>
    <row r="15" spans="1:2" x14ac:dyDescent="0.25">
      <c r="A15">
        <v>12</v>
      </c>
      <c r="B15">
        <v>0.1</v>
      </c>
    </row>
    <row r="16" spans="1:2" x14ac:dyDescent="0.25">
      <c r="A16">
        <v>13</v>
      </c>
      <c r="B16">
        <v>0.1</v>
      </c>
    </row>
    <row r="17" spans="1:2" x14ac:dyDescent="0.25">
      <c r="A17">
        <v>14</v>
      </c>
      <c r="B17">
        <v>0.1</v>
      </c>
    </row>
    <row r="18" spans="1:2" x14ac:dyDescent="0.25">
      <c r="A18">
        <v>15</v>
      </c>
      <c r="B18">
        <v>0.1</v>
      </c>
    </row>
    <row r="19" spans="1:2" x14ac:dyDescent="0.25">
      <c r="A19">
        <v>16</v>
      </c>
      <c r="B19">
        <v>0.1</v>
      </c>
    </row>
    <row r="20" spans="1:2" x14ac:dyDescent="0.25">
      <c r="A20">
        <v>17</v>
      </c>
      <c r="B20">
        <v>0.1</v>
      </c>
    </row>
    <row r="21" spans="1:2" x14ac:dyDescent="0.25">
      <c r="A21">
        <v>18</v>
      </c>
      <c r="B21">
        <v>0</v>
      </c>
    </row>
    <row r="22" spans="1:2" x14ac:dyDescent="0.25">
      <c r="A22">
        <v>19</v>
      </c>
      <c r="B22">
        <v>0</v>
      </c>
    </row>
    <row r="23" spans="1:2" x14ac:dyDescent="0.25">
      <c r="A23">
        <v>20</v>
      </c>
      <c r="B23">
        <v>0</v>
      </c>
    </row>
    <row r="24" spans="1:2" x14ac:dyDescent="0.25">
      <c r="A24">
        <v>21</v>
      </c>
      <c r="B24">
        <v>0</v>
      </c>
    </row>
    <row r="25" spans="1:2" x14ac:dyDescent="0.25">
      <c r="A25">
        <v>22</v>
      </c>
      <c r="B25">
        <v>0</v>
      </c>
    </row>
    <row r="26" spans="1:2" x14ac:dyDescent="0.25">
      <c r="A26">
        <v>23</v>
      </c>
      <c r="B26">
        <v>0</v>
      </c>
    </row>
    <row r="27" spans="1:2" x14ac:dyDescent="0.25">
      <c r="A27">
        <v>24</v>
      </c>
      <c r="B27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4"/>
  <sheetViews>
    <sheetView workbookViewId="0">
      <selection activeCell="D5" sqref="D5"/>
    </sheetView>
  </sheetViews>
  <sheetFormatPr defaultColWidth="8.85546875" defaultRowHeight="15" x14ac:dyDescent="0.25"/>
  <cols>
    <col min="1" max="1" width="10" bestFit="1" customWidth="1"/>
  </cols>
  <sheetData>
    <row r="1" spans="1:1" x14ac:dyDescent="0.25">
      <c r="A1" t="s">
        <v>53</v>
      </c>
    </row>
    <row r="2" spans="1:1" x14ac:dyDescent="0.25">
      <c r="A2" t="s">
        <v>52</v>
      </c>
    </row>
    <row r="3" spans="1:1" x14ac:dyDescent="0.25">
      <c r="A3" s="1" t="s">
        <v>39</v>
      </c>
    </row>
    <row r="4" spans="1:1" x14ac:dyDescent="0.25">
      <c r="A4">
        <v>130000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0"/>
  <sheetViews>
    <sheetView workbookViewId="0">
      <selection activeCell="E9" sqref="E9"/>
    </sheetView>
  </sheetViews>
  <sheetFormatPr defaultColWidth="8.85546875" defaultRowHeight="15" x14ac:dyDescent="0.25"/>
  <cols>
    <col min="1" max="1" width="23.140625" bestFit="1" customWidth="1"/>
    <col min="2" max="2" width="12.5703125" bestFit="1" customWidth="1"/>
  </cols>
  <sheetData>
    <row r="1" spans="1:2" x14ac:dyDescent="0.25">
      <c r="A1" s="9" t="s">
        <v>22</v>
      </c>
    </row>
    <row r="2" spans="1:2" x14ac:dyDescent="0.25">
      <c r="A2" s="9" t="s">
        <v>42</v>
      </c>
    </row>
    <row r="3" spans="1:2" x14ac:dyDescent="0.25">
      <c r="A3" s="1" t="s">
        <v>24</v>
      </c>
      <c r="B3" s="1" t="s">
        <v>43</v>
      </c>
    </row>
    <row r="4" spans="1:2" x14ac:dyDescent="0.25">
      <c r="A4" t="s">
        <v>15</v>
      </c>
      <c r="B4">
        <f>0.001/24</f>
        <v>4.1666666666666665E-5</v>
      </c>
    </row>
    <row r="5" spans="1:2" x14ac:dyDescent="0.25">
      <c r="A5" t="s">
        <v>16</v>
      </c>
      <c r="B5">
        <v>0</v>
      </c>
    </row>
    <row r="6" spans="1:2" x14ac:dyDescent="0.25">
      <c r="A6" t="s">
        <v>17</v>
      </c>
      <c r="B6">
        <v>0</v>
      </c>
    </row>
    <row r="7" spans="1:2" x14ac:dyDescent="0.25">
      <c r="A7" t="s">
        <v>18</v>
      </c>
      <c r="B7">
        <f>0.03/24</f>
        <v>1.25E-3</v>
      </c>
    </row>
    <row r="8" spans="1:2" x14ac:dyDescent="0.25">
      <c r="A8" t="s">
        <v>19</v>
      </c>
      <c r="B8">
        <f>0.002/24</f>
        <v>8.3333333333333331E-5</v>
      </c>
    </row>
    <row r="9" spans="1:2" x14ac:dyDescent="0.25">
      <c r="A9" t="s">
        <v>20</v>
      </c>
      <c r="B9">
        <f>0.01/24</f>
        <v>4.1666666666666669E-4</v>
      </c>
    </row>
    <row r="10" spans="1:2" x14ac:dyDescent="0.25">
      <c r="A10" t="s">
        <v>21</v>
      </c>
      <c r="B10">
        <v>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3:A11"/>
  <sheetViews>
    <sheetView workbookViewId="0">
      <selection activeCell="G20" sqref="G20:H20"/>
    </sheetView>
  </sheetViews>
  <sheetFormatPr defaultColWidth="8.85546875" defaultRowHeight="15" x14ac:dyDescent="0.25"/>
  <cols>
    <col min="1" max="1" width="12.140625" bestFit="1" customWidth="1"/>
  </cols>
  <sheetData>
    <row r="3" spans="1:1" x14ac:dyDescent="0.25">
      <c r="A3" s="1" t="s">
        <v>27</v>
      </c>
    </row>
    <row r="4" spans="1:1" x14ac:dyDescent="0.25">
      <c r="A4" t="s">
        <v>29</v>
      </c>
    </row>
    <row r="5" spans="1:1" x14ac:dyDescent="0.25">
      <c r="A5" t="s">
        <v>34</v>
      </c>
    </row>
    <row r="6" spans="1:1" x14ac:dyDescent="0.25">
      <c r="A6" t="s">
        <v>35</v>
      </c>
    </row>
    <row r="7" spans="1:1" x14ac:dyDescent="0.25">
      <c r="A7" t="s">
        <v>90</v>
      </c>
    </row>
    <row r="8" spans="1:1" x14ac:dyDescent="0.25">
      <c r="A8" t="s">
        <v>30</v>
      </c>
    </row>
    <row r="9" spans="1:1" x14ac:dyDescent="0.25">
      <c r="A9" t="s">
        <v>31</v>
      </c>
    </row>
    <row r="10" spans="1:1" x14ac:dyDescent="0.25">
      <c r="A10" t="s">
        <v>32</v>
      </c>
    </row>
    <row r="11" spans="1:1" x14ac:dyDescent="0.25">
      <c r="A11" t="s">
        <v>72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3:A10"/>
  <sheetViews>
    <sheetView workbookViewId="0">
      <selection activeCell="I18" sqref="I18"/>
    </sheetView>
  </sheetViews>
  <sheetFormatPr defaultColWidth="8.85546875" defaultRowHeight="15" x14ac:dyDescent="0.25"/>
  <cols>
    <col min="1" max="1" width="23.140625" bestFit="1" customWidth="1"/>
  </cols>
  <sheetData>
    <row r="3" spans="1:1" x14ac:dyDescent="0.25">
      <c r="A3" s="1" t="s">
        <v>24</v>
      </c>
    </row>
    <row r="4" spans="1:1" x14ac:dyDescent="0.25">
      <c r="A4" t="s">
        <v>15</v>
      </c>
    </row>
    <row r="5" spans="1:1" x14ac:dyDescent="0.25">
      <c r="A5" t="s">
        <v>16</v>
      </c>
    </row>
    <row r="6" spans="1:1" x14ac:dyDescent="0.25">
      <c r="A6" t="s">
        <v>17</v>
      </c>
    </row>
    <row r="7" spans="1:1" x14ac:dyDescent="0.25">
      <c r="A7" t="s">
        <v>18</v>
      </c>
    </row>
    <row r="8" spans="1:1" x14ac:dyDescent="0.25">
      <c r="A8" t="s">
        <v>19</v>
      </c>
    </row>
    <row r="9" spans="1:1" x14ac:dyDescent="0.25">
      <c r="A9" t="s">
        <v>20</v>
      </c>
    </row>
    <row r="10" spans="1:1" x14ac:dyDescent="0.25">
      <c r="A10" t="s">
        <v>21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3:B10"/>
  <sheetViews>
    <sheetView topLeftCell="A2" workbookViewId="0">
      <selection activeCell="B31" sqref="B31"/>
    </sheetView>
  </sheetViews>
  <sheetFormatPr defaultColWidth="8.85546875" defaultRowHeight="15" x14ac:dyDescent="0.25"/>
  <cols>
    <col min="1" max="1" width="29.42578125" bestFit="1" customWidth="1"/>
    <col min="2" max="2" width="13.140625" bestFit="1" customWidth="1"/>
  </cols>
  <sheetData>
    <row r="3" spans="1:2" x14ac:dyDescent="0.25">
      <c r="A3" s="1" t="s">
        <v>24</v>
      </c>
      <c r="B3" s="1" t="s">
        <v>27</v>
      </c>
    </row>
    <row r="4" spans="1:2" x14ac:dyDescent="0.25">
      <c r="A4" t="s">
        <v>15</v>
      </c>
      <c r="B4" t="s">
        <v>29</v>
      </c>
    </row>
    <row r="5" spans="1:2" x14ac:dyDescent="0.25">
      <c r="A5" t="s">
        <v>16</v>
      </c>
      <c r="B5" t="s">
        <v>29</v>
      </c>
    </row>
    <row r="6" spans="1:2" x14ac:dyDescent="0.25">
      <c r="A6" t="s">
        <v>17</v>
      </c>
      <c r="B6" t="s">
        <v>29</v>
      </c>
    </row>
    <row r="7" spans="1:2" x14ac:dyDescent="0.25">
      <c r="A7" t="s">
        <v>18</v>
      </c>
      <c r="B7" t="s">
        <v>29</v>
      </c>
    </row>
    <row r="8" spans="1:2" x14ac:dyDescent="0.25">
      <c r="A8" t="s">
        <v>19</v>
      </c>
      <c r="B8" t="s">
        <v>34</v>
      </c>
    </row>
    <row r="9" spans="1:2" x14ac:dyDescent="0.25">
      <c r="A9" t="s">
        <v>20</v>
      </c>
      <c r="B9" t="s">
        <v>30</v>
      </c>
    </row>
    <row r="10" spans="1:2" x14ac:dyDescent="0.25">
      <c r="A10" t="s">
        <v>21</v>
      </c>
      <c r="B10" t="s">
        <v>31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3:A4"/>
  <sheetViews>
    <sheetView workbookViewId="0">
      <selection activeCell="A4" sqref="A4"/>
    </sheetView>
  </sheetViews>
  <sheetFormatPr defaultColWidth="8.85546875" defaultRowHeight="15" x14ac:dyDescent="0.25"/>
  <sheetData>
    <row r="3" spans="1:1" x14ac:dyDescent="0.25">
      <c r="A3" s="1" t="s">
        <v>45</v>
      </c>
    </row>
    <row r="4" spans="1:1" x14ac:dyDescent="0.25">
      <c r="A4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4"/>
  <sheetViews>
    <sheetView workbookViewId="0">
      <selection activeCell="A4" sqref="A4"/>
    </sheetView>
  </sheetViews>
  <sheetFormatPr defaultColWidth="8.85546875" defaultRowHeight="15" x14ac:dyDescent="0.25"/>
  <cols>
    <col min="1" max="1" width="12.140625" bestFit="1" customWidth="1"/>
  </cols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2">
        <v>6.9401709000000006E-2</v>
      </c>
    </row>
  </sheetData>
  <pageMargins left="0.75" right="0.75" top="1" bottom="1" header="0.5" footer="0.5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C2358-B737-4B12-BCF2-983233884487}">
  <dimension ref="A3:B20"/>
  <sheetViews>
    <sheetView workbookViewId="0">
      <selection activeCell="Q31" sqref="Q31"/>
    </sheetView>
  </sheetViews>
  <sheetFormatPr defaultColWidth="8.85546875" defaultRowHeight="15" x14ac:dyDescent="0.25"/>
  <cols>
    <col min="1" max="1" width="14.140625" bestFit="1" customWidth="1"/>
    <col min="2" max="2" width="13.7109375" bestFit="1" customWidth="1"/>
  </cols>
  <sheetData>
    <row r="3" spans="1:2" x14ac:dyDescent="0.25">
      <c r="A3" s="10" t="s">
        <v>1</v>
      </c>
      <c r="B3" s="10" t="s">
        <v>69</v>
      </c>
    </row>
    <row r="4" spans="1:2" x14ac:dyDescent="0.25">
      <c r="A4" t="s">
        <v>2</v>
      </c>
      <c r="B4">
        <v>1</v>
      </c>
    </row>
    <row r="5" spans="1:2" x14ac:dyDescent="0.25">
      <c r="A5" t="s">
        <v>64</v>
      </c>
      <c r="B5">
        <v>1</v>
      </c>
    </row>
    <row r="6" spans="1:2" x14ac:dyDescent="0.25">
      <c r="A6" t="s">
        <v>76</v>
      </c>
      <c r="B6">
        <v>1</v>
      </c>
    </row>
    <row r="7" spans="1:2" x14ac:dyDescent="0.25">
      <c r="A7" t="s">
        <v>77</v>
      </c>
      <c r="B7">
        <v>1</v>
      </c>
    </row>
    <row r="8" spans="1:2" x14ac:dyDescent="0.25">
      <c r="A8" t="s">
        <v>3</v>
      </c>
      <c r="B8">
        <v>1</v>
      </c>
    </row>
    <row r="9" spans="1:2" x14ac:dyDescent="0.25">
      <c r="A9" t="s">
        <v>4</v>
      </c>
      <c r="B9">
        <v>1</v>
      </c>
    </row>
    <row r="10" spans="1:2" x14ac:dyDescent="0.25">
      <c r="A10" t="s">
        <v>5</v>
      </c>
      <c r="B10">
        <v>1</v>
      </c>
    </row>
    <row r="11" spans="1:2" x14ac:dyDescent="0.25">
      <c r="A11" t="s">
        <v>65</v>
      </c>
      <c r="B11">
        <v>1</v>
      </c>
    </row>
    <row r="12" spans="1:2" x14ac:dyDescent="0.25">
      <c r="A12" t="s">
        <v>83</v>
      </c>
      <c r="B12">
        <v>1</v>
      </c>
    </row>
    <row r="13" spans="1:2" x14ac:dyDescent="0.25">
      <c r="A13" t="s">
        <v>66</v>
      </c>
      <c r="B13">
        <v>1</v>
      </c>
    </row>
    <row r="14" spans="1:2" x14ac:dyDescent="0.25">
      <c r="A14" t="s">
        <v>82</v>
      </c>
      <c r="B14">
        <v>1</v>
      </c>
    </row>
    <row r="15" spans="1:2" x14ac:dyDescent="0.25">
      <c r="A15" t="s">
        <v>6</v>
      </c>
      <c r="B15">
        <v>1</v>
      </c>
    </row>
    <row r="16" spans="1:2" x14ac:dyDescent="0.25">
      <c r="A16" t="s">
        <v>7</v>
      </c>
      <c r="B16">
        <v>1</v>
      </c>
    </row>
    <row r="17" spans="1:2" x14ac:dyDescent="0.25">
      <c r="A17" t="s">
        <v>71</v>
      </c>
      <c r="B17">
        <v>1</v>
      </c>
    </row>
    <row r="18" spans="1:2" x14ac:dyDescent="0.25">
      <c r="A18" t="s">
        <v>80</v>
      </c>
      <c r="B18">
        <v>1</v>
      </c>
    </row>
    <row r="19" spans="1:2" x14ac:dyDescent="0.25">
      <c r="A19" t="s">
        <v>88</v>
      </c>
      <c r="B19">
        <v>1</v>
      </c>
    </row>
    <row r="20" spans="1:2" x14ac:dyDescent="0.25">
      <c r="A20" t="s">
        <v>91</v>
      </c>
      <c r="B20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3:D25"/>
  <sheetViews>
    <sheetView tabSelected="1" workbookViewId="0">
      <selection activeCell="I24" sqref="I24"/>
    </sheetView>
  </sheetViews>
  <sheetFormatPr defaultColWidth="8.85546875" defaultRowHeight="15" x14ac:dyDescent="0.25"/>
  <cols>
    <col min="1" max="1" width="21.140625" bestFit="1" customWidth="1"/>
    <col min="4" max="4" width="20.140625" bestFit="1" customWidth="1"/>
  </cols>
  <sheetData>
    <row r="3" spans="1:1" x14ac:dyDescent="0.25">
      <c r="A3" s="1" t="s">
        <v>1</v>
      </c>
    </row>
    <row r="4" spans="1:1" x14ac:dyDescent="0.25">
      <c r="A4" t="s">
        <v>2</v>
      </c>
    </row>
    <row r="5" spans="1:1" x14ac:dyDescent="0.25">
      <c r="A5" t="s">
        <v>64</v>
      </c>
    </row>
    <row r="6" spans="1:1" x14ac:dyDescent="0.25">
      <c r="A6" t="s">
        <v>76</v>
      </c>
    </row>
    <row r="7" spans="1:1" x14ac:dyDescent="0.25">
      <c r="A7" t="s">
        <v>77</v>
      </c>
    </row>
    <row r="8" spans="1:1" x14ac:dyDescent="0.25">
      <c r="A8" t="s">
        <v>3</v>
      </c>
    </row>
    <row r="9" spans="1:1" x14ac:dyDescent="0.25">
      <c r="A9" t="s">
        <v>4</v>
      </c>
    </row>
    <row r="10" spans="1:1" x14ac:dyDescent="0.25">
      <c r="A10" t="s">
        <v>5</v>
      </c>
    </row>
    <row r="11" spans="1:1" x14ac:dyDescent="0.25">
      <c r="A11" t="s">
        <v>65</v>
      </c>
    </row>
    <row r="12" spans="1:1" x14ac:dyDescent="0.25">
      <c r="A12" t="s">
        <v>83</v>
      </c>
    </row>
    <row r="13" spans="1:1" x14ac:dyDescent="0.25">
      <c r="A13" t="s">
        <v>66</v>
      </c>
    </row>
    <row r="14" spans="1:1" x14ac:dyDescent="0.25">
      <c r="A14" t="s">
        <v>82</v>
      </c>
    </row>
    <row r="15" spans="1:1" x14ac:dyDescent="0.25">
      <c r="A15" t="s">
        <v>6</v>
      </c>
    </row>
    <row r="16" spans="1:1" x14ac:dyDescent="0.25">
      <c r="A16" t="s">
        <v>7</v>
      </c>
    </row>
    <row r="17" spans="1:4" x14ac:dyDescent="0.25">
      <c r="A17" t="s">
        <v>71</v>
      </c>
    </row>
    <row r="18" spans="1:4" x14ac:dyDescent="0.25">
      <c r="A18" t="s">
        <v>80</v>
      </c>
    </row>
    <row r="19" spans="1:4" x14ac:dyDescent="0.25">
      <c r="A19" t="s">
        <v>88</v>
      </c>
    </row>
    <row r="20" spans="1:4" x14ac:dyDescent="0.25">
      <c r="A20" s="3" t="s">
        <v>91</v>
      </c>
      <c r="D20" s="3"/>
    </row>
    <row r="21" spans="1:4" x14ac:dyDescent="0.25">
      <c r="A21" s="3"/>
      <c r="D21" s="3"/>
    </row>
    <row r="22" spans="1:4" x14ac:dyDescent="0.25">
      <c r="A22" s="3"/>
      <c r="D22" s="3"/>
    </row>
    <row r="23" spans="1:4" x14ac:dyDescent="0.25">
      <c r="A23" s="3"/>
      <c r="D23" s="3"/>
    </row>
    <row r="24" spans="1:4" x14ac:dyDescent="0.25">
      <c r="A24" s="3"/>
      <c r="D24" s="3"/>
    </row>
    <row r="25" spans="1:4" x14ac:dyDescent="0.25">
      <c r="A25" s="3"/>
      <c r="D25" s="3"/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3:C54"/>
  <sheetViews>
    <sheetView topLeftCell="A19" workbookViewId="0">
      <selection activeCell="G49" sqref="G49"/>
    </sheetView>
  </sheetViews>
  <sheetFormatPr defaultColWidth="8.85546875" defaultRowHeight="15" x14ac:dyDescent="0.25"/>
  <cols>
    <col min="1" max="1" width="24.42578125" bestFit="1" customWidth="1"/>
    <col min="2" max="2" width="13.140625" bestFit="1" customWidth="1"/>
    <col min="3" max="3" width="17.42578125" bestFit="1" customWidth="1"/>
    <col min="8" max="8" width="16.42578125" bestFit="1" customWidth="1"/>
  </cols>
  <sheetData>
    <row r="3" spans="1:3" x14ac:dyDescent="0.25">
      <c r="A3" s="1" t="s">
        <v>1</v>
      </c>
      <c r="B3" s="1" t="s">
        <v>27</v>
      </c>
      <c r="C3" s="10" t="s">
        <v>62</v>
      </c>
    </row>
    <row r="4" spans="1:3" x14ac:dyDescent="0.25">
      <c r="A4" t="s">
        <v>64</v>
      </c>
      <c r="B4" t="s">
        <v>29</v>
      </c>
      <c r="C4">
        <v>1</v>
      </c>
    </row>
    <row r="5" spans="1:3" x14ac:dyDescent="0.25">
      <c r="A5" t="s">
        <v>76</v>
      </c>
      <c r="B5" t="s">
        <v>29</v>
      </c>
      <c r="C5">
        <v>1</v>
      </c>
    </row>
    <row r="6" spans="1:3" x14ac:dyDescent="0.25">
      <c r="A6" t="s">
        <v>77</v>
      </c>
      <c r="B6" t="s">
        <v>29</v>
      </c>
      <c r="C6">
        <v>1</v>
      </c>
    </row>
    <row r="7" spans="1:3" x14ac:dyDescent="0.25">
      <c r="A7" t="s">
        <v>77</v>
      </c>
      <c r="B7" t="s">
        <v>29</v>
      </c>
      <c r="C7">
        <v>2</v>
      </c>
    </row>
    <row r="8" spans="1:3" x14ac:dyDescent="0.25">
      <c r="A8" t="s">
        <v>4</v>
      </c>
      <c r="B8" t="s">
        <v>29</v>
      </c>
      <c r="C8">
        <v>1</v>
      </c>
    </row>
    <row r="9" spans="1:3" x14ac:dyDescent="0.25">
      <c r="A9" t="s">
        <v>5</v>
      </c>
      <c r="B9" t="s">
        <v>30</v>
      </c>
      <c r="C9">
        <v>1</v>
      </c>
    </row>
    <row r="10" spans="1:3" x14ac:dyDescent="0.25">
      <c r="A10" t="s">
        <v>65</v>
      </c>
      <c r="B10" t="s">
        <v>72</v>
      </c>
      <c r="C10">
        <v>1</v>
      </c>
    </row>
    <row r="11" spans="1:3" x14ac:dyDescent="0.25">
      <c r="A11" t="s">
        <v>65</v>
      </c>
      <c r="B11" t="s">
        <v>72</v>
      </c>
      <c r="C11">
        <v>2</v>
      </c>
    </row>
    <row r="12" spans="1:3" x14ac:dyDescent="0.25">
      <c r="A12" t="s">
        <v>65</v>
      </c>
      <c r="B12" t="s">
        <v>72</v>
      </c>
      <c r="C12">
        <v>3</v>
      </c>
    </row>
    <row r="13" spans="1:3" x14ac:dyDescent="0.25">
      <c r="A13" t="s">
        <v>65</v>
      </c>
      <c r="B13" t="s">
        <v>31</v>
      </c>
      <c r="C13">
        <v>4</v>
      </c>
    </row>
    <row r="14" spans="1:3" x14ac:dyDescent="0.25">
      <c r="A14" t="s">
        <v>65</v>
      </c>
      <c r="B14" t="s">
        <v>31</v>
      </c>
      <c r="C14">
        <v>5</v>
      </c>
    </row>
    <row r="15" spans="1:3" x14ac:dyDescent="0.25">
      <c r="A15" t="s">
        <v>65</v>
      </c>
      <c r="B15" t="s">
        <v>31</v>
      </c>
      <c r="C15">
        <v>6</v>
      </c>
    </row>
    <row r="16" spans="1:3" x14ac:dyDescent="0.25">
      <c r="A16" t="s">
        <v>65</v>
      </c>
      <c r="B16" t="s">
        <v>32</v>
      </c>
      <c r="C16">
        <v>7</v>
      </c>
    </row>
    <row r="17" spans="1:3" x14ac:dyDescent="0.25">
      <c r="A17" t="s">
        <v>65</v>
      </c>
      <c r="B17" t="s">
        <v>32</v>
      </c>
      <c r="C17">
        <v>8</v>
      </c>
    </row>
    <row r="18" spans="1:3" x14ac:dyDescent="0.25">
      <c r="A18" t="s">
        <v>65</v>
      </c>
      <c r="B18" t="s">
        <v>32</v>
      </c>
      <c r="C18">
        <v>9</v>
      </c>
    </row>
    <row r="19" spans="1:3" x14ac:dyDescent="0.25">
      <c r="A19" t="s">
        <v>83</v>
      </c>
      <c r="B19" t="s">
        <v>72</v>
      </c>
      <c r="C19">
        <v>1</v>
      </c>
    </row>
    <row r="20" spans="1:3" x14ac:dyDescent="0.25">
      <c r="A20" t="s">
        <v>83</v>
      </c>
      <c r="B20" t="s">
        <v>72</v>
      </c>
      <c r="C20">
        <v>2</v>
      </c>
    </row>
    <row r="21" spans="1:3" x14ac:dyDescent="0.25">
      <c r="A21" t="s">
        <v>83</v>
      </c>
      <c r="B21" t="s">
        <v>72</v>
      </c>
      <c r="C21">
        <v>3</v>
      </c>
    </row>
    <row r="22" spans="1:3" x14ac:dyDescent="0.25">
      <c r="A22" t="s">
        <v>83</v>
      </c>
      <c r="B22" t="s">
        <v>31</v>
      </c>
      <c r="C22">
        <v>4</v>
      </c>
    </row>
    <row r="23" spans="1:3" x14ac:dyDescent="0.25">
      <c r="A23" t="s">
        <v>83</v>
      </c>
      <c r="B23" t="s">
        <v>31</v>
      </c>
      <c r="C23">
        <v>5</v>
      </c>
    </row>
    <row r="24" spans="1:3" x14ac:dyDescent="0.25">
      <c r="A24" t="s">
        <v>83</v>
      </c>
      <c r="B24" t="s">
        <v>31</v>
      </c>
      <c r="C24">
        <v>6</v>
      </c>
    </row>
    <row r="25" spans="1:3" x14ac:dyDescent="0.25">
      <c r="A25" t="s">
        <v>83</v>
      </c>
      <c r="B25" t="s">
        <v>32</v>
      </c>
      <c r="C25">
        <v>7</v>
      </c>
    </row>
    <row r="26" spans="1:3" x14ac:dyDescent="0.25">
      <c r="A26" t="s">
        <v>83</v>
      </c>
      <c r="B26" t="s">
        <v>32</v>
      </c>
      <c r="C26">
        <v>8</v>
      </c>
    </row>
    <row r="27" spans="1:3" x14ac:dyDescent="0.25">
      <c r="A27" t="s">
        <v>83</v>
      </c>
      <c r="B27" t="s">
        <v>32</v>
      </c>
      <c r="C27">
        <v>9</v>
      </c>
    </row>
    <row r="28" spans="1:3" x14ac:dyDescent="0.25">
      <c r="A28" t="s">
        <v>66</v>
      </c>
      <c r="B28" t="s">
        <v>72</v>
      </c>
      <c r="C28">
        <v>1</v>
      </c>
    </row>
    <row r="29" spans="1:3" x14ac:dyDescent="0.25">
      <c r="A29" t="s">
        <v>66</v>
      </c>
      <c r="B29" t="s">
        <v>72</v>
      </c>
      <c r="C29">
        <v>2</v>
      </c>
    </row>
    <row r="30" spans="1:3" x14ac:dyDescent="0.25">
      <c r="A30" t="s">
        <v>66</v>
      </c>
      <c r="B30" t="s">
        <v>72</v>
      </c>
      <c r="C30">
        <v>3</v>
      </c>
    </row>
    <row r="31" spans="1:3" x14ac:dyDescent="0.25">
      <c r="A31" t="s">
        <v>66</v>
      </c>
      <c r="B31" t="s">
        <v>31</v>
      </c>
      <c r="C31">
        <v>4</v>
      </c>
    </row>
    <row r="32" spans="1:3" x14ac:dyDescent="0.25">
      <c r="A32" t="s">
        <v>66</v>
      </c>
      <c r="B32" t="s">
        <v>31</v>
      </c>
      <c r="C32">
        <v>5</v>
      </c>
    </row>
    <row r="33" spans="1:3" x14ac:dyDescent="0.25">
      <c r="A33" t="s">
        <v>66</v>
      </c>
      <c r="B33" t="s">
        <v>31</v>
      </c>
      <c r="C33">
        <v>6</v>
      </c>
    </row>
    <row r="34" spans="1:3" x14ac:dyDescent="0.25">
      <c r="A34" t="s">
        <v>66</v>
      </c>
      <c r="B34" t="s">
        <v>32</v>
      </c>
      <c r="C34">
        <v>7</v>
      </c>
    </row>
    <row r="35" spans="1:3" x14ac:dyDescent="0.25">
      <c r="A35" t="s">
        <v>66</v>
      </c>
      <c r="B35" t="s">
        <v>32</v>
      </c>
      <c r="C35">
        <v>8</v>
      </c>
    </row>
    <row r="36" spans="1:3" x14ac:dyDescent="0.25">
      <c r="A36" t="s">
        <v>66</v>
      </c>
      <c r="B36" t="s">
        <v>32</v>
      </c>
      <c r="C36">
        <v>9</v>
      </c>
    </row>
    <row r="37" spans="1:3" x14ac:dyDescent="0.25">
      <c r="A37" t="s">
        <v>82</v>
      </c>
      <c r="B37" t="s">
        <v>72</v>
      </c>
      <c r="C37">
        <v>1</v>
      </c>
    </row>
    <row r="38" spans="1:3" x14ac:dyDescent="0.25">
      <c r="A38" t="s">
        <v>82</v>
      </c>
      <c r="B38" t="s">
        <v>72</v>
      </c>
      <c r="C38">
        <v>2</v>
      </c>
    </row>
    <row r="39" spans="1:3" x14ac:dyDescent="0.25">
      <c r="A39" t="s">
        <v>82</v>
      </c>
      <c r="B39" t="s">
        <v>72</v>
      </c>
      <c r="C39">
        <v>3</v>
      </c>
    </row>
    <row r="40" spans="1:3" x14ac:dyDescent="0.25">
      <c r="A40" t="s">
        <v>82</v>
      </c>
      <c r="B40" t="s">
        <v>31</v>
      </c>
      <c r="C40">
        <v>4</v>
      </c>
    </row>
    <row r="41" spans="1:3" x14ac:dyDescent="0.25">
      <c r="A41" t="s">
        <v>82</v>
      </c>
      <c r="B41" t="s">
        <v>31</v>
      </c>
      <c r="C41">
        <v>5</v>
      </c>
    </row>
    <row r="42" spans="1:3" x14ac:dyDescent="0.25">
      <c r="A42" t="s">
        <v>82</v>
      </c>
      <c r="B42" t="s">
        <v>31</v>
      </c>
      <c r="C42">
        <v>6</v>
      </c>
    </row>
    <row r="43" spans="1:3" x14ac:dyDescent="0.25">
      <c r="A43" t="s">
        <v>82</v>
      </c>
      <c r="B43" t="s">
        <v>32</v>
      </c>
      <c r="C43">
        <v>7</v>
      </c>
    </row>
    <row r="44" spans="1:3" x14ac:dyDescent="0.25">
      <c r="A44" t="s">
        <v>82</v>
      </c>
      <c r="B44" t="s">
        <v>32</v>
      </c>
      <c r="C44">
        <v>8</v>
      </c>
    </row>
    <row r="45" spans="1:3" x14ac:dyDescent="0.25">
      <c r="A45" t="s">
        <v>82</v>
      </c>
      <c r="B45" t="s">
        <v>32</v>
      </c>
      <c r="C45">
        <v>9</v>
      </c>
    </row>
    <row r="46" spans="1:3" x14ac:dyDescent="0.25">
      <c r="A46" s="3" t="s">
        <v>71</v>
      </c>
      <c r="B46" t="s">
        <v>30</v>
      </c>
      <c r="C46">
        <v>1</v>
      </c>
    </row>
    <row r="47" spans="1:3" x14ac:dyDescent="0.25">
      <c r="A47" s="3" t="s">
        <v>71</v>
      </c>
      <c r="B47" t="s">
        <v>31</v>
      </c>
      <c r="C47">
        <v>1</v>
      </c>
    </row>
    <row r="48" spans="1:3" x14ac:dyDescent="0.25">
      <c r="A48" s="3" t="s">
        <v>2</v>
      </c>
      <c r="B48" t="s">
        <v>29</v>
      </c>
      <c r="C48">
        <v>2</v>
      </c>
    </row>
    <row r="49" spans="1:3" x14ac:dyDescent="0.25">
      <c r="A49" t="s">
        <v>6</v>
      </c>
      <c r="B49" t="s">
        <v>32</v>
      </c>
      <c r="C49">
        <v>2</v>
      </c>
    </row>
    <row r="50" spans="1:3" x14ac:dyDescent="0.25">
      <c r="A50" t="s">
        <v>7</v>
      </c>
      <c r="B50" t="s">
        <v>31</v>
      </c>
      <c r="C50">
        <v>2</v>
      </c>
    </row>
    <row r="51" spans="1:3" x14ac:dyDescent="0.25">
      <c r="A51" s="3" t="s">
        <v>88</v>
      </c>
      <c r="B51" t="s">
        <v>30</v>
      </c>
      <c r="C51">
        <v>2</v>
      </c>
    </row>
    <row r="52" spans="1:3" x14ac:dyDescent="0.25">
      <c r="A52" s="3" t="s">
        <v>91</v>
      </c>
      <c r="B52" t="s">
        <v>31</v>
      </c>
      <c r="C52">
        <v>1</v>
      </c>
    </row>
    <row r="53" spans="1:3" x14ac:dyDescent="0.25">
      <c r="A53" s="3" t="s">
        <v>91</v>
      </c>
      <c r="B53" t="s">
        <v>31</v>
      </c>
      <c r="C53">
        <v>2</v>
      </c>
    </row>
    <row r="54" spans="1:3" x14ac:dyDescent="0.25">
      <c r="A54" s="3" t="s">
        <v>91</v>
      </c>
      <c r="B54" t="s">
        <v>31</v>
      </c>
      <c r="C54">
        <v>3</v>
      </c>
    </row>
  </sheetData>
  <phoneticPr fontId="2" type="noConversion"/>
  <pageMargins left="0.75" right="0.75" top="1" bottom="1" header="0.5" footer="0.5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3:F74"/>
  <sheetViews>
    <sheetView topLeftCell="A38" workbookViewId="0">
      <selection activeCell="A4" sqref="A4:C74"/>
    </sheetView>
  </sheetViews>
  <sheetFormatPr defaultColWidth="8.85546875" defaultRowHeight="15" x14ac:dyDescent="0.25"/>
  <cols>
    <col min="1" max="1" width="20" bestFit="1" customWidth="1"/>
    <col min="2" max="2" width="13.140625" bestFit="1" customWidth="1"/>
    <col min="3" max="3" width="17.85546875" bestFit="1" customWidth="1"/>
  </cols>
  <sheetData>
    <row r="3" spans="1:3" x14ac:dyDescent="0.25">
      <c r="A3" s="1" t="s">
        <v>1</v>
      </c>
      <c r="B3" s="1" t="s">
        <v>27</v>
      </c>
      <c r="C3" s="10" t="s">
        <v>63</v>
      </c>
    </row>
    <row r="4" spans="1:3" x14ac:dyDescent="0.25">
      <c r="A4" t="s">
        <v>2</v>
      </c>
      <c r="B4" t="s">
        <v>29</v>
      </c>
      <c r="C4">
        <v>1</v>
      </c>
    </row>
    <row r="5" spans="1:3" x14ac:dyDescent="0.25">
      <c r="A5" t="s">
        <v>64</v>
      </c>
      <c r="B5" t="s">
        <v>34</v>
      </c>
      <c r="C5">
        <v>1</v>
      </c>
    </row>
    <row r="6" spans="1:3" x14ac:dyDescent="0.25">
      <c r="A6" t="s">
        <v>64</v>
      </c>
      <c r="B6" t="s">
        <v>35</v>
      </c>
      <c r="C6">
        <v>2</v>
      </c>
    </row>
    <row r="7" spans="1:3" x14ac:dyDescent="0.25">
      <c r="A7" t="s">
        <v>76</v>
      </c>
      <c r="B7" t="s">
        <v>34</v>
      </c>
      <c r="C7">
        <v>1</v>
      </c>
    </row>
    <row r="8" spans="1:3" x14ac:dyDescent="0.25">
      <c r="A8" t="s">
        <v>77</v>
      </c>
      <c r="B8" t="s">
        <v>35</v>
      </c>
      <c r="C8">
        <v>1</v>
      </c>
    </row>
    <row r="9" spans="1:3" x14ac:dyDescent="0.25">
      <c r="A9" t="s">
        <v>77</v>
      </c>
      <c r="B9" t="s">
        <v>34</v>
      </c>
      <c r="C9">
        <v>2</v>
      </c>
    </row>
    <row r="10" spans="1:3" x14ac:dyDescent="0.25">
      <c r="A10" t="s">
        <v>3</v>
      </c>
      <c r="B10" t="s">
        <v>29</v>
      </c>
      <c r="C10">
        <v>1</v>
      </c>
    </row>
    <row r="11" spans="1:3" x14ac:dyDescent="0.25">
      <c r="A11" t="s">
        <v>4</v>
      </c>
      <c r="B11" t="s">
        <v>30</v>
      </c>
      <c r="C11">
        <v>1</v>
      </c>
    </row>
    <row r="12" spans="1:3" x14ac:dyDescent="0.25">
      <c r="A12" t="s">
        <v>5</v>
      </c>
      <c r="B12" t="s">
        <v>29</v>
      </c>
      <c r="C12">
        <v>1</v>
      </c>
    </row>
    <row r="13" spans="1:3" x14ac:dyDescent="0.25">
      <c r="A13" t="s">
        <v>65</v>
      </c>
      <c r="B13" t="s">
        <v>34</v>
      </c>
      <c r="C13">
        <v>1</v>
      </c>
    </row>
    <row r="14" spans="1:3" x14ac:dyDescent="0.25">
      <c r="A14" t="s">
        <v>65</v>
      </c>
      <c r="B14" t="s">
        <v>35</v>
      </c>
      <c r="C14">
        <v>2</v>
      </c>
    </row>
    <row r="15" spans="1:3" x14ac:dyDescent="0.25">
      <c r="A15" t="s">
        <v>65</v>
      </c>
      <c r="B15" t="s">
        <v>90</v>
      </c>
      <c r="C15">
        <v>3</v>
      </c>
    </row>
    <row r="16" spans="1:3" x14ac:dyDescent="0.25">
      <c r="A16" t="s">
        <v>65</v>
      </c>
      <c r="B16" t="s">
        <v>34</v>
      </c>
      <c r="C16">
        <v>4</v>
      </c>
    </row>
    <row r="17" spans="1:3" x14ac:dyDescent="0.25">
      <c r="A17" t="s">
        <v>65</v>
      </c>
      <c r="B17" t="s">
        <v>35</v>
      </c>
      <c r="C17">
        <v>5</v>
      </c>
    </row>
    <row r="18" spans="1:3" x14ac:dyDescent="0.25">
      <c r="A18" t="s">
        <v>65</v>
      </c>
      <c r="B18" t="s">
        <v>90</v>
      </c>
      <c r="C18">
        <v>6</v>
      </c>
    </row>
    <row r="19" spans="1:3" x14ac:dyDescent="0.25">
      <c r="A19" t="s">
        <v>65</v>
      </c>
      <c r="B19" t="s">
        <v>34</v>
      </c>
      <c r="C19">
        <v>7</v>
      </c>
    </row>
    <row r="20" spans="1:3" x14ac:dyDescent="0.25">
      <c r="A20" t="s">
        <v>65</v>
      </c>
      <c r="B20" t="s">
        <v>35</v>
      </c>
      <c r="C20">
        <v>8</v>
      </c>
    </row>
    <row r="21" spans="1:3" x14ac:dyDescent="0.25">
      <c r="A21" t="s">
        <v>65</v>
      </c>
      <c r="B21" t="s">
        <v>90</v>
      </c>
      <c r="C21">
        <v>9</v>
      </c>
    </row>
    <row r="22" spans="1:3" x14ac:dyDescent="0.25">
      <c r="A22" t="s">
        <v>83</v>
      </c>
      <c r="B22" t="s">
        <v>34</v>
      </c>
      <c r="C22">
        <v>1</v>
      </c>
    </row>
    <row r="23" spans="1:3" x14ac:dyDescent="0.25">
      <c r="A23" t="s">
        <v>83</v>
      </c>
      <c r="B23" t="s">
        <v>35</v>
      </c>
      <c r="C23">
        <v>2</v>
      </c>
    </row>
    <row r="24" spans="1:3" x14ac:dyDescent="0.25">
      <c r="A24" t="s">
        <v>83</v>
      </c>
      <c r="B24" t="s">
        <v>90</v>
      </c>
      <c r="C24">
        <v>3</v>
      </c>
    </row>
    <row r="25" spans="1:3" x14ac:dyDescent="0.25">
      <c r="A25" t="s">
        <v>83</v>
      </c>
      <c r="B25" t="s">
        <v>34</v>
      </c>
      <c r="C25">
        <v>4</v>
      </c>
    </row>
    <row r="26" spans="1:3" x14ac:dyDescent="0.25">
      <c r="A26" t="s">
        <v>83</v>
      </c>
      <c r="B26" t="s">
        <v>35</v>
      </c>
      <c r="C26">
        <v>5</v>
      </c>
    </row>
    <row r="27" spans="1:3" x14ac:dyDescent="0.25">
      <c r="A27" t="s">
        <v>83</v>
      </c>
      <c r="B27" t="s">
        <v>90</v>
      </c>
      <c r="C27">
        <v>6</v>
      </c>
    </row>
    <row r="28" spans="1:3" x14ac:dyDescent="0.25">
      <c r="A28" t="s">
        <v>83</v>
      </c>
      <c r="B28" t="s">
        <v>34</v>
      </c>
      <c r="C28">
        <v>7</v>
      </c>
    </row>
    <row r="29" spans="1:3" x14ac:dyDescent="0.25">
      <c r="A29" t="s">
        <v>83</v>
      </c>
      <c r="B29" t="s">
        <v>35</v>
      </c>
      <c r="C29">
        <v>8</v>
      </c>
    </row>
    <row r="30" spans="1:3" x14ac:dyDescent="0.25">
      <c r="A30" t="s">
        <v>83</v>
      </c>
      <c r="B30" t="s">
        <v>90</v>
      </c>
      <c r="C30">
        <v>9</v>
      </c>
    </row>
    <row r="31" spans="1:3" x14ac:dyDescent="0.25">
      <c r="A31" t="s">
        <v>66</v>
      </c>
      <c r="B31" t="s">
        <v>34</v>
      </c>
      <c r="C31">
        <v>1</v>
      </c>
    </row>
    <row r="32" spans="1:3" x14ac:dyDescent="0.25">
      <c r="A32" t="s">
        <v>66</v>
      </c>
      <c r="B32" t="s">
        <v>29</v>
      </c>
      <c r="C32">
        <v>1</v>
      </c>
    </row>
    <row r="33" spans="1:3" x14ac:dyDescent="0.25">
      <c r="A33" t="s">
        <v>66</v>
      </c>
      <c r="B33" t="s">
        <v>35</v>
      </c>
      <c r="C33">
        <v>2</v>
      </c>
    </row>
    <row r="34" spans="1:3" x14ac:dyDescent="0.25">
      <c r="A34" t="s">
        <v>66</v>
      </c>
      <c r="B34" t="s">
        <v>29</v>
      </c>
      <c r="C34">
        <v>2</v>
      </c>
    </row>
    <row r="35" spans="1:3" x14ac:dyDescent="0.25">
      <c r="A35" t="s">
        <v>66</v>
      </c>
      <c r="B35" t="s">
        <v>90</v>
      </c>
      <c r="C35">
        <v>3</v>
      </c>
    </row>
    <row r="36" spans="1:3" x14ac:dyDescent="0.25">
      <c r="A36" t="s">
        <v>66</v>
      </c>
      <c r="B36" t="s">
        <v>29</v>
      </c>
      <c r="C36">
        <v>3</v>
      </c>
    </row>
    <row r="37" spans="1:3" x14ac:dyDescent="0.25">
      <c r="A37" t="s">
        <v>66</v>
      </c>
      <c r="B37" t="s">
        <v>34</v>
      </c>
      <c r="C37">
        <v>4</v>
      </c>
    </row>
    <row r="38" spans="1:3" x14ac:dyDescent="0.25">
      <c r="A38" t="s">
        <v>66</v>
      </c>
      <c r="B38" t="s">
        <v>29</v>
      </c>
      <c r="C38">
        <v>4</v>
      </c>
    </row>
    <row r="39" spans="1:3" x14ac:dyDescent="0.25">
      <c r="A39" t="s">
        <v>66</v>
      </c>
      <c r="B39" t="s">
        <v>35</v>
      </c>
      <c r="C39">
        <v>5</v>
      </c>
    </row>
    <row r="40" spans="1:3" x14ac:dyDescent="0.25">
      <c r="A40" t="s">
        <v>66</v>
      </c>
      <c r="B40" t="s">
        <v>29</v>
      </c>
      <c r="C40">
        <v>5</v>
      </c>
    </row>
    <row r="41" spans="1:3" x14ac:dyDescent="0.25">
      <c r="A41" t="s">
        <v>66</v>
      </c>
      <c r="B41" t="s">
        <v>90</v>
      </c>
      <c r="C41">
        <v>6</v>
      </c>
    </row>
    <row r="42" spans="1:3" x14ac:dyDescent="0.25">
      <c r="A42" t="s">
        <v>66</v>
      </c>
      <c r="B42" t="s">
        <v>29</v>
      </c>
      <c r="C42">
        <v>6</v>
      </c>
    </row>
    <row r="43" spans="1:3" x14ac:dyDescent="0.25">
      <c r="A43" t="s">
        <v>66</v>
      </c>
      <c r="B43" t="s">
        <v>34</v>
      </c>
      <c r="C43">
        <v>7</v>
      </c>
    </row>
    <row r="44" spans="1:3" x14ac:dyDescent="0.25">
      <c r="A44" t="s">
        <v>66</v>
      </c>
      <c r="B44" t="s">
        <v>29</v>
      </c>
      <c r="C44">
        <v>7</v>
      </c>
    </row>
    <row r="45" spans="1:3" x14ac:dyDescent="0.25">
      <c r="A45" t="s">
        <v>66</v>
      </c>
      <c r="B45" t="s">
        <v>35</v>
      </c>
      <c r="C45">
        <v>8</v>
      </c>
    </row>
    <row r="46" spans="1:3" x14ac:dyDescent="0.25">
      <c r="A46" t="s">
        <v>66</v>
      </c>
      <c r="B46" t="s">
        <v>29</v>
      </c>
      <c r="C46">
        <v>8</v>
      </c>
    </row>
    <row r="47" spans="1:3" x14ac:dyDescent="0.25">
      <c r="A47" t="s">
        <v>66</v>
      </c>
      <c r="B47" t="s">
        <v>90</v>
      </c>
      <c r="C47">
        <v>9</v>
      </c>
    </row>
    <row r="48" spans="1:3" x14ac:dyDescent="0.25">
      <c r="A48" t="s">
        <v>66</v>
      </c>
      <c r="B48" t="s">
        <v>29</v>
      </c>
      <c r="C48">
        <v>9</v>
      </c>
    </row>
    <row r="49" spans="1:3" x14ac:dyDescent="0.25">
      <c r="A49" t="s">
        <v>82</v>
      </c>
      <c r="B49" t="s">
        <v>34</v>
      </c>
      <c r="C49">
        <v>1</v>
      </c>
    </row>
    <row r="50" spans="1:3" x14ac:dyDescent="0.25">
      <c r="A50" t="s">
        <v>82</v>
      </c>
      <c r="B50" t="s">
        <v>29</v>
      </c>
      <c r="C50">
        <v>1</v>
      </c>
    </row>
    <row r="51" spans="1:3" x14ac:dyDescent="0.25">
      <c r="A51" t="s">
        <v>82</v>
      </c>
      <c r="B51" t="s">
        <v>35</v>
      </c>
      <c r="C51">
        <v>2</v>
      </c>
    </row>
    <row r="52" spans="1:3" x14ac:dyDescent="0.25">
      <c r="A52" t="s">
        <v>82</v>
      </c>
      <c r="B52" t="s">
        <v>29</v>
      </c>
      <c r="C52">
        <v>2</v>
      </c>
    </row>
    <row r="53" spans="1:3" x14ac:dyDescent="0.25">
      <c r="A53" t="s">
        <v>82</v>
      </c>
      <c r="B53" t="s">
        <v>90</v>
      </c>
      <c r="C53">
        <v>3</v>
      </c>
    </row>
    <row r="54" spans="1:3" x14ac:dyDescent="0.25">
      <c r="A54" t="s">
        <v>82</v>
      </c>
      <c r="B54" t="s">
        <v>29</v>
      </c>
      <c r="C54">
        <v>3</v>
      </c>
    </row>
    <row r="55" spans="1:3" x14ac:dyDescent="0.25">
      <c r="A55" t="s">
        <v>82</v>
      </c>
      <c r="B55" t="s">
        <v>34</v>
      </c>
      <c r="C55">
        <v>4</v>
      </c>
    </row>
    <row r="56" spans="1:3" x14ac:dyDescent="0.25">
      <c r="A56" t="s">
        <v>82</v>
      </c>
      <c r="B56" t="s">
        <v>29</v>
      </c>
      <c r="C56">
        <v>4</v>
      </c>
    </row>
    <row r="57" spans="1:3" x14ac:dyDescent="0.25">
      <c r="A57" t="s">
        <v>82</v>
      </c>
      <c r="B57" t="s">
        <v>35</v>
      </c>
      <c r="C57">
        <v>5</v>
      </c>
    </row>
    <row r="58" spans="1:3" x14ac:dyDescent="0.25">
      <c r="A58" t="s">
        <v>82</v>
      </c>
      <c r="B58" t="s">
        <v>29</v>
      </c>
      <c r="C58">
        <v>5</v>
      </c>
    </row>
    <row r="59" spans="1:3" x14ac:dyDescent="0.25">
      <c r="A59" t="s">
        <v>82</v>
      </c>
      <c r="B59" t="s">
        <v>90</v>
      </c>
      <c r="C59">
        <v>6</v>
      </c>
    </row>
    <row r="60" spans="1:3" x14ac:dyDescent="0.25">
      <c r="A60" t="s">
        <v>82</v>
      </c>
      <c r="B60" t="s">
        <v>29</v>
      </c>
      <c r="C60">
        <v>6</v>
      </c>
    </row>
    <row r="61" spans="1:3" x14ac:dyDescent="0.25">
      <c r="A61" t="s">
        <v>82</v>
      </c>
      <c r="B61" t="s">
        <v>34</v>
      </c>
      <c r="C61">
        <v>7</v>
      </c>
    </row>
    <row r="62" spans="1:3" x14ac:dyDescent="0.25">
      <c r="A62" t="s">
        <v>82</v>
      </c>
      <c r="B62" t="s">
        <v>29</v>
      </c>
      <c r="C62">
        <v>7</v>
      </c>
    </row>
    <row r="63" spans="1:3" x14ac:dyDescent="0.25">
      <c r="A63" t="s">
        <v>82</v>
      </c>
      <c r="B63" t="s">
        <v>35</v>
      </c>
      <c r="C63">
        <v>8</v>
      </c>
    </row>
    <row r="64" spans="1:3" x14ac:dyDescent="0.25">
      <c r="A64" t="s">
        <v>82</v>
      </c>
      <c r="B64" t="s">
        <v>29</v>
      </c>
      <c r="C64">
        <v>8</v>
      </c>
    </row>
    <row r="65" spans="1:6" x14ac:dyDescent="0.25">
      <c r="A65" t="s">
        <v>82</v>
      </c>
      <c r="B65" t="s">
        <v>90</v>
      </c>
      <c r="C65">
        <v>9</v>
      </c>
    </row>
    <row r="66" spans="1:6" x14ac:dyDescent="0.25">
      <c r="A66" t="s">
        <v>82</v>
      </c>
      <c r="B66" t="s">
        <v>29</v>
      </c>
      <c r="C66">
        <v>9</v>
      </c>
    </row>
    <row r="67" spans="1:6" x14ac:dyDescent="0.25">
      <c r="A67" t="s">
        <v>6</v>
      </c>
      <c r="B67" t="s">
        <v>32</v>
      </c>
      <c r="C67">
        <v>1</v>
      </c>
    </row>
    <row r="68" spans="1:6" x14ac:dyDescent="0.25">
      <c r="A68" t="s">
        <v>7</v>
      </c>
      <c r="B68" t="s">
        <v>31</v>
      </c>
      <c r="C68">
        <v>1</v>
      </c>
    </row>
    <row r="69" spans="1:6" x14ac:dyDescent="0.25">
      <c r="A69" t="s">
        <v>71</v>
      </c>
      <c r="B69" t="s">
        <v>72</v>
      </c>
      <c r="C69">
        <v>1</v>
      </c>
      <c r="F69" s="3"/>
    </row>
    <row r="70" spans="1:6" x14ac:dyDescent="0.25">
      <c r="A70" t="s">
        <v>80</v>
      </c>
      <c r="B70" t="s">
        <v>29</v>
      </c>
      <c r="C70">
        <v>1</v>
      </c>
      <c r="F70" s="3"/>
    </row>
    <row r="71" spans="1:6" x14ac:dyDescent="0.25">
      <c r="A71" s="3" t="s">
        <v>88</v>
      </c>
      <c r="B71" t="s">
        <v>30</v>
      </c>
      <c r="C71">
        <v>1</v>
      </c>
    </row>
    <row r="72" spans="1:6" x14ac:dyDescent="0.25">
      <c r="A72" t="s">
        <v>91</v>
      </c>
      <c r="B72" t="s">
        <v>34</v>
      </c>
      <c r="C72">
        <v>1</v>
      </c>
      <c r="F72" s="3"/>
    </row>
    <row r="73" spans="1:6" x14ac:dyDescent="0.25">
      <c r="A73" t="s">
        <v>91</v>
      </c>
      <c r="B73" t="s">
        <v>35</v>
      </c>
      <c r="C73">
        <v>2</v>
      </c>
      <c r="F73" s="3"/>
    </row>
    <row r="74" spans="1:6" x14ac:dyDescent="0.25">
      <c r="A74" t="s">
        <v>91</v>
      </c>
      <c r="B74" t="s">
        <v>90</v>
      </c>
      <c r="C74">
        <v>3</v>
      </c>
      <c r="F74" s="3"/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BAE23-20C3-402A-8365-5ED2D9265339}">
  <dimension ref="A3:A12"/>
  <sheetViews>
    <sheetView workbookViewId="0">
      <selection activeCell="E17" sqref="E17"/>
    </sheetView>
  </sheetViews>
  <sheetFormatPr defaultColWidth="8.85546875" defaultRowHeight="15" x14ac:dyDescent="0.25"/>
  <cols>
    <col min="1" max="1" width="17.42578125" bestFit="1" customWidth="1"/>
  </cols>
  <sheetData>
    <row r="3" spans="1:1" x14ac:dyDescent="0.25">
      <c r="A3" s="10" t="s">
        <v>62</v>
      </c>
    </row>
    <row r="4" spans="1:1" x14ac:dyDescent="0.25">
      <c r="A4">
        <v>1</v>
      </c>
    </row>
    <row r="5" spans="1:1" x14ac:dyDescent="0.25">
      <c r="A5">
        <v>2</v>
      </c>
    </row>
    <row r="6" spans="1:1" x14ac:dyDescent="0.25">
      <c r="A6">
        <v>3</v>
      </c>
    </row>
    <row r="7" spans="1:1" x14ac:dyDescent="0.25">
      <c r="A7">
        <v>4</v>
      </c>
    </row>
    <row r="8" spans="1:1" x14ac:dyDescent="0.25">
      <c r="A8">
        <v>5</v>
      </c>
    </row>
    <row r="9" spans="1:1" x14ac:dyDescent="0.25">
      <c r="A9">
        <v>6</v>
      </c>
    </row>
    <row r="10" spans="1:1" x14ac:dyDescent="0.25">
      <c r="A10">
        <v>7</v>
      </c>
    </row>
    <row r="11" spans="1:1" x14ac:dyDescent="0.25">
      <c r="A11">
        <v>8</v>
      </c>
    </row>
    <row r="12" spans="1:1" x14ac:dyDescent="0.25">
      <c r="A12">
        <v>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5BD0D-D4C8-43C3-B5E1-419A131BCC6A}">
  <dimension ref="A2:B10"/>
  <sheetViews>
    <sheetView workbookViewId="0">
      <selection activeCell="A4" sqref="A4:B9"/>
    </sheetView>
  </sheetViews>
  <sheetFormatPr defaultColWidth="8.85546875" defaultRowHeight="15" x14ac:dyDescent="0.25"/>
  <cols>
    <col min="1" max="1" width="20.85546875" bestFit="1" customWidth="1"/>
  </cols>
  <sheetData>
    <row r="2" spans="1:2" x14ac:dyDescent="0.25">
      <c r="A2" t="s">
        <v>59</v>
      </c>
    </row>
    <row r="3" spans="1:2" x14ac:dyDescent="0.25">
      <c r="A3" s="1" t="s">
        <v>24</v>
      </c>
      <c r="B3" s="10" t="s">
        <v>33</v>
      </c>
    </row>
    <row r="4" spans="1:2" x14ac:dyDescent="0.25">
      <c r="A4" t="s">
        <v>15</v>
      </c>
      <c r="B4">
        <v>2.02</v>
      </c>
    </row>
    <row r="5" spans="1:2" x14ac:dyDescent="0.25">
      <c r="A5" t="s">
        <v>16</v>
      </c>
      <c r="B5">
        <v>0.95699999999999996</v>
      </c>
    </row>
    <row r="6" spans="1:2" x14ac:dyDescent="0.25">
      <c r="A6" t="s">
        <v>17</v>
      </c>
      <c r="B6">
        <v>2.6160000000000001</v>
      </c>
    </row>
    <row r="7" spans="1:2" x14ac:dyDescent="0.25">
      <c r="A7" t="s">
        <v>18</v>
      </c>
      <c r="B7">
        <v>0</v>
      </c>
    </row>
    <row r="8" spans="1:2" x14ac:dyDescent="0.25">
      <c r="A8" t="s">
        <v>19</v>
      </c>
      <c r="B8">
        <v>0</v>
      </c>
    </row>
    <row r="9" spans="1:2" x14ac:dyDescent="0.25">
      <c r="A9" t="s">
        <v>20</v>
      </c>
      <c r="B9">
        <v>0</v>
      </c>
    </row>
    <row r="10" spans="1:2" x14ac:dyDescent="0.25">
      <c r="A10" t="s">
        <v>21</v>
      </c>
      <c r="B10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B805B-55A4-438A-A6DD-569B37D83033}">
  <dimension ref="A3:B11"/>
  <sheetViews>
    <sheetView workbookViewId="0">
      <selection activeCell="I19" sqref="I19"/>
    </sheetView>
  </sheetViews>
  <sheetFormatPr defaultRowHeight="15" x14ac:dyDescent="0.25"/>
  <cols>
    <col min="1" max="1" width="13.140625" bestFit="1" customWidth="1"/>
  </cols>
  <sheetData>
    <row r="3" spans="1:2" x14ac:dyDescent="0.25">
      <c r="A3" s="4" t="s">
        <v>27</v>
      </c>
      <c r="B3" s="4" t="s">
        <v>89</v>
      </c>
    </row>
    <row r="4" spans="1:2" x14ac:dyDescent="0.25">
      <c r="A4" t="s">
        <v>29</v>
      </c>
      <c r="B4">
        <v>10</v>
      </c>
    </row>
    <row r="5" spans="1:2" x14ac:dyDescent="0.25">
      <c r="A5" t="s">
        <v>34</v>
      </c>
      <c r="B5">
        <v>10</v>
      </c>
    </row>
    <row r="6" spans="1:2" x14ac:dyDescent="0.25">
      <c r="A6" t="s">
        <v>35</v>
      </c>
      <c r="B6">
        <v>10</v>
      </c>
    </row>
    <row r="7" spans="1:2" x14ac:dyDescent="0.25">
      <c r="A7" t="s">
        <v>90</v>
      </c>
      <c r="B7">
        <v>10</v>
      </c>
    </row>
    <row r="8" spans="1:2" x14ac:dyDescent="0.25">
      <c r="A8" t="s">
        <v>30</v>
      </c>
      <c r="B8">
        <v>0</v>
      </c>
    </row>
    <row r="9" spans="1:2" x14ac:dyDescent="0.25">
      <c r="A9" t="s">
        <v>31</v>
      </c>
      <c r="B9">
        <v>0</v>
      </c>
    </row>
    <row r="10" spans="1:2" x14ac:dyDescent="0.25">
      <c r="A10" t="s">
        <v>32</v>
      </c>
      <c r="B10">
        <v>0</v>
      </c>
    </row>
    <row r="11" spans="1:2" x14ac:dyDescent="0.25">
      <c r="A11" t="s">
        <v>72</v>
      </c>
      <c r="B11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8A7B4-563D-4ED3-B0E1-BBA90E6A0CD9}">
  <dimension ref="A3:B20"/>
  <sheetViews>
    <sheetView workbookViewId="0">
      <selection activeCell="B20" sqref="B20"/>
    </sheetView>
  </sheetViews>
  <sheetFormatPr defaultColWidth="8.85546875" defaultRowHeight="15" x14ac:dyDescent="0.25"/>
  <cols>
    <col min="1" max="1" width="14.140625" bestFit="1" customWidth="1"/>
  </cols>
  <sheetData>
    <row r="3" spans="1:2" x14ac:dyDescent="0.25">
      <c r="A3" s="1" t="s">
        <v>1</v>
      </c>
      <c r="B3" s="10" t="s">
        <v>67</v>
      </c>
    </row>
    <row r="4" spans="1:2" x14ac:dyDescent="0.25">
      <c r="A4" t="s">
        <v>2</v>
      </c>
      <c r="B4">
        <v>100000</v>
      </c>
    </row>
    <row r="5" spans="1:2" x14ac:dyDescent="0.25">
      <c r="A5" t="s">
        <v>64</v>
      </c>
      <c r="B5">
        <v>100000</v>
      </c>
    </row>
    <row r="6" spans="1:2" x14ac:dyDescent="0.25">
      <c r="A6" t="s">
        <v>76</v>
      </c>
      <c r="B6">
        <v>100000</v>
      </c>
    </row>
    <row r="7" spans="1:2" x14ac:dyDescent="0.25">
      <c r="A7" t="s">
        <v>77</v>
      </c>
      <c r="B7">
        <v>100000</v>
      </c>
    </row>
    <row r="8" spans="1:2" x14ac:dyDescent="0.25">
      <c r="A8" t="s">
        <v>3</v>
      </c>
      <c r="B8">
        <v>100000</v>
      </c>
    </row>
    <row r="9" spans="1:2" x14ac:dyDescent="0.25">
      <c r="A9" t="s">
        <v>4</v>
      </c>
      <c r="B9">
        <v>100000</v>
      </c>
    </row>
    <row r="10" spans="1:2" x14ac:dyDescent="0.25">
      <c r="A10" t="s">
        <v>5</v>
      </c>
      <c r="B10">
        <v>100000</v>
      </c>
    </row>
    <row r="11" spans="1:2" x14ac:dyDescent="0.25">
      <c r="A11" t="s">
        <v>65</v>
      </c>
      <c r="B11">
        <v>100000</v>
      </c>
    </row>
    <row r="12" spans="1:2" x14ac:dyDescent="0.25">
      <c r="A12" t="s">
        <v>83</v>
      </c>
      <c r="B12">
        <v>100000</v>
      </c>
    </row>
    <row r="13" spans="1:2" x14ac:dyDescent="0.25">
      <c r="A13" t="s">
        <v>66</v>
      </c>
      <c r="B13">
        <v>100000</v>
      </c>
    </row>
    <row r="14" spans="1:2" x14ac:dyDescent="0.25">
      <c r="A14" t="s">
        <v>82</v>
      </c>
      <c r="B14">
        <v>100000</v>
      </c>
    </row>
    <row r="15" spans="1:2" x14ac:dyDescent="0.25">
      <c r="A15" t="s">
        <v>6</v>
      </c>
      <c r="B15">
        <v>100000</v>
      </c>
    </row>
    <row r="16" spans="1:2" x14ac:dyDescent="0.25">
      <c r="A16" t="s">
        <v>7</v>
      </c>
      <c r="B16">
        <v>100000</v>
      </c>
    </row>
    <row r="17" spans="1:2" x14ac:dyDescent="0.25">
      <c r="A17" t="s">
        <v>71</v>
      </c>
      <c r="B17">
        <v>100000</v>
      </c>
    </row>
    <row r="18" spans="1:2" x14ac:dyDescent="0.25">
      <c r="A18" t="s">
        <v>80</v>
      </c>
      <c r="B18">
        <v>100000</v>
      </c>
    </row>
    <row r="19" spans="1:2" x14ac:dyDescent="0.25">
      <c r="A19" t="s">
        <v>88</v>
      </c>
      <c r="B19">
        <v>100000</v>
      </c>
    </row>
    <row r="20" spans="1:2" x14ac:dyDescent="0.25">
      <c r="A20" t="s">
        <v>91</v>
      </c>
      <c r="B20">
        <v>100000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A640-3DE1-4626-909C-0B031DDA6CF5}">
  <dimension ref="A3:B10"/>
  <sheetViews>
    <sheetView workbookViewId="0">
      <selection activeCell="A12" sqref="A12"/>
    </sheetView>
  </sheetViews>
  <sheetFormatPr defaultColWidth="8.85546875" defaultRowHeight="15" x14ac:dyDescent="0.25"/>
  <cols>
    <col min="1" max="1" width="20.85546875" bestFit="1" customWidth="1"/>
  </cols>
  <sheetData>
    <row r="3" spans="1:2" x14ac:dyDescent="0.25">
      <c r="A3" s="1" t="s">
        <v>24</v>
      </c>
      <c r="B3" s="10" t="s">
        <v>67</v>
      </c>
    </row>
    <row r="4" spans="1:2" x14ac:dyDescent="0.25">
      <c r="A4" t="s">
        <v>15</v>
      </c>
      <c r="B4">
        <v>100000</v>
      </c>
    </row>
    <row r="5" spans="1:2" x14ac:dyDescent="0.25">
      <c r="A5" t="s">
        <v>16</v>
      </c>
      <c r="B5">
        <v>100000</v>
      </c>
    </row>
    <row r="6" spans="1:2" x14ac:dyDescent="0.25">
      <c r="A6" t="s">
        <v>17</v>
      </c>
      <c r="B6">
        <v>100000</v>
      </c>
    </row>
    <row r="7" spans="1:2" x14ac:dyDescent="0.25">
      <c r="A7" t="s">
        <v>18</v>
      </c>
      <c r="B7">
        <v>100000</v>
      </c>
    </row>
    <row r="8" spans="1:2" x14ac:dyDescent="0.25">
      <c r="A8" t="s">
        <v>19</v>
      </c>
      <c r="B8">
        <v>100000</v>
      </c>
    </row>
    <row r="9" spans="1:2" x14ac:dyDescent="0.25">
      <c r="A9" t="s">
        <v>20</v>
      </c>
      <c r="B9">
        <v>100000</v>
      </c>
    </row>
    <row r="10" spans="1:2" x14ac:dyDescent="0.25">
      <c r="A10" t="s">
        <v>21</v>
      </c>
      <c r="B10">
        <v>100000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1CFC9-E7A6-4B4A-99A3-E708E722ECEE}">
  <dimension ref="A3:A4"/>
  <sheetViews>
    <sheetView workbookViewId="0">
      <selection activeCell="A5" sqref="A5"/>
    </sheetView>
  </sheetViews>
  <sheetFormatPr defaultRowHeight="15" x14ac:dyDescent="0.25"/>
  <cols>
    <col min="1" max="1" width="10.42578125" bestFit="1" customWidth="1"/>
  </cols>
  <sheetData>
    <row r="3" spans="1:1" x14ac:dyDescent="0.25">
      <c r="A3" s="10" t="s">
        <v>73</v>
      </c>
    </row>
    <row r="4" spans="1:1" x14ac:dyDescent="0.25">
      <c r="A4">
        <v>100000000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ED37B-3352-4254-9DEC-BABB0979776B}">
  <dimension ref="A1:A4"/>
  <sheetViews>
    <sheetView workbookViewId="0">
      <selection activeCell="L24" sqref="L24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1">
        <v>0.18974358999999999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11E0E-41D4-4644-84B7-5D54908DADEE}">
  <dimension ref="A3:A4"/>
  <sheetViews>
    <sheetView workbookViewId="0">
      <selection activeCell="D12" sqref="D12"/>
    </sheetView>
  </sheetViews>
  <sheetFormatPr defaultColWidth="8.85546875" defaultRowHeight="15" x14ac:dyDescent="0.25"/>
  <cols>
    <col min="1" max="1" width="12.85546875" bestFit="1" customWidth="1"/>
  </cols>
  <sheetData>
    <row r="3" spans="1:1" x14ac:dyDescent="0.25">
      <c r="A3" s="4" t="s">
        <v>68</v>
      </c>
    </row>
    <row r="4" spans="1:1" x14ac:dyDescent="0.25">
      <c r="A4">
        <v>1000000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AA2F4-3AC8-438D-9D70-116AD8F8BCAC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2">
        <v>0.18333333299999999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0F6BB-BD6F-4951-A9C5-F74B39A8314F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1">
        <v>0.77683760700000004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4F1E-4FE0-4D36-9468-980CB124076D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2">
        <v>5.2051281999999997E-2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5B9F7-B1BE-45C3-99A7-E4CE7496911B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1">
        <v>0.124786325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2DBF7-FCD8-4BA0-B9A8-61126D38663C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2">
        <v>0.18333333299999999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caa653f-10d0-46a2-81cc-01cb3798075e">
      <Terms xmlns="http://schemas.microsoft.com/office/infopath/2007/PartnerControls"/>
    </lcf76f155ced4ddcb4097134ff3c332f>
    <TaxCatchAll xmlns="7269c6ca-e946-40a5-ac8b-c5ef060b09f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C57C6511F094FB1659D4FD897CA2A" ma:contentTypeVersion="12" ma:contentTypeDescription="Create a new document." ma:contentTypeScope="" ma:versionID="e300c8dce90f4bd359ffe07958d068a6">
  <xsd:schema xmlns:xsd="http://www.w3.org/2001/XMLSchema" xmlns:xs="http://www.w3.org/2001/XMLSchema" xmlns:p="http://schemas.microsoft.com/office/2006/metadata/properties" xmlns:ns2="5caa653f-10d0-46a2-81cc-01cb3798075e" xmlns:ns3="7269c6ca-e946-40a5-ac8b-c5ef060b09ff" targetNamespace="http://schemas.microsoft.com/office/2006/metadata/properties" ma:root="true" ma:fieldsID="947f29ac9f688054ae1e7aaca14544db" ns2:_="" ns3:_="">
    <xsd:import namespace="5caa653f-10d0-46a2-81cc-01cb3798075e"/>
    <xsd:import namespace="7269c6ca-e946-40a5-ac8b-c5ef060b09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aa653f-10d0-46a2-81cc-01cb379807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e7bc199-5fe5-462f-a3d8-26f806c1f4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69c6ca-e946-40a5-ac8b-c5ef060b09f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bc8125b-91f0-474d-9739-92e766e4c058}" ma:internalName="TaxCatchAll" ma:showField="CatchAllData" ma:web="7269c6ca-e946-40a5-ac8b-c5ef060b09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557570-2947-467E-9F2E-D83CEC05A5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F13B1C-38D3-42D6-8A5C-6D31028437EE}">
  <ds:schemaRefs>
    <ds:schemaRef ds:uri="http://schemas.openxmlformats.org/package/2006/metadata/core-properties"/>
    <ds:schemaRef ds:uri="7269c6ca-e946-40a5-ac8b-c5ef060b09ff"/>
    <ds:schemaRef ds:uri="http://purl.org/dc/terms/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5caa653f-10d0-46a2-81cc-01cb3798075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07060BB5-5F94-4742-B93F-B4D1C211ED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aa653f-10d0-46a2-81cc-01cb3798075e"/>
    <ds:schemaRef ds:uri="7269c6ca-e946-40a5-ac8b-c5ef060b09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Par_AvailableExcessHeat</vt:lpstr>
      <vt:lpstr>Par_CarbonIntensity</vt:lpstr>
      <vt:lpstr>Par_CostEmission_1_2025</vt:lpstr>
      <vt:lpstr>Par_CostEmission_1_2050</vt:lpstr>
      <vt:lpstr>Par_CostEmission_2_2025</vt:lpstr>
      <vt:lpstr>Par_CostEmission_2_2050</vt:lpstr>
      <vt:lpstr>Par_CostEmission_3_2025</vt:lpstr>
      <vt:lpstr>Par_CostEmission_3_2050</vt:lpstr>
      <vt:lpstr>Par_CostEmission_4_2025</vt:lpstr>
      <vt:lpstr>Par_CostEmission_4_2050</vt:lpstr>
      <vt:lpstr>Par_CostEmission_5_2025</vt:lpstr>
      <vt:lpstr>Par_CostEmission_5_2050</vt:lpstr>
      <vt:lpstr>Par_Power2Energy_ratio</vt:lpstr>
      <vt:lpstr>Par_ChargeEfficiency</vt:lpstr>
      <vt:lpstr>Par_DischargeEfficiency</vt:lpstr>
      <vt:lpstr>Par_ECToTech_Efficiency</vt:lpstr>
      <vt:lpstr>Par_TechToEC_Efficiency</vt:lpstr>
      <vt:lpstr>Par_InitialCapacityInstalled</vt:lpstr>
      <vt:lpstr>Par_InitialSoC</vt:lpstr>
      <vt:lpstr>Par_MaxChargeDischargeRate</vt:lpstr>
      <vt:lpstr>Par_MaxStorageCapacity</vt:lpstr>
      <vt:lpstr>Par_MaxDwnShift</vt:lpstr>
      <vt:lpstr>Par_MaxUpShift</vt:lpstr>
      <vt:lpstr>Par_MaxExport</vt:lpstr>
      <vt:lpstr>Par_SelfDischarge</vt:lpstr>
      <vt:lpstr>Set_of_EnergyCarrier</vt:lpstr>
      <vt:lpstr>Set_of_FlexibleLoad</vt:lpstr>
      <vt:lpstr>Set_of_FlexibleLoadForEC</vt:lpstr>
      <vt:lpstr>Set_of_Month</vt:lpstr>
      <vt:lpstr>Par_Ramping_factor</vt:lpstr>
      <vt:lpstr>Set_of_Technology</vt:lpstr>
      <vt:lpstr>Subset_ECToTech</vt:lpstr>
      <vt:lpstr>Subset_TechToEC</vt:lpstr>
      <vt:lpstr>Set_Mode_of_Operation</vt:lpstr>
      <vt:lpstr>Par_BatteryCost</vt:lpstr>
      <vt:lpstr>Par_Cost_LS</vt:lpstr>
      <vt:lpstr>Par_Max_Capex_tec</vt:lpstr>
      <vt:lpstr>Par_Max_Capex_bat</vt:lpstr>
      <vt:lpstr>Par_Max_CAPEX</vt:lpstr>
      <vt:lpstr>Par_Max_Carbon_Emission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Ole Jakob Viken</cp:lastModifiedBy>
  <cp:revision/>
  <dcterms:created xsi:type="dcterms:W3CDTF">2024-11-08T10:13:03Z</dcterms:created>
  <dcterms:modified xsi:type="dcterms:W3CDTF">2025-05-05T17:14:19Z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0x010100CEBC57C6511F094FB1659D4FD897CA2A</vt:lpwstr>
  </property>
  <property fmtid="{D5CDD505-2E9C-101B-9397-08002B2CF9AE}" pid="3" name="MediaServiceImageTags">
    <vt:lpwstr/>
  </property>
</Properties>
</file>