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av\OneDrive\Desktop\IIT KGP\Github\ESLab\"/>
    </mc:Choice>
  </mc:AlternateContent>
  <xr:revisionPtr revIDLastSave="0" documentId="13_ncr:1_{EF4BC793-B763-467F-AE8A-BAC18AD56513}" xr6:coauthVersionLast="47" xr6:coauthVersionMax="47" xr10:uidLastSave="{00000000-0000-0000-0000-000000000000}"/>
  <bookViews>
    <workbookView xWindow="-108" yWindow="-108" windowWidth="23256" windowHeight="12456" activeTab="1" xr2:uid="{94ECDA40-19B3-438E-B7A6-E84939E555F8}"/>
  </bookViews>
  <sheets>
    <sheet name="Preprocessor" sheetId="1" r:id="rId1"/>
    <sheet name="Processor" sheetId="2" r:id="rId2"/>
    <sheet name="Post Processor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" i="2" l="1"/>
  <c r="H7" i="2"/>
  <c r="H9" i="2"/>
  <c r="H11" i="2"/>
  <c r="H13" i="2"/>
  <c r="H15" i="2"/>
  <c r="H17" i="2"/>
  <c r="H19" i="2"/>
  <c r="H3" i="2"/>
  <c r="B3" i="2"/>
  <c r="F3" i="2" s="1"/>
  <c r="J4" i="2" l="1"/>
  <c r="J3" i="2"/>
  <c r="A3" i="2"/>
  <c r="D3" i="2" l="1"/>
  <c r="P3" i="2" s="1"/>
  <c r="G3" i="2"/>
  <c r="I4" i="2" s="1"/>
  <c r="C3" i="2"/>
  <c r="O3" i="2" s="1"/>
  <c r="E3" i="2"/>
  <c r="I3" i="2" s="1"/>
  <c r="K3" i="2" l="1" a="1"/>
  <c r="K4" i="2" s="1"/>
  <c r="L3" i="2" l="1"/>
  <c r="L4" i="2"/>
  <c r="K3" i="2"/>
  <c r="N3" i="2"/>
  <c r="R3" i="2" s="1"/>
  <c r="T3" i="2" s="1"/>
  <c r="M3" i="2" l="1"/>
  <c r="Q3" i="2" s="1"/>
  <c r="S3" i="2" s="1"/>
  <c r="B5" i="2"/>
  <c r="F5" i="2" l="1"/>
  <c r="J5" i="2" s="1"/>
  <c r="A5" i="2"/>
  <c r="J6" i="2"/>
  <c r="D5" i="2" l="1"/>
  <c r="P5" i="2" s="1"/>
  <c r="E5" i="2"/>
  <c r="I5" i="2" s="1"/>
  <c r="G5" i="2"/>
  <c r="I6" i="2" s="1"/>
  <c r="C5" i="2"/>
  <c r="O5" i="2" s="1"/>
  <c r="K5" i="2" l="1" a="1"/>
  <c r="K5" i="2" s="1"/>
  <c r="L5" i="2" l="1"/>
  <c r="M5" i="2" s="1"/>
  <c r="Q5" i="2" s="1"/>
  <c r="S5" i="2" s="1"/>
  <c r="K6" i="2"/>
  <c r="L6" i="2"/>
  <c r="N5" i="2"/>
  <c r="R5" i="2" s="1"/>
  <c r="T5" i="2" s="1"/>
  <c r="A7" i="2" l="1"/>
  <c r="B7" i="2"/>
  <c r="J8" i="2"/>
  <c r="F7" i="2" l="1"/>
  <c r="J7" i="2" s="1"/>
  <c r="C7" i="2"/>
  <c r="E7" i="2"/>
  <c r="I7" i="2" s="1"/>
  <c r="G7" i="2"/>
  <c r="I8" i="2" s="1"/>
  <c r="D7" i="2"/>
  <c r="P7" i="2" s="1"/>
  <c r="O7" i="2"/>
  <c r="K7" i="2" l="1" a="1"/>
  <c r="K7" i="2" s="1"/>
  <c r="K8" i="2" l="1"/>
  <c r="L8" i="2"/>
  <c r="L7" i="2"/>
  <c r="M7" i="2" s="1"/>
  <c r="Q7" i="2" s="1"/>
  <c r="S7" i="2" s="1"/>
  <c r="J10" i="2"/>
  <c r="A9" i="2" l="1"/>
  <c r="N7" i="2"/>
  <c r="G9" i="2"/>
  <c r="I10" i="2" s="1"/>
  <c r="E9" i="2"/>
  <c r="I9" i="2" s="1"/>
  <c r="B9" i="2" l="1"/>
  <c r="R7" i="2"/>
  <c r="T7" i="2" s="1"/>
  <c r="C9" i="2" l="1"/>
  <c r="O9" i="2" s="1"/>
  <c r="D9" i="2"/>
  <c r="P9" i="2" s="1"/>
  <c r="F9" i="2"/>
  <c r="J9" i="2" s="1"/>
  <c r="K9" i="2" s="1" a="1"/>
  <c r="K9" i="2" s="1"/>
  <c r="K10" i="2" l="1"/>
  <c r="L9" i="2"/>
  <c r="M9" i="2" s="1"/>
  <c r="L10" i="2"/>
  <c r="N9" i="2"/>
  <c r="R9" i="2" s="1"/>
  <c r="T9" i="2" s="1"/>
  <c r="B11" i="2"/>
  <c r="Q9" i="2" l="1"/>
  <c r="S9" i="2" s="1"/>
  <c r="A11" i="2"/>
  <c r="C11" i="2"/>
  <c r="O11" i="2" s="1"/>
  <c r="F11" i="2"/>
  <c r="G11" i="2"/>
  <c r="I12" i="2" s="1"/>
  <c r="D11" i="2"/>
  <c r="P11" i="2" s="1"/>
  <c r="E11" i="2"/>
  <c r="I11" i="2" s="1"/>
  <c r="J11" i="2"/>
  <c r="J12" i="2"/>
  <c r="K11" i="2" l="1" a="1"/>
  <c r="L11" i="2" s="1"/>
  <c r="L12" i="2" l="1"/>
  <c r="K12" i="2"/>
  <c r="K11" i="2"/>
  <c r="M11" i="2"/>
  <c r="N11" i="2" l="1"/>
  <c r="B13" i="2"/>
  <c r="R11" i="2"/>
  <c r="T11" i="2" s="1"/>
  <c r="A13" i="2"/>
  <c r="Q11" i="2"/>
  <c r="S11" i="2" s="1"/>
  <c r="J14" i="2"/>
  <c r="D13" i="2" l="1"/>
  <c r="E13" i="2"/>
  <c r="G13" i="2"/>
  <c r="C13" i="2"/>
  <c r="O13" i="2" s="1"/>
  <c r="F13" i="2"/>
  <c r="J13" i="2" s="1"/>
  <c r="I14" i="2"/>
  <c r="I13" i="2"/>
  <c r="P13" i="2"/>
  <c r="K13" i="2" l="1" a="1"/>
  <c r="L14" i="2" s="1"/>
  <c r="K13" i="2" l="1"/>
  <c r="L13" i="2"/>
  <c r="K14" i="2"/>
  <c r="N13" i="2"/>
  <c r="R13" i="2" s="1"/>
  <c r="T13" i="2" s="1"/>
  <c r="M13" i="2" l="1"/>
  <c r="B15" i="2"/>
  <c r="J16" i="2"/>
  <c r="F15" i="2" l="1"/>
  <c r="Q13" i="2"/>
  <c r="S13" i="2" s="1"/>
  <c r="A15" i="2"/>
  <c r="J15" i="2"/>
  <c r="E15" i="2" l="1"/>
  <c r="G15" i="2"/>
  <c r="D15" i="2"/>
  <c r="P15" i="2" s="1"/>
  <c r="C15" i="2"/>
  <c r="O15" i="2" s="1"/>
  <c r="I15" i="2"/>
  <c r="I16" i="2"/>
  <c r="K15" i="2" l="1" a="1"/>
  <c r="K16" i="2" s="1"/>
  <c r="L16" i="2" l="1"/>
  <c r="N15" i="2" s="1"/>
  <c r="L15" i="2"/>
  <c r="K15" i="2"/>
  <c r="M15" i="2" s="1"/>
  <c r="A17" i="2" s="1"/>
  <c r="J18" i="2"/>
  <c r="Q15" i="2" l="1"/>
  <c r="S15" i="2" s="1"/>
  <c r="G17" i="2"/>
  <c r="I18" i="2" s="1"/>
  <c r="E17" i="2"/>
  <c r="I17" i="2" s="1"/>
  <c r="R15" i="2"/>
  <c r="T15" i="2" s="1"/>
  <c r="B17" i="2"/>
  <c r="C17" i="2" l="1"/>
  <c r="F17" i="2"/>
  <c r="D17" i="2"/>
  <c r="P17" i="2" s="1"/>
  <c r="J17" i="2"/>
  <c r="K17" i="2" s="1" a="1"/>
  <c r="O17" i="2"/>
  <c r="L18" i="2" l="1"/>
  <c r="L17" i="2"/>
  <c r="K17" i="2"/>
  <c r="K18" i="2"/>
  <c r="N17" i="2" l="1"/>
  <c r="R17" i="2" s="1"/>
  <c r="T17" i="2" s="1"/>
  <c r="M17" i="2"/>
  <c r="B19" i="2" l="1"/>
  <c r="J20" i="2"/>
  <c r="Q17" i="2"/>
  <c r="S17" i="2" s="1"/>
  <c r="A19" i="2"/>
  <c r="G19" i="2" l="1"/>
  <c r="I20" i="2" s="1"/>
  <c r="D19" i="2"/>
  <c r="E19" i="2"/>
  <c r="C19" i="2"/>
  <c r="O19" i="2" s="1"/>
  <c r="F19" i="2"/>
  <c r="J19" i="2" s="1"/>
  <c r="P19" i="2"/>
  <c r="I19" i="2"/>
  <c r="K19" i="2" l="1" a="1"/>
  <c r="L19" i="2" l="1"/>
  <c r="K19" i="2"/>
  <c r="K20" i="2"/>
  <c r="L20" i="2"/>
  <c r="N19" i="2" l="1"/>
  <c r="M19" i="2"/>
  <c r="B1" i="3" l="1"/>
  <c r="Q19" i="2"/>
  <c r="B2" i="3"/>
  <c r="R19" i="2"/>
  <c r="T19" i="2" l="1"/>
  <c r="S19" i="2"/>
</calcChain>
</file>

<file path=xl/sharedStrings.xml><?xml version="1.0" encoding="utf-8"?>
<sst xmlns="http://schemas.openxmlformats.org/spreadsheetml/2006/main" count="43" uniqueCount="37">
  <si>
    <r>
      <t>x</t>
    </r>
    <r>
      <rPr>
        <vertAlign val="subscript"/>
        <sz val="11"/>
        <color theme="1"/>
        <rFont val="Calibri"/>
        <family val="2"/>
        <scheme val="minor"/>
      </rPr>
      <t>0</t>
    </r>
  </si>
  <si>
    <t>Iteration (i)</t>
  </si>
  <si>
    <t>f(x,y)</t>
  </si>
  <si>
    <t>g(x,y)</t>
  </si>
  <si>
    <r>
      <t>y</t>
    </r>
    <r>
      <rPr>
        <vertAlign val="subscript"/>
        <sz val="11"/>
        <color theme="1"/>
        <rFont val="Calibri"/>
        <family val="2"/>
        <scheme val="minor"/>
      </rPr>
      <t>0</t>
    </r>
  </si>
  <si>
    <t>2y</t>
  </si>
  <si>
    <t>Check x</t>
  </si>
  <si>
    <t>Check y</t>
  </si>
  <si>
    <t>Error margin for f &amp; g</t>
  </si>
  <si>
    <t>Error margin for x &amp; y</t>
  </si>
  <si>
    <t>Value of x</t>
  </si>
  <si>
    <t>Value of y</t>
  </si>
  <si>
    <t>xi</t>
  </si>
  <si>
    <t>yi</t>
  </si>
  <si>
    <t>f_x</t>
  </si>
  <si>
    <t>f_y</t>
  </si>
  <si>
    <t>g_x</t>
  </si>
  <si>
    <t>g_y</t>
  </si>
  <si>
    <t>J</t>
  </si>
  <si>
    <t>x_n+1</t>
  </si>
  <si>
    <t>y_n+1</t>
  </si>
  <si>
    <t>e_f(x,y)</t>
  </si>
  <si>
    <t>e_g(x,y)</t>
  </si>
  <si>
    <t>e_in x</t>
  </si>
  <si>
    <t>e_in y</t>
  </si>
  <si>
    <t>Derivative of f wrt x</t>
  </si>
  <si>
    <t>Derivative of f wrt y</t>
  </si>
  <si>
    <t>Derivative of g wrt x</t>
  </si>
  <si>
    <t>Derivative of g wrt y</t>
  </si>
  <si>
    <t>g</t>
  </si>
  <si>
    <t>f</t>
  </si>
  <si>
    <t>Initial guess for x</t>
  </si>
  <si>
    <t>Initial guess for y</t>
  </si>
  <si>
    <t>y^2+cos(2x)=0</t>
  </si>
  <si>
    <t>-2sin2x</t>
  </si>
  <si>
    <t>x^2-8y-sin(x)+2=0</t>
  </si>
  <si>
    <t>2x-cos(x)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</si>
</sst>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Error in x value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(Processor!$U$3,Processor!$U$5,Processor!$U$7,Processor!$U$9,Processor!$U$11,Processor!$U$13,Processor!$U$15,Processor!$U$17,Processor!$U$19)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(Processor!$M$3,Processor!$M$5,Processor!$M$7,Processor!$M$9,Processor!$M$11,Processor!$M$13,Processor!$M$15,Processor!$M$17,Processor!$M$19)</c:f>
              <c:numCache>
                <c:formatCode>General</c:formatCode>
                <c:ptCount val="9"/>
                <c:pt idx="0">
                  <c:v>-0.61489508524990222</c:v>
                </c:pt>
                <c:pt idx="1">
                  <c:v>-0.89152101448461329</c:v>
                </c:pt>
                <c:pt idx="2">
                  <c:v>-0.88486829542574086</c:v>
                </c:pt>
                <c:pt idx="3">
                  <c:v>-0.88489260174265927</c:v>
                </c:pt>
                <c:pt idx="4">
                  <c:v>-0.88489260197176811</c:v>
                </c:pt>
                <c:pt idx="5">
                  <c:v>-0.88489260197176811</c:v>
                </c:pt>
                <c:pt idx="6">
                  <c:v>-0.88489260197176811</c:v>
                </c:pt>
                <c:pt idx="7">
                  <c:v>-0.88489260197176811</c:v>
                </c:pt>
                <c:pt idx="8">
                  <c:v>-0.88489260197176811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B7D-4CAF-972F-C20CD72076A0}"/>
            </c:ext>
          </c:extLst>
        </c:ser>
        <c:ser>
          <c:idx val="1"/>
          <c:order val="1"/>
          <c:tx>
            <c:v>Error in y value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(Processor!$U$3,Processor!$U$5,Processor!$U$7,Processor!$U$9,Processor!$U$11,Processor!$U$13,Processor!$U$15,Processor!$U$17,Processor!$U$19)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(Processor!$N$3,Processor!$N$5,Processor!$N$7,Processor!$N$9,Processor!$N$11,Processor!$N$13,Processor!$N$15,Processor!$N$17,Processor!$N$19)</c:f>
              <c:numCache>
                <c:formatCode>General</c:formatCode>
                <c:ptCount val="9"/>
                <c:pt idx="0">
                  <c:v>0.35789851023338382</c:v>
                </c:pt>
                <c:pt idx="1">
                  <c:v>0.44013976239021074</c:v>
                </c:pt>
                <c:pt idx="2">
                  <c:v>0.44459955015334951</c:v>
                </c:pt>
                <c:pt idx="3">
                  <c:v>0.44461023559184115</c:v>
                </c:pt>
                <c:pt idx="4">
                  <c:v>0.4446102357059401</c:v>
                </c:pt>
                <c:pt idx="5">
                  <c:v>0.4446102357059401</c:v>
                </c:pt>
                <c:pt idx="6">
                  <c:v>0.4446102357059401</c:v>
                </c:pt>
                <c:pt idx="7">
                  <c:v>0.4446102357059401</c:v>
                </c:pt>
                <c:pt idx="8">
                  <c:v>0.4446102357059401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E4-4F60-BF00-6405919118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0352352"/>
        <c:axId val="1737577520"/>
      </c:scatterChart>
      <c:valAx>
        <c:axId val="1680352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7577520"/>
        <c:crosses val="autoZero"/>
        <c:crossBetween val="midCat"/>
      </c:valAx>
      <c:valAx>
        <c:axId val="1737577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x and 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0352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909349</xdr:colOff>
      <xdr:row>0</xdr:row>
      <xdr:rowOff>105137</xdr:rowOff>
    </xdr:from>
    <xdr:ext cx="228781" cy="17498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B7465DAB-9C77-480F-9A76-139F43820B27}"/>
                </a:ext>
              </a:extLst>
            </xdr:cNvPr>
            <xdr:cNvSpPr txBox="1"/>
          </xdr:nvSpPr>
          <xdr:spPr>
            <a:xfrm>
              <a:off x="10985866" y="105137"/>
              <a:ext cx="228781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IN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IN" sz="1100" b="0" i="1">
                            <a:latin typeface="Cambria Math" panose="02040503050406030204" pitchFamily="18" charset="0"/>
                          </a:rPr>
                          <m:t>𝐽</m:t>
                        </m:r>
                      </m:e>
                      <m:sup>
                        <m:r>
                          <a:rPr lang="en-IN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</m:oMath>
                </m:oMathPara>
              </a14:m>
              <a:endParaRPr lang="en-IN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B7465DAB-9C77-480F-9A76-139F43820B27}"/>
                </a:ext>
              </a:extLst>
            </xdr:cNvPr>
            <xdr:cNvSpPr txBox="1"/>
          </xdr:nvSpPr>
          <xdr:spPr>
            <a:xfrm>
              <a:off x="10985866" y="105137"/>
              <a:ext cx="228781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IN" sz="1100" b="0" i="0">
                  <a:latin typeface="Cambria Math" panose="02040503050406030204" pitchFamily="18" charset="0"/>
                </a:rPr>
                <a:t>𝐽^(−1)</a:t>
              </a:r>
              <a:endParaRPr lang="en-IN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283502</xdr:colOff>
      <xdr:row>0</xdr:row>
      <xdr:rowOff>179189</xdr:rowOff>
    </xdr:from>
    <xdr:to>
      <xdr:col>12</xdr:col>
      <xdr:colOff>99391</xdr:colOff>
      <xdr:row>20</xdr:row>
      <xdr:rowOff>57268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DB04A8-EB36-32AF-9FF2-2E18A65A19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9F6EF-5EDB-4522-81C8-B3E635EA48CA}">
  <dimension ref="A1:C12"/>
  <sheetViews>
    <sheetView zoomScale="130" zoomScaleNormal="130" workbookViewId="0">
      <selection activeCell="C2" sqref="C2"/>
    </sheetView>
  </sheetViews>
  <sheetFormatPr defaultRowHeight="14.4" x14ac:dyDescent="0.3"/>
  <cols>
    <col min="1" max="1" width="28.6640625" bestFit="1" customWidth="1"/>
    <col min="2" max="2" width="10" bestFit="1" customWidth="1"/>
    <col min="3" max="3" width="15.44140625" bestFit="1" customWidth="1"/>
  </cols>
  <sheetData>
    <row r="1" spans="1:3" x14ac:dyDescent="0.3">
      <c r="A1" t="s">
        <v>30</v>
      </c>
      <c r="B1" t="s">
        <v>2</v>
      </c>
      <c r="C1" t="s">
        <v>33</v>
      </c>
    </row>
    <row r="2" spans="1:3" x14ac:dyDescent="0.3">
      <c r="A2" t="s">
        <v>29</v>
      </c>
      <c r="B2" t="s">
        <v>3</v>
      </c>
      <c r="C2" t="s">
        <v>35</v>
      </c>
    </row>
    <row r="3" spans="1:3" x14ac:dyDescent="0.3">
      <c r="A3" t="s">
        <v>25</v>
      </c>
      <c r="B3" t="s">
        <v>14</v>
      </c>
      <c r="C3" s="2" t="s">
        <v>34</v>
      </c>
    </row>
    <row r="4" spans="1:3" x14ac:dyDescent="0.3">
      <c r="A4" t="s">
        <v>26</v>
      </c>
      <c r="B4" t="s">
        <v>15</v>
      </c>
      <c r="C4" t="s">
        <v>5</v>
      </c>
    </row>
    <row r="5" spans="1:3" x14ac:dyDescent="0.3">
      <c r="A5" t="s">
        <v>27</v>
      </c>
      <c r="B5" t="s">
        <v>16</v>
      </c>
      <c r="C5" t="s">
        <v>36</v>
      </c>
    </row>
    <row r="6" spans="1:3" x14ac:dyDescent="0.3">
      <c r="A6" t="s">
        <v>28</v>
      </c>
      <c r="B6" t="s">
        <v>17</v>
      </c>
      <c r="C6">
        <v>-8</v>
      </c>
    </row>
    <row r="8" spans="1:3" ht="15.6" x14ac:dyDescent="0.35">
      <c r="A8" t="s">
        <v>31</v>
      </c>
      <c r="B8" t="s">
        <v>0</v>
      </c>
      <c r="C8">
        <v>-1</v>
      </c>
    </row>
    <row r="9" spans="1:3" ht="15.6" x14ac:dyDescent="0.35">
      <c r="A9" t="s">
        <v>32</v>
      </c>
      <c r="B9" t="s">
        <v>4</v>
      </c>
      <c r="C9">
        <v>1</v>
      </c>
    </row>
    <row r="11" spans="1:3" x14ac:dyDescent="0.3">
      <c r="A11" t="s">
        <v>8</v>
      </c>
      <c r="C11">
        <v>1E-3</v>
      </c>
    </row>
    <row r="12" spans="1:3" x14ac:dyDescent="0.3">
      <c r="A12" t="s">
        <v>9</v>
      </c>
      <c r="C12">
        <v>1E-3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0BDA4-17D6-433B-9272-379E60BA0B4D}">
  <dimension ref="A1:U24"/>
  <sheetViews>
    <sheetView tabSelected="1" zoomScale="70" zoomScaleNormal="70" workbookViewId="0">
      <selection sqref="A1:A2"/>
    </sheetView>
  </sheetViews>
  <sheetFormatPr defaultRowHeight="14.4" x14ac:dyDescent="0.3"/>
  <cols>
    <col min="1" max="1" width="13.33203125" bestFit="1" customWidth="1"/>
    <col min="2" max="2" width="13.88671875" bestFit="1" customWidth="1"/>
    <col min="3" max="3" width="13.33203125" bestFit="1" customWidth="1"/>
    <col min="4" max="4" width="13.88671875" bestFit="1" customWidth="1"/>
    <col min="5" max="5" width="13.33203125" bestFit="1" customWidth="1"/>
    <col min="6" max="6" width="13.88671875" bestFit="1" customWidth="1"/>
    <col min="7" max="9" width="13.33203125" bestFit="1" customWidth="1"/>
    <col min="10" max="11" width="13.88671875" bestFit="1" customWidth="1"/>
    <col min="12" max="13" width="13.33203125" bestFit="1" customWidth="1"/>
    <col min="14" max="14" width="13.88671875" bestFit="1" customWidth="1"/>
    <col min="15" max="18" width="13.33203125" bestFit="1" customWidth="1"/>
    <col min="19" max="20" width="7.5546875" bestFit="1" customWidth="1"/>
    <col min="21" max="21" width="11.109375" bestFit="1" customWidth="1"/>
  </cols>
  <sheetData>
    <row r="1" spans="1:21" ht="15.6" customHeight="1" x14ac:dyDescent="0.3">
      <c r="A1" s="3" t="s">
        <v>12</v>
      </c>
      <c r="B1" s="3" t="s">
        <v>13</v>
      </c>
      <c r="C1" s="3" t="s">
        <v>2</v>
      </c>
      <c r="D1" s="3" t="s">
        <v>3</v>
      </c>
      <c r="E1" s="3" t="s">
        <v>14</v>
      </c>
      <c r="F1" s="3" t="s">
        <v>15</v>
      </c>
      <c r="G1" s="3" t="s">
        <v>16</v>
      </c>
      <c r="H1" s="3" t="s">
        <v>17</v>
      </c>
      <c r="I1" s="3" t="s">
        <v>18</v>
      </c>
      <c r="J1" s="3"/>
      <c r="K1" s="3"/>
      <c r="L1" s="3"/>
      <c r="M1" s="3" t="s">
        <v>19</v>
      </c>
      <c r="N1" s="3" t="s">
        <v>20</v>
      </c>
      <c r="O1" s="3" t="s">
        <v>21</v>
      </c>
      <c r="P1" s="3" t="s">
        <v>22</v>
      </c>
      <c r="Q1" s="3" t="s">
        <v>23</v>
      </c>
      <c r="R1" s="3" t="s">
        <v>24</v>
      </c>
      <c r="S1" s="3" t="s">
        <v>6</v>
      </c>
      <c r="T1" s="3" t="s">
        <v>7</v>
      </c>
      <c r="U1" s="3" t="s">
        <v>1</v>
      </c>
    </row>
    <row r="2" spans="1:21" ht="21" customHeight="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x14ac:dyDescent="0.3">
      <c r="A3" s="1">
        <f>Preprocessor!C8</f>
        <v>-1</v>
      </c>
      <c r="B3" s="1">
        <f>Preprocessor!C9</f>
        <v>1</v>
      </c>
      <c r="C3" s="1">
        <f>B3^2+COS(2*A3)</f>
        <v>0.58385316345285765</v>
      </c>
      <c r="D3" s="1">
        <f>A3^2-8*B3-SIN(A3)+2</f>
        <v>-4.1585290151921033</v>
      </c>
      <c r="E3" s="1">
        <f>-2*SIN(2*A3)</f>
        <v>1.8185948536513634</v>
      </c>
      <c r="F3" s="1">
        <f>2*B3</f>
        <v>2</v>
      </c>
      <c r="G3">
        <f>2*A3-COS(A3)</f>
        <v>-2.5403023058681398</v>
      </c>
      <c r="H3" s="1">
        <f>-8</f>
        <v>-8</v>
      </c>
      <c r="I3" s="1">
        <f>E3</f>
        <v>1.8185948536513634</v>
      </c>
      <c r="J3" s="1">
        <f>F3</f>
        <v>2</v>
      </c>
      <c r="K3" s="1">
        <f t="array" ref="K3:L4">MINVERSE(I3:J4)</f>
        <v>0.84493765270901799</v>
      </c>
      <c r="L3" s="1">
        <v>0.2112344131772545</v>
      </c>
      <c r="M3" s="1">
        <f>A3-(K3*C3+L3*D3)</f>
        <v>-0.61489508524990222</v>
      </c>
      <c r="N3" s="1">
        <f>B3-(K4*C3+L4*D3)</f>
        <v>0.35789851023338382</v>
      </c>
      <c r="O3" s="1">
        <f>ABS(C3)</f>
        <v>0.58385316345285765</v>
      </c>
      <c r="P3" s="1">
        <f>ABS(D3)</f>
        <v>4.1585290151921033</v>
      </c>
      <c r="Q3" s="1">
        <f>ABS(A3-M3)</f>
        <v>0.38510491475009778</v>
      </c>
      <c r="R3" s="1">
        <f>ABS(B3-N3)</f>
        <v>0.64210148976661618</v>
      </c>
      <c r="S3" s="1">
        <f>IF(Q3&gt;Preprocessor!$C$12,0,1)</f>
        <v>0</v>
      </c>
      <c r="T3" s="1">
        <f>IF(R3&gt;Preprocessor!$C$12,0,1)</f>
        <v>0</v>
      </c>
      <c r="U3" s="1">
        <v>1</v>
      </c>
    </row>
    <row r="4" spans="1:21" x14ac:dyDescent="0.3">
      <c r="A4" s="1"/>
      <c r="B4" s="1"/>
      <c r="C4" s="1"/>
      <c r="D4" s="1"/>
      <c r="E4" s="1"/>
      <c r="F4" s="1"/>
      <c r="H4" s="1"/>
      <c r="I4" s="1">
        <f>G3</f>
        <v>-2.5403023058681398</v>
      </c>
      <c r="J4" s="1">
        <f>H3</f>
        <v>-8</v>
      </c>
      <c r="K4" s="1">
        <v>-0.26829963343644148</v>
      </c>
      <c r="L4" s="1">
        <v>-0.19207490835911037</v>
      </c>
      <c r="M4" s="1"/>
      <c r="N4" s="1"/>
      <c r="O4" s="1"/>
      <c r="P4" s="1"/>
      <c r="Q4" s="1"/>
      <c r="R4" s="1"/>
      <c r="S4" s="1"/>
      <c r="U4" s="1"/>
    </row>
    <row r="5" spans="1:21" x14ac:dyDescent="0.3">
      <c r="A5" s="1">
        <f>M3</f>
        <v>-0.61489508524990222</v>
      </c>
      <c r="B5" s="1">
        <f>N3</f>
        <v>0.35789851023338382</v>
      </c>
      <c r="C5" s="1">
        <f t="shared" ref="C5" si="0">B5^2+COS(2*A5)</f>
        <v>0.46252682534659684</v>
      </c>
      <c r="D5" s="1">
        <f t="shared" ref="D5" si="1">A5^2-8*B5-SIN(A5)+2</f>
        <v>9.1780711525578429E-2</v>
      </c>
      <c r="E5" s="1">
        <f t="shared" ref="E5" si="2">-2*SIN(2*A5)</f>
        <v>1.8848372964976743</v>
      </c>
      <c r="F5" s="1">
        <f t="shared" ref="F5" si="3">2*B5</f>
        <v>0.71579702046676763</v>
      </c>
      <c r="G5">
        <f t="shared" ref="G5" si="4">2*A5-COS(A5)</f>
        <v>-2.046624144364543</v>
      </c>
      <c r="H5" s="1">
        <f t="shared" ref="H5" si="5">-8</f>
        <v>-8</v>
      </c>
      <c r="I5" s="1">
        <f>E5</f>
        <v>1.8848372964976743</v>
      </c>
      <c r="J5" s="1">
        <f>F5</f>
        <v>0.71579702046676763</v>
      </c>
      <c r="K5" s="1">
        <f t="array" ref="K5:L6">MINVERSE(I5:J6)</f>
        <v>0.58764199574665277</v>
      </c>
      <c r="L5" s="1">
        <v>5.2579048707074902E-2</v>
      </c>
      <c r="M5" s="1">
        <f>A5-(K5*C5+L5*D5)</f>
        <v>-0.89152101448461329</v>
      </c>
      <c r="N5" s="1">
        <f>B5-(K6*C5+L6*D5)</f>
        <v>0.44013976239021074</v>
      </c>
      <c r="O5" s="1">
        <f t="shared" ref="O5" si="6">ABS(C5)</f>
        <v>0.46252682534659684</v>
      </c>
      <c r="P5" s="1">
        <f t="shared" ref="P5" si="7">ABS(D5)</f>
        <v>9.1780711525578429E-2</v>
      </c>
      <c r="Q5" s="1">
        <f t="shared" ref="Q5" si="8">ABS(A5-M5)</f>
        <v>0.27662592923471108</v>
      </c>
      <c r="R5" s="1">
        <f t="shared" ref="R5" si="9">ABS(B5-N5)</f>
        <v>8.2241252156826927E-2</v>
      </c>
      <c r="S5" s="1">
        <f>IF(Q5&gt;Preprocessor!$C$12,0,1)</f>
        <v>0</v>
      </c>
      <c r="T5" s="1">
        <f>IF(R5&gt;Preprocessor!$C$12,0,1)</f>
        <v>0</v>
      </c>
      <c r="U5" s="1">
        <v>2</v>
      </c>
    </row>
    <row r="6" spans="1:21" x14ac:dyDescent="0.3">
      <c r="A6" s="1"/>
      <c r="B6" s="1"/>
      <c r="C6" s="1"/>
      <c r="D6" s="1"/>
      <c r="E6" s="1"/>
      <c r="F6" s="1"/>
      <c r="H6" s="1"/>
      <c r="I6" s="1">
        <f>G5</f>
        <v>-2.046624144364543</v>
      </c>
      <c r="J6" s="1">
        <f>H5</f>
        <v>-8</v>
      </c>
      <c r="K6" s="1">
        <v>-0.1503352870922082</v>
      </c>
      <c r="L6" s="1">
        <v>-0.13845119382145235</v>
      </c>
      <c r="M6" s="1"/>
      <c r="N6" s="1"/>
      <c r="O6" s="1"/>
      <c r="P6" s="1"/>
      <c r="Q6" s="1"/>
      <c r="R6" s="1"/>
      <c r="S6" s="1"/>
      <c r="U6" s="1"/>
    </row>
    <row r="7" spans="1:21" x14ac:dyDescent="0.3">
      <c r="A7" s="1">
        <f t="shared" ref="A7:B7" si="10">M5</f>
        <v>-0.89152101448461329</v>
      </c>
      <c r="B7" s="1">
        <f t="shared" si="10"/>
        <v>0.44013976239021074</v>
      </c>
      <c r="C7" s="1">
        <f t="shared" ref="C7" si="11">B7^2+COS(2*A7)</f>
        <v>-1.6932728064839669E-2</v>
      </c>
      <c r="D7" s="1">
        <f t="shared" ref="D7" si="12">A7^2-8*B7-SIN(A7)+2</f>
        <v>5.171981324111985E-2</v>
      </c>
      <c r="E7" s="1">
        <f t="shared" ref="E7" si="13">-2*SIN(2*A7)</f>
        <v>1.9551206201524058</v>
      </c>
      <c r="F7" s="1">
        <f t="shared" ref="F7" si="14">2*B7</f>
        <v>0.88027952478042149</v>
      </c>
      <c r="G7">
        <f t="shared" ref="G7" si="15">2*A7-COS(A7)</f>
        <v>-2.4112713905475633</v>
      </c>
      <c r="H7" s="1">
        <f t="shared" ref="H7" si="16">-8</f>
        <v>-8</v>
      </c>
      <c r="I7" s="1">
        <f t="shared" ref="I7" si="17">E7</f>
        <v>1.9551206201524058</v>
      </c>
      <c r="J7" s="1">
        <f t="shared" ref="J7" si="18">F7</f>
        <v>0.88027952478042149</v>
      </c>
      <c r="K7" s="1">
        <f t="array" ref="K7:L8">MINVERSE(I7:J8)</f>
        <v>0.59178723034014136</v>
      </c>
      <c r="L7" s="1">
        <v>6.511727273686771E-2</v>
      </c>
      <c r="M7" s="1">
        <f t="shared" ref="M7" si="19">A7-(K7*C7+L7*D7)</f>
        <v>-0.88486829542574086</v>
      </c>
      <c r="N7" s="1">
        <f t="shared" ref="N7" si="20">B7-(K8*C7+L8*D7)</f>
        <v>0.44459955015334951</v>
      </c>
      <c r="O7" s="1">
        <f t="shared" ref="O7" si="21">ABS(C7)</f>
        <v>1.6932728064839669E-2</v>
      </c>
      <c r="P7" s="1">
        <f t="shared" ref="P7" si="22">ABS(D7)</f>
        <v>5.171981324111985E-2</v>
      </c>
      <c r="Q7" s="1">
        <f t="shared" ref="Q7" si="23">ABS(A7-M7)</f>
        <v>6.6527190588724361E-3</v>
      </c>
      <c r="R7" s="1">
        <f t="shared" ref="R7" si="24">ABS(B7-N7)</f>
        <v>4.4597877631387672E-3</v>
      </c>
      <c r="S7" s="1">
        <f>IF(Q7&gt;Preprocessor!$C$12,0,1)</f>
        <v>0</v>
      </c>
      <c r="T7" s="1">
        <f>IF(R7&gt;Preprocessor!$C$12,0,1)</f>
        <v>0</v>
      </c>
      <c r="U7" s="1">
        <v>3</v>
      </c>
    </row>
    <row r="8" spans="1:21" x14ac:dyDescent="0.3">
      <c r="A8" s="1"/>
      <c r="B8" s="1"/>
      <c r="C8" s="1"/>
      <c r="D8" s="1"/>
      <c r="E8" s="1"/>
      <c r="F8" s="1"/>
      <c r="H8" s="1"/>
      <c r="I8" s="1">
        <f t="shared" ref="I8" si="25">G7</f>
        <v>-2.4112713905475633</v>
      </c>
      <c r="J8" s="1">
        <f t="shared" ref="J8" si="26">H7</f>
        <v>-8</v>
      </c>
      <c r="K8" s="1">
        <v>-0.17836995222632049</v>
      </c>
      <c r="L8" s="1">
        <v>-0.14462692709761149</v>
      </c>
      <c r="M8" s="1"/>
      <c r="N8" s="1"/>
      <c r="O8" s="1"/>
      <c r="P8" s="1"/>
      <c r="Q8" s="1"/>
      <c r="R8" s="1"/>
      <c r="S8" s="1"/>
      <c r="U8" s="1"/>
    </row>
    <row r="9" spans="1:21" x14ac:dyDescent="0.3">
      <c r="A9" s="1">
        <f t="shared" ref="A9:B9" si="27">M7</f>
        <v>-0.88486829542574086</v>
      </c>
      <c r="B9" s="1">
        <f t="shared" si="27"/>
        <v>0.44459955015334951</v>
      </c>
      <c r="C9" s="1">
        <f t="shared" ref="C9" si="28">B9^2+COS(2*A9)</f>
        <v>3.8152343396047339E-5</v>
      </c>
      <c r="D9" s="1">
        <f t="shared" ref="D9" si="29">A9^2-8*B9-SIN(A9)+2</f>
        <v>2.707231680521005E-5</v>
      </c>
      <c r="E9" s="1">
        <f t="shared" ref="E9" si="30">-2*SIN(2*A9)</f>
        <v>1.9605531290109339</v>
      </c>
      <c r="F9" s="1">
        <f t="shared" ref="F9" si="31">2*B9</f>
        <v>0.88919910030669902</v>
      </c>
      <c r="G9">
        <f t="shared" ref="G9" si="32">2*A9-COS(A9)</f>
        <v>-2.4031280149909451</v>
      </c>
      <c r="H9" s="1">
        <f t="shared" ref="H9" si="33">-8</f>
        <v>-8</v>
      </c>
      <c r="I9" s="1">
        <f t="shared" ref="I9" si="34">E9</f>
        <v>1.9605531290109339</v>
      </c>
      <c r="J9" s="1">
        <f t="shared" ref="J9" si="35">F9</f>
        <v>0.88919910030669902</v>
      </c>
      <c r="K9" s="1">
        <f t="array" ref="K9:L10">MINVERSE(I9:J10)</f>
        <v>0.59051198863413235</v>
      </c>
      <c r="L9" s="1">
        <v>6.563534112672377E-2</v>
      </c>
      <c r="M9" s="1">
        <f t="shared" ref="M9" si="36">A9-(K9*C9+L9*D9)</f>
        <v>-0.88489260174265927</v>
      </c>
      <c r="N9" s="1">
        <f t="shared" ref="N9" si="37">B9-(K10*C9+L10*D9)</f>
        <v>0.44461023559184115</v>
      </c>
      <c r="O9" s="1">
        <f t="shared" ref="O9" si="38">ABS(C9)</f>
        <v>3.8152343396047339E-5</v>
      </c>
      <c r="P9" s="1">
        <f t="shared" ref="P9" si="39">ABS(D9)</f>
        <v>2.707231680521005E-5</v>
      </c>
      <c r="Q9" s="1">
        <f t="shared" ref="Q9" si="40">ABS(A9-M9)</f>
        <v>2.4306316918409898E-5</v>
      </c>
      <c r="R9" s="1">
        <f t="shared" ref="R9" si="41">ABS(B9-N9)</f>
        <v>1.0685438491642163E-5</v>
      </c>
      <c r="S9" s="1">
        <f>IF(Q9&gt;Preprocessor!$C$12,0,1)</f>
        <v>1</v>
      </c>
      <c r="T9" s="1">
        <f>IF(R9&gt;Preprocessor!$C$12,0,1)</f>
        <v>1</v>
      </c>
      <c r="U9" s="1">
        <v>4</v>
      </c>
    </row>
    <row r="10" spans="1:21" x14ac:dyDescent="0.3">
      <c r="A10" s="1"/>
      <c r="B10" s="1"/>
      <c r="C10" s="1"/>
      <c r="D10" s="1"/>
      <c r="E10" s="1"/>
      <c r="F10" s="1"/>
      <c r="H10" s="1"/>
      <c r="I10" s="1">
        <f t="shared" ref="I10" si="42">G9</f>
        <v>-2.4031280149909451</v>
      </c>
      <c r="J10" s="1">
        <f t="shared" ref="J10" si="43">H9</f>
        <v>-8</v>
      </c>
      <c r="K10" s="1">
        <v>-0.17738448788433725</v>
      </c>
      <c r="L10" s="1">
        <v>-0.14471626587938966</v>
      </c>
      <c r="M10" s="1"/>
      <c r="N10" s="1"/>
      <c r="O10" s="1"/>
      <c r="P10" s="1"/>
      <c r="Q10" s="1"/>
      <c r="R10" s="1"/>
      <c r="S10" s="1"/>
      <c r="U10" s="1"/>
    </row>
    <row r="11" spans="1:21" x14ac:dyDescent="0.3">
      <c r="A11" s="1">
        <f t="shared" ref="A11:B11" si="44">M9</f>
        <v>-0.88489260174265927</v>
      </c>
      <c r="B11" s="1">
        <f t="shared" si="44"/>
        <v>0.44461023559184115</v>
      </c>
      <c r="C11" s="1">
        <f t="shared" ref="C11" si="45">B11^2+COS(2*A11)</f>
        <v>3.4771663326438329E-10</v>
      </c>
      <c r="D11" s="1">
        <f t="shared" ref="D11" si="46">A11^2-8*B11-SIN(A11)+2</f>
        <v>3.6220670907027852E-10</v>
      </c>
      <c r="E11" s="1">
        <f t="shared" ref="E11" si="47">-2*SIN(2*A11)</f>
        <v>1.960533912005634</v>
      </c>
      <c r="F11" s="1">
        <f t="shared" ref="F11" si="48">2*B11</f>
        <v>0.8892204711836823</v>
      </c>
      <c r="G11">
        <f t="shared" ref="G11" si="49">2*A11-COS(A11)</f>
        <v>-2.4031578184422191</v>
      </c>
      <c r="H11" s="1">
        <f t="shared" ref="H11" si="50">-8</f>
        <v>-8</v>
      </c>
      <c r="I11" s="1">
        <f t="shared" ref="I11" si="51">E11</f>
        <v>1.960533912005634</v>
      </c>
      <c r="J11" s="1">
        <f t="shared" ref="J11" si="52">F11</f>
        <v>0.8892204711836823</v>
      </c>
      <c r="K11" s="1">
        <f t="array" ref="K11:L12">MINVERSE(I11:J12)</f>
        <v>0.59052208357418601</v>
      </c>
      <c r="L11" s="1">
        <v>6.5638040675025974E-2</v>
      </c>
      <c r="M11" s="1">
        <f t="shared" ref="M11" si="53">A11-(K11*C11+L11*D11)</f>
        <v>-0.88489260197176811</v>
      </c>
      <c r="N11" s="1">
        <f t="shared" ref="N11" si="54">B11-(K12*C11+L12*D11)</f>
        <v>0.4446102357059401</v>
      </c>
      <c r="O11" s="1">
        <f t="shared" ref="O11" si="55">ABS(C11)</f>
        <v>3.4771663326438329E-10</v>
      </c>
      <c r="P11" s="1">
        <f t="shared" ref="P11" si="56">ABS(D11)</f>
        <v>3.6220670907027852E-10</v>
      </c>
      <c r="Q11" s="1">
        <f t="shared" ref="Q11" si="57">ABS(A11-M11)</f>
        <v>2.2910884300841872E-10</v>
      </c>
      <c r="R11" s="1">
        <f t="shared" ref="R11" si="58">ABS(B11-N11)</f>
        <v>1.1409895250835689E-10</v>
      </c>
      <c r="S11" s="1">
        <f>IF(Q11&gt;Preprocessor!$C$12,0,1)</f>
        <v>1</v>
      </c>
      <c r="T11" s="1">
        <f>IF(R11&gt;Preprocessor!$C$12,0,1)</f>
        <v>1</v>
      </c>
      <c r="U11" s="1">
        <v>5</v>
      </c>
    </row>
    <row r="12" spans="1:21" x14ac:dyDescent="0.3">
      <c r="A12" s="1"/>
      <c r="B12" s="1"/>
      <c r="C12" s="1"/>
      <c r="D12" s="1"/>
      <c r="E12" s="1"/>
      <c r="F12" s="1"/>
      <c r="H12" s="1"/>
      <c r="I12" s="1">
        <f t="shared" ref="I12" si="59">G11</f>
        <v>-2.4031578184422191</v>
      </c>
      <c r="J12" s="1">
        <f t="shared" ref="J12" si="60">H11</f>
        <v>-8</v>
      </c>
      <c r="K12" s="1">
        <v>-0.17738972026301184</v>
      </c>
      <c r="L12" s="1">
        <v>-0.14471732132942713</v>
      </c>
      <c r="M12" s="1"/>
      <c r="N12" s="1"/>
      <c r="O12" s="1"/>
      <c r="P12" s="1"/>
      <c r="Q12" s="1"/>
      <c r="R12" s="1"/>
      <c r="S12" s="1"/>
      <c r="U12" s="1"/>
    </row>
    <row r="13" spans="1:21" x14ac:dyDescent="0.3">
      <c r="A13" s="1">
        <f t="shared" ref="A13:B13" si="61">M11</f>
        <v>-0.88489260197176811</v>
      </c>
      <c r="B13" s="1">
        <f t="shared" si="61"/>
        <v>0.4446102357059401</v>
      </c>
      <c r="C13" s="1">
        <f t="shared" ref="C13" si="62">B13^2+COS(2*A13)</f>
        <v>0</v>
      </c>
      <c r="D13" s="1">
        <f t="shared" ref="D13" si="63">A13^2-8*B13-SIN(A13)+2</f>
        <v>0</v>
      </c>
      <c r="E13" s="1">
        <f t="shared" ref="E13" si="64">-2*SIN(2*A13)</f>
        <v>1.9605339118244745</v>
      </c>
      <c r="F13" s="1">
        <f t="shared" ref="F13" si="65">2*B13</f>
        <v>0.88922047141188021</v>
      </c>
      <c r="G13">
        <f t="shared" ref="G13" si="66">2*A13-COS(A13)</f>
        <v>-2.4031578187231415</v>
      </c>
      <c r="H13" s="1">
        <f t="shared" ref="H13" si="67">-8</f>
        <v>-8</v>
      </c>
      <c r="I13" s="1">
        <f t="shared" ref="I13" si="68">E13</f>
        <v>1.9605339118244745</v>
      </c>
      <c r="J13" s="1">
        <f t="shared" ref="J13" si="69">F13</f>
        <v>0.88922047141188021</v>
      </c>
      <c r="K13" s="1">
        <f t="array" ref="K13:L14">MINVERSE(I13:J14)</f>
        <v>0.59052208367215242</v>
      </c>
      <c r="L13" s="1">
        <v>6.5638040702759609E-2</v>
      </c>
      <c r="M13" s="1">
        <f t="shared" ref="M13" si="70">A13-(K13*C13+L13*D13)</f>
        <v>-0.88489260197176811</v>
      </c>
      <c r="N13" s="1">
        <f t="shared" ref="N13" si="71">B13-(K14*C13+L14*D13)</f>
        <v>0.4446102357059401</v>
      </c>
      <c r="O13" s="1">
        <f t="shared" ref="O13" si="72">ABS(C13)</f>
        <v>0</v>
      </c>
      <c r="P13" s="1">
        <f t="shared" ref="P13" si="73">ABS(D13)</f>
        <v>0</v>
      </c>
      <c r="Q13" s="1">
        <f t="shared" ref="Q13" si="74">ABS(A13-M13)</f>
        <v>0</v>
      </c>
      <c r="R13" s="1">
        <f t="shared" ref="R13" si="75">ABS(B13-N13)</f>
        <v>0</v>
      </c>
      <c r="S13" s="1">
        <f>IF(Q13&gt;Preprocessor!$C$12,0,1)</f>
        <v>1</v>
      </c>
      <c r="T13" s="1">
        <f>IF(R13&gt;Preprocessor!$C$12,0,1)</f>
        <v>1</v>
      </c>
      <c r="U13" s="1">
        <v>6</v>
      </c>
    </row>
    <row r="14" spans="1:21" x14ac:dyDescent="0.3">
      <c r="A14" s="1"/>
      <c r="B14" s="1"/>
      <c r="C14" s="1"/>
      <c r="D14" s="1"/>
      <c r="E14" s="1"/>
      <c r="F14" s="1"/>
      <c r="H14" s="1"/>
      <c r="I14" s="1">
        <f t="shared" ref="I14" si="76">G13</f>
        <v>-2.4031578187231415</v>
      </c>
      <c r="J14" s="1">
        <f t="shared" ref="J14" si="77">H13</f>
        <v>-8</v>
      </c>
      <c r="K14" s="1">
        <v>-0.17738972031317679</v>
      </c>
      <c r="L14" s="1">
        <v>-0.14471732134006307</v>
      </c>
      <c r="M14" s="1"/>
      <c r="N14" s="1"/>
      <c r="O14" s="1"/>
      <c r="P14" s="1"/>
      <c r="Q14" s="1"/>
      <c r="R14" s="1"/>
      <c r="S14" s="1"/>
      <c r="U14" s="1"/>
    </row>
    <row r="15" spans="1:21" x14ac:dyDescent="0.3">
      <c r="A15" s="1">
        <f t="shared" ref="A15:B15" si="78">M13</f>
        <v>-0.88489260197176811</v>
      </c>
      <c r="B15" s="1">
        <f t="shared" si="78"/>
        <v>0.4446102357059401</v>
      </c>
      <c r="C15" s="1">
        <f t="shared" ref="C15" si="79">B15^2+COS(2*A15)</f>
        <v>0</v>
      </c>
      <c r="D15" s="1">
        <f t="shared" ref="D15" si="80">A15^2-8*B15-SIN(A15)+2</f>
        <v>0</v>
      </c>
      <c r="E15" s="1">
        <f t="shared" ref="E15" si="81">-2*SIN(2*A15)</f>
        <v>1.9605339118244745</v>
      </c>
      <c r="F15" s="1">
        <f t="shared" ref="F15" si="82">2*B15</f>
        <v>0.88922047141188021</v>
      </c>
      <c r="G15">
        <f t="shared" ref="G15" si="83">2*A15-COS(A15)</f>
        <v>-2.4031578187231415</v>
      </c>
      <c r="H15" s="1">
        <f t="shared" ref="H15" si="84">-8</f>
        <v>-8</v>
      </c>
      <c r="I15" s="1">
        <f t="shared" ref="I15" si="85">E15</f>
        <v>1.9605339118244745</v>
      </c>
      <c r="J15" s="1">
        <f t="shared" ref="J15" si="86">F15</f>
        <v>0.88922047141188021</v>
      </c>
      <c r="K15" s="1">
        <f t="array" ref="K15:L16">MINVERSE(I15:J16)</f>
        <v>0.59052208367215242</v>
      </c>
      <c r="L15" s="1">
        <v>6.5638040702759609E-2</v>
      </c>
      <c r="M15" s="1">
        <f t="shared" ref="M15" si="87">A15-(K15*C15+L15*D15)</f>
        <v>-0.88489260197176811</v>
      </c>
      <c r="N15" s="1">
        <f t="shared" ref="N15" si="88">B15-(K16*C15+L16*D15)</f>
        <v>0.4446102357059401</v>
      </c>
      <c r="O15" s="1">
        <f t="shared" ref="O15" si="89">ABS(C15)</f>
        <v>0</v>
      </c>
      <c r="P15" s="1">
        <f t="shared" ref="P15" si="90">ABS(D15)</f>
        <v>0</v>
      </c>
      <c r="Q15" s="1">
        <f t="shared" ref="Q15" si="91">ABS(A15-M15)</f>
        <v>0</v>
      </c>
      <c r="R15" s="1">
        <f t="shared" ref="R15" si="92">ABS(B15-N15)</f>
        <v>0</v>
      </c>
      <c r="S15" s="1">
        <f>IF(Q15&gt;Preprocessor!$C$12,0,1)</f>
        <v>1</v>
      </c>
      <c r="T15" s="1">
        <f>IF(R15&gt;Preprocessor!$C$12,0,1)</f>
        <v>1</v>
      </c>
      <c r="U15" s="1">
        <v>7</v>
      </c>
    </row>
    <row r="16" spans="1:21" x14ac:dyDescent="0.3">
      <c r="A16" s="1"/>
      <c r="B16" s="1"/>
      <c r="C16" s="1"/>
      <c r="D16" s="1"/>
      <c r="E16" s="1"/>
      <c r="F16" s="1"/>
      <c r="H16" s="1"/>
      <c r="I16" s="1">
        <f t="shared" ref="I16:J16" si="93">G15</f>
        <v>-2.4031578187231415</v>
      </c>
      <c r="J16" s="1">
        <f t="shared" si="93"/>
        <v>-8</v>
      </c>
      <c r="K16" s="1">
        <v>-0.17738972031317679</v>
      </c>
      <c r="L16" s="1">
        <v>-0.14471732134006307</v>
      </c>
      <c r="M16" s="1"/>
      <c r="N16" s="1"/>
      <c r="O16" s="1"/>
      <c r="P16" s="1"/>
      <c r="Q16" s="1"/>
      <c r="R16" s="1"/>
      <c r="S16" s="1"/>
      <c r="U16" s="1"/>
    </row>
    <row r="17" spans="1:21" x14ac:dyDescent="0.3">
      <c r="A17" s="1">
        <f>M15</f>
        <v>-0.88489260197176811</v>
      </c>
      <c r="B17" s="1">
        <f>N15</f>
        <v>0.4446102357059401</v>
      </c>
      <c r="C17" s="1">
        <f t="shared" ref="C17" si="94">B17^2+COS(2*A17)</f>
        <v>0</v>
      </c>
      <c r="D17" s="1">
        <f t="shared" ref="D17" si="95">A17^2-8*B17-SIN(A17)+2</f>
        <v>0</v>
      </c>
      <c r="E17" s="1">
        <f t="shared" ref="E17" si="96">-2*SIN(2*A17)</f>
        <v>1.9605339118244745</v>
      </c>
      <c r="F17" s="1">
        <f t="shared" ref="F17" si="97">2*B17</f>
        <v>0.88922047141188021</v>
      </c>
      <c r="G17">
        <f t="shared" ref="G17" si="98">2*A17-COS(A17)</f>
        <v>-2.4031578187231415</v>
      </c>
      <c r="H17" s="1">
        <f t="shared" ref="H17" si="99">-8</f>
        <v>-8</v>
      </c>
      <c r="I17" s="1">
        <f>E17</f>
        <v>1.9605339118244745</v>
      </c>
      <c r="J17" s="1">
        <f>F17</f>
        <v>0.88922047141188021</v>
      </c>
      <c r="K17" s="1">
        <f t="array" ref="K17:L18">MINVERSE(I17:J18)</f>
        <v>0.59052208367215242</v>
      </c>
      <c r="L17" s="1">
        <v>6.5638040702759609E-2</v>
      </c>
      <c r="M17" s="1">
        <f>A17-(K17*C17+L17*D17)</f>
        <v>-0.88489260197176811</v>
      </c>
      <c r="N17" s="1">
        <f>B17-(K18*C17+L18*D17)</f>
        <v>0.4446102357059401</v>
      </c>
      <c r="O17" s="1">
        <f t="shared" ref="O17" si="100">ABS(C17)</f>
        <v>0</v>
      </c>
      <c r="P17" s="1">
        <f t="shared" ref="P17" si="101">ABS(D17)</f>
        <v>0</v>
      </c>
      <c r="Q17" s="1">
        <f t="shared" ref="Q17" si="102">ABS(A17-M17)</f>
        <v>0</v>
      </c>
      <c r="R17" s="1">
        <f t="shared" ref="R17" si="103">ABS(B17-N17)</f>
        <v>0</v>
      </c>
      <c r="S17" s="1">
        <f>IF(Q17&gt;Preprocessor!$C$12,0,1)</f>
        <v>1</v>
      </c>
      <c r="T17" s="1">
        <f>IF(R17&gt;Preprocessor!$C$12,0,1)</f>
        <v>1</v>
      </c>
      <c r="U17" s="1">
        <v>8</v>
      </c>
    </row>
    <row r="18" spans="1:21" x14ac:dyDescent="0.3">
      <c r="A18" s="1"/>
      <c r="B18" s="1"/>
      <c r="C18" s="1"/>
      <c r="D18" s="1"/>
      <c r="E18" s="1"/>
      <c r="F18" s="1"/>
      <c r="H18" s="1"/>
      <c r="I18" s="1">
        <f>G17</f>
        <v>-2.4031578187231415</v>
      </c>
      <c r="J18" s="1">
        <f>H17</f>
        <v>-8</v>
      </c>
      <c r="K18" s="1">
        <v>-0.17738972031317679</v>
      </c>
      <c r="L18" s="1">
        <v>-0.14471732134006307</v>
      </c>
      <c r="M18" s="1"/>
      <c r="N18" s="1"/>
      <c r="O18" s="1"/>
      <c r="P18" s="1"/>
      <c r="Q18" s="1"/>
      <c r="R18" s="1"/>
      <c r="S18" s="1"/>
      <c r="U18" s="1"/>
    </row>
    <row r="19" spans="1:21" x14ac:dyDescent="0.3">
      <c r="A19" s="1">
        <f>M17</f>
        <v>-0.88489260197176811</v>
      </c>
      <c r="B19" s="1">
        <f>N17</f>
        <v>0.4446102357059401</v>
      </c>
      <c r="C19" s="1">
        <f t="shared" ref="C19" si="104">B19^2+COS(2*A19)</f>
        <v>0</v>
      </c>
      <c r="D19" s="1">
        <f t="shared" ref="D19" si="105">A19^2-8*B19-SIN(A19)+2</f>
        <v>0</v>
      </c>
      <c r="E19" s="1">
        <f t="shared" ref="E19" si="106">-2*SIN(2*A19)</f>
        <v>1.9605339118244745</v>
      </c>
      <c r="F19" s="1">
        <f t="shared" ref="F19" si="107">2*B19</f>
        <v>0.88922047141188021</v>
      </c>
      <c r="G19">
        <f t="shared" ref="G19" si="108">2*A19-COS(A19)</f>
        <v>-2.4031578187231415</v>
      </c>
      <c r="H19" s="1">
        <f t="shared" ref="H19" si="109">-8</f>
        <v>-8</v>
      </c>
      <c r="I19" s="1">
        <f>E19</f>
        <v>1.9605339118244745</v>
      </c>
      <c r="J19" s="1">
        <f>F19</f>
        <v>0.88922047141188021</v>
      </c>
      <c r="K19" s="1">
        <f t="array" ref="K19:L20">MINVERSE(I19:J20)</f>
        <v>0.59052208367215242</v>
      </c>
      <c r="L19" s="1">
        <v>6.5638040702759609E-2</v>
      </c>
      <c r="M19" s="1">
        <f>A19-(K19*C19+L19*D19)</f>
        <v>-0.88489260197176811</v>
      </c>
      <c r="N19" s="1">
        <f>B19-(K20*C19+L20*D19)</f>
        <v>0.4446102357059401</v>
      </c>
      <c r="O19" s="1">
        <f t="shared" ref="O19" si="110">ABS(C19)</f>
        <v>0</v>
      </c>
      <c r="P19" s="1">
        <f t="shared" ref="P19" si="111">ABS(D19)</f>
        <v>0</v>
      </c>
      <c r="Q19" s="1">
        <f t="shared" ref="Q19" si="112">ABS(A19-M19)</f>
        <v>0</v>
      </c>
      <c r="R19" s="1">
        <f t="shared" ref="R19" si="113">ABS(B19-N19)</f>
        <v>0</v>
      </c>
      <c r="S19" s="1">
        <f>IF(Q19&gt;Preprocessor!$C$12,0,1)</f>
        <v>1</v>
      </c>
      <c r="T19" s="1">
        <f>IF(R19&gt;Preprocessor!$C$12,0,1)</f>
        <v>1</v>
      </c>
      <c r="U19" s="1">
        <v>9</v>
      </c>
    </row>
    <row r="20" spans="1:21" x14ac:dyDescent="0.3">
      <c r="A20" s="1"/>
      <c r="B20" s="1"/>
      <c r="C20" s="1"/>
      <c r="D20" s="1"/>
      <c r="E20" s="1"/>
      <c r="F20" s="1"/>
      <c r="H20" s="1"/>
      <c r="I20" s="1">
        <f>G19</f>
        <v>-2.4031578187231415</v>
      </c>
      <c r="J20" s="1">
        <f>H19</f>
        <v>-8</v>
      </c>
      <c r="K20" s="1">
        <v>-0.17738972031317679</v>
      </c>
      <c r="L20" s="1">
        <v>-0.14471732134006307</v>
      </c>
      <c r="M20" s="1"/>
      <c r="N20" s="1"/>
      <c r="O20" s="1"/>
      <c r="P20" s="1"/>
      <c r="Q20" s="1"/>
      <c r="R20" s="1"/>
      <c r="S20" s="1"/>
    </row>
    <row r="24" spans="1:21" x14ac:dyDescent="0.3">
      <c r="D24" s="2"/>
    </row>
  </sheetData>
  <mergeCells count="19">
    <mergeCell ref="P1:P2"/>
    <mergeCell ref="Q1:Q2"/>
    <mergeCell ref="R1:R2"/>
    <mergeCell ref="M1:M2"/>
    <mergeCell ref="U1:U2"/>
    <mergeCell ref="A1:A2"/>
    <mergeCell ref="B1:B2"/>
    <mergeCell ref="C1:C2"/>
    <mergeCell ref="D1:D2"/>
    <mergeCell ref="E1:E2"/>
    <mergeCell ref="F1:F2"/>
    <mergeCell ref="G1:G2"/>
    <mergeCell ref="H1:H2"/>
    <mergeCell ref="I1:J2"/>
    <mergeCell ref="K1:L2"/>
    <mergeCell ref="S1:S2"/>
    <mergeCell ref="T1:T2"/>
    <mergeCell ref="N1:N2"/>
    <mergeCell ref="O1:O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8021D-D27E-4038-AE62-987579D6D847}">
  <dimension ref="A1:B6"/>
  <sheetViews>
    <sheetView zoomScale="93" zoomScaleNormal="95" workbookViewId="0"/>
  </sheetViews>
  <sheetFormatPr defaultRowHeight="14.4" x14ac:dyDescent="0.3"/>
  <cols>
    <col min="1" max="1" width="9.109375" bestFit="1" customWidth="1"/>
    <col min="2" max="2" width="12.6640625" bestFit="1" customWidth="1"/>
    <col min="3" max="3" width="11.77734375" customWidth="1"/>
  </cols>
  <sheetData>
    <row r="1" spans="1:2" x14ac:dyDescent="0.3">
      <c r="A1" t="s">
        <v>10</v>
      </c>
      <c r="B1" s="1">
        <f>ROUND(Processor!M19,4)</f>
        <v>-0.88490000000000002</v>
      </c>
    </row>
    <row r="2" spans="1:2" x14ac:dyDescent="0.3">
      <c r="A2" t="s">
        <v>11</v>
      </c>
      <c r="B2" s="1">
        <f>ROUND(Processor!N19,4)</f>
        <v>0.4446</v>
      </c>
    </row>
    <row r="3" spans="1:2" x14ac:dyDescent="0.3">
      <c r="B3" s="1"/>
    </row>
    <row r="4" spans="1:2" x14ac:dyDescent="0.3">
      <c r="B4" s="1"/>
    </row>
    <row r="5" spans="1:2" x14ac:dyDescent="0.3">
      <c r="B5" s="1"/>
    </row>
    <row r="6" spans="1:2" x14ac:dyDescent="0.3">
      <c r="B6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Preprocessor</vt:lpstr>
      <vt:lpstr>Processor</vt:lpstr>
      <vt:lpstr>Post Processor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Mungekar</dc:creator>
  <cp:lastModifiedBy>Gaurav Mungekar</cp:lastModifiedBy>
  <dcterms:created xsi:type="dcterms:W3CDTF">2024-01-17T13:43:59Z</dcterms:created>
  <dcterms:modified xsi:type="dcterms:W3CDTF">2024-01-31T12:50:58Z</dcterms:modified>
</cp:coreProperties>
</file>