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OneDrive\Desktop\IIT KGP\Study\Semester 2 (Spring)\ME69003_EngineeringSoftwareLaboratory- IIT Kgp\Assignment 1\Raw Files\"/>
    </mc:Choice>
  </mc:AlternateContent>
  <xr:revisionPtr revIDLastSave="0" documentId="13_ncr:1_{6EA3F061-6FC1-4BFF-9580-1992310D9FDD}" xr6:coauthVersionLast="47" xr6:coauthVersionMax="47" xr10:uidLastSave="{00000000-0000-0000-0000-000000000000}"/>
  <bookViews>
    <workbookView xWindow="-108" yWindow="-108" windowWidth="23256" windowHeight="12456" xr2:uid="{94ECDA40-19B3-438E-B7A6-E84939E555F8}"/>
  </bookViews>
  <sheets>
    <sheet name="Preprocessor" sheetId="1" r:id="rId1"/>
    <sheet name="Processor" sheetId="2" r:id="rId2"/>
    <sheet name="Post Processo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I3" i="2" l="1"/>
  <c r="K4" i="2" s="1"/>
  <c r="G3" i="2"/>
  <c r="K3" i="2" s="1"/>
  <c r="B3" i="2"/>
  <c r="F3" i="2" l="1"/>
  <c r="J3" i="2" s="1"/>
  <c r="H3" i="2"/>
  <c r="J4" i="2" s="1"/>
  <c r="E3" i="2"/>
  <c r="Q3" i="2" s="1"/>
  <c r="U3" i="2" s="1"/>
  <c r="D3" i="2"/>
  <c r="P3" i="2" s="1"/>
  <c r="T3" i="2" s="1"/>
  <c r="L3" i="2" l="1" a="1"/>
  <c r="L4" i="2" s="1"/>
  <c r="M3" i="2" l="1"/>
  <c r="M4" i="2"/>
  <c r="L3" i="2"/>
  <c r="N3" i="2"/>
  <c r="R3" i="2" s="1"/>
  <c r="V3" i="2" s="1"/>
  <c r="O3" i="2"/>
  <c r="S3" i="2" s="1"/>
  <c r="W3" i="2" s="1"/>
  <c r="C5" i="2" l="1"/>
  <c r="B5" i="2"/>
  <c r="E5" i="2" l="1"/>
  <c r="Q5" i="2" s="1"/>
  <c r="U5" i="2" s="1"/>
  <c r="G5" i="2"/>
  <c r="K5" i="2" s="1"/>
  <c r="F5" i="2"/>
  <c r="J5" i="2" s="1"/>
  <c r="H5" i="2"/>
  <c r="J6" i="2" s="1"/>
  <c r="D5" i="2"/>
  <c r="P5" i="2" s="1"/>
  <c r="T5" i="2" s="1"/>
  <c r="I5" i="2"/>
  <c r="K6" i="2" s="1"/>
  <c r="L5" i="2" s="1" a="1"/>
  <c r="L5" i="2" s="1"/>
  <c r="M6" i="2" l="1"/>
  <c r="M5" i="2"/>
  <c r="L6" i="2"/>
  <c r="N5" i="2"/>
  <c r="R5" i="2" s="1"/>
  <c r="V5" i="2" s="1"/>
  <c r="B7" i="2" l="1"/>
  <c r="O5" i="2"/>
  <c r="S5" i="2" s="1"/>
  <c r="W5" i="2" s="1"/>
  <c r="H7" i="2"/>
  <c r="J8" i="2" s="1"/>
  <c r="F7" i="2"/>
  <c r="J7" i="2" s="1"/>
  <c r="C7" i="2" l="1"/>
  <c r="I7" i="2" l="1"/>
  <c r="K8" i="2" s="1"/>
  <c r="G7" i="2"/>
  <c r="K7" i="2" s="1"/>
  <c r="L7" i="2" s="1" a="1"/>
  <c r="L7" i="2" s="1"/>
  <c r="D7" i="2"/>
  <c r="P7" i="2" s="1"/>
  <c r="T7" i="2" s="1"/>
  <c r="E7" i="2"/>
  <c r="Q7" i="2" s="1"/>
  <c r="U7" i="2" s="1"/>
  <c r="L8" i="2" l="1"/>
  <c r="M8" i="2"/>
  <c r="M7" i="2"/>
  <c r="N7" i="2" s="1"/>
  <c r="R7" i="2" s="1"/>
  <c r="V7" i="2" s="1"/>
  <c r="O7" i="2" l="1"/>
  <c r="B9" i="2"/>
  <c r="C9" i="2" l="1"/>
  <c r="S7" i="2"/>
  <c r="W7" i="2" s="1"/>
  <c r="I9" i="2"/>
  <c r="K10" i="2" s="1"/>
  <c r="G9" i="2"/>
  <c r="K9" i="2" s="1"/>
  <c r="F9" i="2"/>
  <c r="J9" i="2" s="1"/>
  <c r="H9" i="2"/>
  <c r="J10" i="2" s="1"/>
  <c r="D9" i="2"/>
  <c r="P9" i="2" s="1"/>
  <c r="T9" i="2" s="1"/>
  <c r="E9" i="2" l="1"/>
  <c r="Q9" i="2" s="1"/>
  <c r="U9" i="2" s="1"/>
  <c r="L9" i="2" a="1"/>
  <c r="L9" i="2" l="1"/>
  <c r="M9" i="2"/>
  <c r="L10" i="2"/>
  <c r="M10" i="2"/>
  <c r="N9" i="2" l="1"/>
  <c r="R9" i="2" s="1"/>
  <c r="V9" i="2" s="1"/>
  <c r="O9" i="2"/>
  <c r="S9" i="2" s="1"/>
  <c r="W9" i="2" s="1"/>
  <c r="B11" i="2" l="1"/>
  <c r="H11" i="2"/>
  <c r="J12" i="2" s="1"/>
  <c r="F11" i="2"/>
  <c r="J11" i="2" s="1"/>
  <c r="C11" i="2"/>
  <c r="D11" i="2" l="1"/>
  <c r="P11" i="2" s="1"/>
  <c r="T11" i="2" s="1"/>
  <c r="G11" i="2"/>
  <c r="K11" i="2" s="1"/>
  <c r="I11" i="2"/>
  <c r="K12" i="2" s="1"/>
  <c r="E11" i="2"/>
  <c r="Q11" i="2" s="1"/>
  <c r="U11" i="2" s="1"/>
  <c r="L11" i="2" a="1"/>
  <c r="M11" i="2" l="1"/>
  <c r="L11" i="2"/>
  <c r="L12" i="2"/>
  <c r="M12" i="2"/>
  <c r="O11" i="2" l="1"/>
  <c r="N11" i="2"/>
  <c r="C13" i="2" l="1"/>
  <c r="S11" i="2"/>
  <c r="W11" i="2" s="1"/>
  <c r="B13" i="2"/>
  <c r="R11" i="2"/>
  <c r="V11" i="2" s="1"/>
  <c r="F13" i="2"/>
  <c r="J13" i="2" s="1"/>
  <c r="H13" i="2"/>
  <c r="J14" i="2" s="1"/>
  <c r="E13" i="2"/>
  <c r="Q13" i="2" s="1"/>
  <c r="U13" i="2" s="1"/>
  <c r="D13" i="2"/>
  <c r="P13" i="2" s="1"/>
  <c r="T13" i="2" s="1"/>
  <c r="I13" i="2"/>
  <c r="K14" i="2" s="1"/>
  <c r="G13" i="2"/>
  <c r="K13" i="2" s="1"/>
  <c r="L13" i="2" l="1" a="1"/>
  <c r="M14" i="2" l="1"/>
  <c r="L14" i="2"/>
  <c r="M13" i="2"/>
  <c r="L13" i="2"/>
  <c r="N13" i="2" s="1"/>
  <c r="R13" i="2" s="1"/>
  <c r="V13" i="2" s="1"/>
  <c r="O13" i="2" l="1"/>
  <c r="S13" i="2" s="1"/>
  <c r="W13" i="2" s="1"/>
  <c r="B15" i="2"/>
  <c r="C15" i="2" l="1"/>
  <c r="G15" i="2"/>
  <c r="K15" i="2" s="1"/>
  <c r="I15" i="2"/>
  <c r="K16" i="2" s="1"/>
  <c r="H15" i="2"/>
  <c r="J16" i="2" s="1"/>
  <c r="E15" i="2"/>
  <c r="Q15" i="2" s="1"/>
  <c r="U15" i="2" s="1"/>
  <c r="D15" i="2"/>
  <c r="P15" i="2" s="1"/>
  <c r="T15" i="2" s="1"/>
  <c r="F15" i="2"/>
  <c r="J15" i="2" s="1"/>
  <c r="L15" i="2" l="1" a="1"/>
  <c r="M15" i="2" l="1"/>
  <c r="L16" i="2"/>
  <c r="M16" i="2"/>
  <c r="L15" i="2"/>
  <c r="O15" i="2" l="1"/>
  <c r="S15" i="2" s="1"/>
  <c r="W15" i="2" s="1"/>
  <c r="N15" i="2"/>
  <c r="C17" i="2"/>
  <c r="B17" i="2" l="1"/>
  <c r="R15" i="2"/>
  <c r="V15" i="2" s="1"/>
  <c r="G17" i="2"/>
  <c r="K17" i="2" s="1"/>
  <c r="I17" i="2"/>
  <c r="K18" i="2" s="1"/>
  <c r="D17" i="2" l="1"/>
  <c r="P17" i="2" s="1"/>
  <c r="T17" i="2" s="1"/>
  <c r="E17" i="2"/>
  <c r="Q17" i="2" s="1"/>
  <c r="U17" i="2" s="1"/>
  <c r="F17" i="2"/>
  <c r="J17" i="2" s="1"/>
  <c r="H17" i="2"/>
  <c r="J18" i="2" s="1"/>
  <c r="L17" i="2" l="1" a="1"/>
  <c r="M18" i="2" l="1"/>
  <c r="M17" i="2"/>
  <c r="L17" i="2"/>
  <c r="L18" i="2"/>
  <c r="O17" i="2" s="1"/>
  <c r="S17" i="2" s="1"/>
  <c r="W17" i="2" s="1"/>
  <c r="C19" i="2" l="1"/>
  <c r="N17" i="2"/>
  <c r="I19" i="2" l="1"/>
  <c r="K20" i="2" s="1"/>
  <c r="R17" i="2"/>
  <c r="V17" i="2" s="1"/>
  <c r="B19" i="2"/>
  <c r="G19" i="2"/>
  <c r="K19" i="2" s="1"/>
  <c r="H19" i="2" l="1"/>
  <c r="J20" i="2" s="1"/>
  <c r="F19" i="2"/>
  <c r="J19" i="2" s="1"/>
  <c r="D19" i="2"/>
  <c r="P19" i="2" s="1"/>
  <c r="E19" i="2"/>
  <c r="Q19" i="2" s="1"/>
  <c r="U19" i="2" l="1"/>
  <c r="B4" i="3"/>
  <c r="T19" i="2"/>
  <c r="B3" i="3"/>
  <c r="L19" i="2" a="1"/>
  <c r="M19" i="2" l="1"/>
  <c r="L19" i="2"/>
  <c r="L20" i="2"/>
  <c r="M20" i="2"/>
  <c r="O19" i="2" l="1"/>
  <c r="N19" i="2"/>
  <c r="B1" i="3" l="1"/>
  <c r="R19" i="2"/>
  <c r="B2" i="3"/>
  <c r="S19" i="2"/>
  <c r="W19" i="2" l="1"/>
  <c r="B6" i="3"/>
  <c r="V19" i="2"/>
  <c r="B5" i="3"/>
</calcChain>
</file>

<file path=xl/sharedStrings.xml><?xml version="1.0" encoding="utf-8"?>
<sst xmlns="http://schemas.openxmlformats.org/spreadsheetml/2006/main" count="50" uniqueCount="44">
  <si>
    <t>Error in f</t>
  </si>
  <si>
    <t>Error in x</t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</si>
  <si>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</si>
  <si>
    <t>Iteration (i)</t>
  </si>
  <si>
    <t>x^2+y^2-5=0</t>
  </si>
  <si>
    <t>x^3+y^3-2=0</t>
  </si>
  <si>
    <t>3x^2</t>
  </si>
  <si>
    <t>f(x,y)</t>
  </si>
  <si>
    <t>g(x,y)</t>
  </si>
  <si>
    <r>
      <t>y</t>
    </r>
    <r>
      <rPr>
        <vertAlign val="subscript"/>
        <sz val="11"/>
        <color theme="1"/>
        <rFont val="Calibri"/>
        <family val="2"/>
        <scheme val="minor"/>
      </rPr>
      <t>0</t>
    </r>
  </si>
  <si>
    <t>2x</t>
  </si>
  <si>
    <t>2y</t>
  </si>
  <si>
    <t>3y^2</t>
  </si>
  <si>
    <t>Check x</t>
  </si>
  <si>
    <t>Check y</t>
  </si>
  <si>
    <t>Check f(x,y)</t>
  </si>
  <si>
    <t>Check g(x,y)</t>
  </si>
  <si>
    <t>Error margin for f &amp; g</t>
  </si>
  <si>
    <t>Error margin for x &amp; y</t>
  </si>
  <si>
    <t>Value of x</t>
  </si>
  <si>
    <t>Value of y</t>
  </si>
  <si>
    <t>Error in g</t>
  </si>
  <si>
    <t>Error in y</t>
  </si>
  <si>
    <t>xi</t>
  </si>
  <si>
    <t>yi</t>
  </si>
  <si>
    <t>f_x</t>
  </si>
  <si>
    <t>f_y</t>
  </si>
  <si>
    <t>g_x</t>
  </si>
  <si>
    <t>g_y</t>
  </si>
  <si>
    <t>J</t>
  </si>
  <si>
    <t>x_n+1</t>
  </si>
  <si>
    <t>y_n+1</t>
  </si>
  <si>
    <t>e_f(x,y)</t>
  </si>
  <si>
    <t>e_g(x,y)</t>
  </si>
  <si>
    <t>e_in x</t>
  </si>
  <si>
    <t>e_in y</t>
  </si>
  <si>
    <t>Derivative of f wrt x</t>
  </si>
  <si>
    <t>Derivative of f wrt y</t>
  </si>
  <si>
    <t>Derivative of g wrt x</t>
  </si>
  <si>
    <t>Derivative of g wrt y</t>
  </si>
  <si>
    <t>g</t>
  </si>
  <si>
    <t>f</t>
  </si>
  <si>
    <t>Initial guess for x</t>
  </si>
  <si>
    <t>Initial guess for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</si>
</sst>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Value of x and y </a:t>
            </a:r>
            <a:r>
              <a:rPr lang="en-IN"/>
              <a:t>vs Iteration Number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Error in x value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(Processor!$A$3,Processor!$A$5,Processor!$A$7,Processor!$A$9,Processor!$A$11,Processor!$A$13,Processor!$A$15,Processor!$A$17,Processor!$A$19)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(Processor!$N$3,Processor!$N$5,Processor!$N$7,Processor!$N$9,Processor!$N$11,Processor!$N$13,Processor!$N$15,Processor!$N$17,Processor!$N$19)</c:f>
              <c:numCache>
                <c:formatCode>General</c:formatCode>
                <c:ptCount val="9"/>
                <c:pt idx="0">
                  <c:v>1.7222222222222223</c:v>
                </c:pt>
                <c:pt idx="1">
                  <c:v>1.707794180183464</c:v>
                </c:pt>
                <c:pt idx="2">
                  <c:v>1.709423480040684</c:v>
                </c:pt>
                <c:pt idx="3">
                  <c:v>1.709427168479573</c:v>
                </c:pt>
                <c:pt idx="4">
                  <c:v>1.7094271685162565</c:v>
                </c:pt>
                <c:pt idx="5">
                  <c:v>1.7094271685162565</c:v>
                </c:pt>
                <c:pt idx="6">
                  <c:v>1.7094271685162565</c:v>
                </c:pt>
                <c:pt idx="7">
                  <c:v>1.7094271685162565</c:v>
                </c:pt>
                <c:pt idx="8">
                  <c:v>1.7094271685162565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7D-4CAF-972F-C20CD72076A0}"/>
            </c:ext>
          </c:extLst>
        </c:ser>
        <c:ser>
          <c:idx val="1"/>
          <c:order val="1"/>
          <c:tx>
            <c:v>Error in y value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(Processor!$A$3,Processor!$A$5,Processor!$A$7,Processor!$A$9,Processor!$A$11,Processor!$A$13,Processor!$A$15,Processor!$A$17,Processor!$A$19)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(Processor!$O$3,Processor!$O$5,Processor!$O$7,Processor!$O$9,Processor!$O$11,Processor!$O$13,Processor!$O$15,Processor!$O$17,Processor!$O$19)</c:f>
              <c:numCache>
                <c:formatCode>General</c:formatCode>
                <c:ptCount val="9"/>
                <c:pt idx="0">
                  <c:v>-1.5555555555555556</c:v>
                </c:pt>
                <c:pt idx="1">
                  <c:v>-1.4475215227333871</c:v>
                </c:pt>
                <c:pt idx="2">
                  <c:v>-1.4414958650838137</c:v>
                </c:pt>
                <c:pt idx="3">
                  <c:v>-1.4414779762443561</c:v>
                </c:pt>
                <c:pt idx="4">
                  <c:v>-1.4414779760851339</c:v>
                </c:pt>
                <c:pt idx="5">
                  <c:v>-1.4414779760851339</c:v>
                </c:pt>
                <c:pt idx="6">
                  <c:v>-1.4414779760851339</c:v>
                </c:pt>
                <c:pt idx="7">
                  <c:v>-1.4414779760851339</c:v>
                </c:pt>
                <c:pt idx="8">
                  <c:v>-1.4414779760851339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E4-4F60-BF00-640591911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352352"/>
        <c:axId val="1737577520"/>
      </c:scatterChart>
      <c:valAx>
        <c:axId val="168035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Iteration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577520"/>
        <c:crosses val="autoZero"/>
        <c:crossBetween val="midCat"/>
      </c:valAx>
      <c:valAx>
        <c:axId val="173757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Value of x and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35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909349</xdr:colOff>
      <xdr:row>0</xdr:row>
      <xdr:rowOff>105137</xdr:rowOff>
    </xdr:from>
    <xdr:ext cx="228781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7465DAB-9C77-480F-9A76-139F43820B27}"/>
                </a:ext>
              </a:extLst>
            </xdr:cNvPr>
            <xdr:cNvSpPr txBox="1"/>
          </xdr:nvSpPr>
          <xdr:spPr>
            <a:xfrm>
              <a:off x="10985866" y="105137"/>
              <a:ext cx="22878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7465DAB-9C77-480F-9A76-139F43820B27}"/>
                </a:ext>
              </a:extLst>
            </xdr:cNvPr>
            <xdr:cNvSpPr txBox="1"/>
          </xdr:nvSpPr>
          <xdr:spPr>
            <a:xfrm>
              <a:off x="10985866" y="105137"/>
              <a:ext cx="22878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>
                  <a:latin typeface="Cambria Math" panose="02040503050406030204" pitchFamily="18" charset="0"/>
                </a:rPr>
                <a:t>𝐽^(−1)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283502</xdr:colOff>
      <xdr:row>0</xdr:row>
      <xdr:rowOff>179189</xdr:rowOff>
    </xdr:from>
    <xdr:to>
      <xdr:col>12</xdr:col>
      <xdr:colOff>99391</xdr:colOff>
      <xdr:row>20</xdr:row>
      <xdr:rowOff>57268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DB04A8-EB36-32AF-9FF2-2E18A65A1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F6EF-5EDB-4522-81C8-B3E635EA48CA}">
  <dimension ref="A1:C12"/>
  <sheetViews>
    <sheetView tabSelected="1" zoomScale="130" zoomScaleNormal="130" workbookViewId="0">
      <selection activeCell="C2" sqref="C2"/>
    </sheetView>
  </sheetViews>
  <sheetFormatPr defaultRowHeight="14.4" x14ac:dyDescent="0.3"/>
  <cols>
    <col min="1" max="1" width="28.6640625" bestFit="1" customWidth="1"/>
    <col min="2" max="2" width="10" bestFit="1" customWidth="1"/>
    <col min="3" max="3" width="13.109375" bestFit="1" customWidth="1"/>
  </cols>
  <sheetData>
    <row r="1" spans="1:3" x14ac:dyDescent="0.3">
      <c r="A1" t="s">
        <v>41</v>
      </c>
      <c r="B1" t="s">
        <v>7</v>
      </c>
      <c r="C1" t="s">
        <v>4</v>
      </c>
    </row>
    <row r="2" spans="1:3" x14ac:dyDescent="0.3">
      <c r="A2" t="s">
        <v>40</v>
      </c>
      <c r="B2" t="s">
        <v>8</v>
      </c>
      <c r="C2" t="s">
        <v>5</v>
      </c>
    </row>
    <row r="3" spans="1:3" x14ac:dyDescent="0.3">
      <c r="A3" t="s">
        <v>36</v>
      </c>
      <c r="B3" t="s">
        <v>25</v>
      </c>
      <c r="C3" t="s">
        <v>10</v>
      </c>
    </row>
    <row r="4" spans="1:3" x14ac:dyDescent="0.3">
      <c r="A4" t="s">
        <v>37</v>
      </c>
      <c r="B4" t="s">
        <v>26</v>
      </c>
      <c r="C4" t="s">
        <v>11</v>
      </c>
    </row>
    <row r="5" spans="1:3" x14ac:dyDescent="0.3">
      <c r="A5" t="s">
        <v>38</v>
      </c>
      <c r="B5" t="s">
        <v>27</v>
      </c>
      <c r="C5" t="s">
        <v>6</v>
      </c>
    </row>
    <row r="6" spans="1:3" x14ac:dyDescent="0.3">
      <c r="A6" t="s">
        <v>39</v>
      </c>
      <c r="B6" t="s">
        <v>28</v>
      </c>
      <c r="C6" t="s">
        <v>12</v>
      </c>
    </row>
    <row r="8" spans="1:3" ht="15.6" x14ac:dyDescent="0.35">
      <c r="A8" t="s">
        <v>42</v>
      </c>
      <c r="B8" t="s">
        <v>2</v>
      </c>
      <c r="C8">
        <v>2</v>
      </c>
    </row>
    <row r="9" spans="1:3" ht="15.6" x14ac:dyDescent="0.35">
      <c r="A9" t="s">
        <v>43</v>
      </c>
      <c r="B9" t="s">
        <v>9</v>
      </c>
      <c r="C9">
        <v>-1</v>
      </c>
    </row>
    <row r="11" spans="1:3" x14ac:dyDescent="0.3">
      <c r="A11" t="s">
        <v>17</v>
      </c>
      <c r="C11">
        <v>1E-4</v>
      </c>
    </row>
    <row r="12" spans="1:3" x14ac:dyDescent="0.3">
      <c r="A12" t="s">
        <v>18</v>
      </c>
      <c r="C12">
        <v>1E-3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BDA4-17D6-433B-9272-379E60BA0B4D}">
  <dimension ref="A1:W20"/>
  <sheetViews>
    <sheetView zoomScale="91" zoomScaleNormal="100" workbookViewId="0">
      <selection activeCell="A3" sqref="A3"/>
    </sheetView>
  </sheetViews>
  <sheetFormatPr defaultRowHeight="14.4" x14ac:dyDescent="0.3"/>
  <cols>
    <col min="1" max="1" width="11.109375" bestFit="1" customWidth="1"/>
    <col min="2" max="2" width="13.33203125" bestFit="1" customWidth="1"/>
    <col min="3" max="3" width="13.88671875" bestFit="1" customWidth="1"/>
    <col min="4" max="4" width="13.33203125" bestFit="1" customWidth="1"/>
    <col min="5" max="5" width="13.88671875" bestFit="1" customWidth="1"/>
    <col min="6" max="6" width="13.33203125" bestFit="1" customWidth="1"/>
    <col min="7" max="7" width="13.88671875" bestFit="1" customWidth="1"/>
    <col min="8" max="10" width="13.33203125" bestFit="1" customWidth="1"/>
    <col min="11" max="12" width="13.88671875" bestFit="1" customWidth="1"/>
    <col min="13" max="14" width="13.33203125" bestFit="1" customWidth="1"/>
    <col min="15" max="15" width="13.88671875" bestFit="1" customWidth="1"/>
    <col min="16" max="19" width="13.33203125" bestFit="1" customWidth="1"/>
    <col min="20" max="20" width="10.88671875" bestFit="1" customWidth="1"/>
    <col min="21" max="21" width="11.21875" bestFit="1" customWidth="1"/>
    <col min="22" max="23" width="7.5546875" bestFit="1" customWidth="1"/>
  </cols>
  <sheetData>
    <row r="1" spans="1:23" ht="15.6" customHeight="1" x14ac:dyDescent="0.3">
      <c r="A1" s="2" t="s">
        <v>3</v>
      </c>
      <c r="B1" s="2" t="s">
        <v>23</v>
      </c>
      <c r="C1" s="2" t="s">
        <v>24</v>
      </c>
      <c r="D1" s="2" t="s">
        <v>7</v>
      </c>
      <c r="E1" s="2" t="s">
        <v>8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/>
      <c r="L1" s="2"/>
      <c r="M1" s="2"/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15</v>
      </c>
      <c r="U1" s="2" t="s">
        <v>16</v>
      </c>
      <c r="V1" s="2" t="s">
        <v>13</v>
      </c>
      <c r="W1" s="2" t="s">
        <v>14</v>
      </c>
    </row>
    <row r="2" spans="1:23" ht="21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1">
        <v>1</v>
      </c>
      <c r="B3" s="1">
        <f>Preprocessor!C8</f>
        <v>2</v>
      </c>
      <c r="C3" s="1">
        <f>Preprocessor!C9</f>
        <v>-1</v>
      </c>
      <c r="D3" s="1">
        <f>B3^2+C3^2-5</f>
        <v>0</v>
      </c>
      <c r="E3" s="1">
        <f>B3^3+C3^3-2</f>
        <v>5</v>
      </c>
      <c r="F3" s="1">
        <f>2*B3</f>
        <v>4</v>
      </c>
      <c r="G3" s="1">
        <f>2*C3</f>
        <v>-2</v>
      </c>
      <c r="H3">
        <f>3*B3^2</f>
        <v>12</v>
      </c>
      <c r="I3" s="1">
        <f>3*C3^2</f>
        <v>3</v>
      </c>
      <c r="J3" s="1">
        <f>F3</f>
        <v>4</v>
      </c>
      <c r="K3" s="1">
        <f>G3</f>
        <v>-2</v>
      </c>
      <c r="L3" s="1">
        <f t="array" ref="L3:M4">MINVERSE(J3:K4)</f>
        <v>8.3333333333333329E-2</v>
      </c>
      <c r="M3" s="1">
        <v>5.5555555555555559E-2</v>
      </c>
      <c r="N3" s="1">
        <f>B3-(L3*D3+M3*E3)</f>
        <v>1.7222222222222223</v>
      </c>
      <c r="O3" s="1">
        <f>C3-(L4*D3+M4*E3)</f>
        <v>-1.5555555555555556</v>
      </c>
      <c r="P3" s="1">
        <f>ABS(D3)</f>
        <v>0</v>
      </c>
      <c r="Q3" s="1">
        <f>ABS(E3)</f>
        <v>5</v>
      </c>
      <c r="R3" s="1">
        <f>ABS(B3-N3)</f>
        <v>0.27777777777777768</v>
      </c>
      <c r="S3" s="1">
        <f>ABS(C3-O3)</f>
        <v>0.55555555555555558</v>
      </c>
      <c r="T3" s="1">
        <f>IF(P3&gt;Preprocessor!$C$11,0,1)</f>
        <v>1</v>
      </c>
      <c r="U3" s="1">
        <f>IF(Q3&gt;Preprocessor!$C$11,0,1)</f>
        <v>0</v>
      </c>
      <c r="V3" s="1">
        <f>IF(R3&gt;Preprocessor!$C$12,0,1)</f>
        <v>0</v>
      </c>
      <c r="W3" s="1">
        <f>IF(S3&gt;Preprocessor!$C$12,0,1)</f>
        <v>0</v>
      </c>
    </row>
    <row r="4" spans="1:23" x14ac:dyDescent="0.3">
      <c r="A4" s="1"/>
      <c r="B4" s="1"/>
      <c r="C4" s="1"/>
      <c r="D4" s="1"/>
      <c r="E4" s="1"/>
      <c r="F4" s="1"/>
      <c r="G4" s="1"/>
      <c r="I4" s="1"/>
      <c r="J4" s="1">
        <f>H3</f>
        <v>12</v>
      </c>
      <c r="K4" s="1">
        <f>I3</f>
        <v>3</v>
      </c>
      <c r="L4" s="1">
        <v>-0.33333333333333331</v>
      </c>
      <c r="M4" s="1">
        <v>0.1111111111111111</v>
      </c>
      <c r="N4" s="1"/>
      <c r="O4" s="1"/>
      <c r="P4" s="1"/>
      <c r="Q4" s="1"/>
      <c r="R4" s="1"/>
      <c r="S4" s="1"/>
      <c r="T4" s="1"/>
      <c r="U4" s="1"/>
      <c r="V4" s="1"/>
    </row>
    <row r="5" spans="1:23" x14ac:dyDescent="0.3">
      <c r="A5" s="1">
        <v>2</v>
      </c>
      <c r="B5" s="1">
        <f>N3</f>
        <v>1.7222222222222223</v>
      </c>
      <c r="C5" s="1">
        <f>O3</f>
        <v>-1.5555555555555556</v>
      </c>
      <c r="D5" s="1">
        <f>B5^2+C5^2-5</f>
        <v>0.38580246913580307</v>
      </c>
      <c r="E5" s="1">
        <f>B5^3+C5^3-2</f>
        <v>-0.655864197530863</v>
      </c>
      <c r="F5" s="1">
        <f>2*B5</f>
        <v>3.4444444444444446</v>
      </c>
      <c r="G5" s="1">
        <f>2*C5</f>
        <v>-3.1111111111111112</v>
      </c>
      <c r="H5">
        <f>3*B5^2</f>
        <v>8.8981481481481488</v>
      </c>
      <c r="I5" s="1">
        <f>3*C5^2</f>
        <v>7.2592592592592595</v>
      </c>
      <c r="J5" s="1">
        <f>F5</f>
        <v>3.4444444444444446</v>
      </c>
      <c r="K5" s="1">
        <f>G5</f>
        <v>-3.1111111111111112</v>
      </c>
      <c r="L5" s="1">
        <f t="array" ref="L5:M6">MINVERSE(J5:K6)</f>
        <v>0.13778020776380537</v>
      </c>
      <c r="M5" s="1">
        <v>5.9048660470202283E-2</v>
      </c>
      <c r="N5" s="1">
        <f>B5-(L5*D5+M5*E5)</f>
        <v>1.707794180183464</v>
      </c>
      <c r="O5" s="1">
        <f>C5-(L6*D5+M6*E5)</f>
        <v>-1.4475215227333871</v>
      </c>
      <c r="P5" s="1">
        <f t="shared" ref="P5" si="0">ABS(D5)</f>
        <v>0.38580246913580307</v>
      </c>
      <c r="Q5" s="1">
        <f t="shared" ref="Q5" si="1">ABS(E5)</f>
        <v>0.655864197530863</v>
      </c>
      <c r="R5" s="1">
        <f t="shared" ref="R5" si="2">ABS(B5-N5)</f>
        <v>1.442804203875836E-2</v>
      </c>
      <c r="S5" s="1">
        <f t="shared" ref="S5" si="3">ABS(C5-O5)</f>
        <v>0.1080340328221685</v>
      </c>
      <c r="T5" s="1">
        <f>IF(P5&gt;Preprocessor!$C$11,0,1)</f>
        <v>0</v>
      </c>
      <c r="U5" s="1">
        <f>IF(Q5&gt;Preprocessor!$C$11,0,1)</f>
        <v>0</v>
      </c>
      <c r="V5" s="1">
        <f>IF(R5&gt;Preprocessor!$C$12,0,1)</f>
        <v>0</v>
      </c>
      <c r="W5" s="1">
        <f>IF(S5&gt;Preprocessor!$C$12,0,1)</f>
        <v>0</v>
      </c>
    </row>
    <row r="6" spans="1:23" x14ac:dyDescent="0.3">
      <c r="A6" s="1"/>
      <c r="B6" s="1"/>
      <c r="C6" s="1"/>
      <c r="D6" s="1"/>
      <c r="E6" s="1"/>
      <c r="F6" s="1"/>
      <c r="G6" s="1"/>
      <c r="I6" s="1"/>
      <c r="J6" s="1">
        <f>H5</f>
        <v>8.8981481481481488</v>
      </c>
      <c r="K6" s="1">
        <f>I5</f>
        <v>7.2592592592592595</v>
      </c>
      <c r="L6" s="1">
        <v>-0.16888619854721551</v>
      </c>
      <c r="M6" s="1">
        <v>6.5375302663438259E-2</v>
      </c>
      <c r="N6" s="1"/>
      <c r="O6" s="1"/>
      <c r="P6" s="1"/>
      <c r="Q6" s="1"/>
      <c r="R6" s="1"/>
      <c r="S6" s="1"/>
      <c r="T6" s="1"/>
      <c r="U6" s="1"/>
      <c r="V6" s="1"/>
    </row>
    <row r="7" spans="1:23" x14ac:dyDescent="0.3">
      <c r="A7" s="1">
        <v>3</v>
      </c>
      <c r="B7" s="1">
        <f t="shared" ref="B7:C7" si="4">N5</f>
        <v>1.707794180183464</v>
      </c>
      <c r="C7" s="1">
        <f t="shared" si="4"/>
        <v>-1.4475215227333871</v>
      </c>
      <c r="D7" s="1">
        <f t="shared" ref="D7" si="5">B7^2+C7^2-5</f>
        <v>1.1879520644892949E-2</v>
      </c>
      <c r="E7" s="1">
        <f t="shared" ref="E7" si="6">B7^3+C7^3-2</f>
        <v>-5.2132873982190464E-2</v>
      </c>
      <c r="F7" s="1">
        <f t="shared" ref="F7" si="7">2*B7</f>
        <v>3.4155883603669279</v>
      </c>
      <c r="G7" s="1">
        <f t="shared" ref="G7" si="8">2*C7</f>
        <v>-2.8950430454667742</v>
      </c>
      <c r="H7">
        <f t="shared" ref="H7" si="9">3*B7^2</f>
        <v>8.7496828856055302</v>
      </c>
      <c r="I7" s="1">
        <f t="shared" ref="I7" si="10">3*C7^2</f>
        <v>6.2859556763291504</v>
      </c>
      <c r="J7" s="1">
        <f t="shared" ref="J7" si="11">F7</f>
        <v>3.4155883603669279</v>
      </c>
      <c r="K7" s="1">
        <f t="shared" ref="K7" si="12">G7</f>
        <v>-2.8950430454667742</v>
      </c>
      <c r="L7" s="1">
        <f t="array" ref="L7:M8">MINVERSE(J7:K8)</f>
        <v>0.1343125783406823</v>
      </c>
      <c r="M7" s="1">
        <v>6.1858644232594615E-2</v>
      </c>
      <c r="N7" s="1">
        <f t="shared" ref="N7" si="13">B7-(L7*D7+M7*E7)</f>
        <v>1.709423480040684</v>
      </c>
      <c r="O7" s="1">
        <f t="shared" ref="O7" si="14">C7-(L8*D7+M8*E7)</f>
        <v>-1.4414958650838137</v>
      </c>
      <c r="P7" s="1">
        <f t="shared" ref="P7" si="15">ABS(D7)</f>
        <v>1.1879520644892949E-2</v>
      </c>
      <c r="Q7" s="1">
        <f t="shared" ref="Q7" si="16">ABS(E7)</f>
        <v>5.2132873982190464E-2</v>
      </c>
      <c r="R7" s="1">
        <f t="shared" ref="R7" si="17">ABS(B7-N7)</f>
        <v>1.6292998572200457E-3</v>
      </c>
      <c r="S7" s="1">
        <f t="shared" ref="S7" si="18">ABS(C7-O7)</f>
        <v>6.0256576495734127E-3</v>
      </c>
      <c r="T7" s="1">
        <f>IF(P7&gt;Preprocessor!$C$11,0,1)</f>
        <v>0</v>
      </c>
      <c r="U7" s="1">
        <f>IF(Q7&gt;Preprocessor!$C$11,0,1)</f>
        <v>0</v>
      </c>
      <c r="V7" s="1">
        <f>IF(R7&gt;Preprocessor!$C$12,0,1)</f>
        <v>0</v>
      </c>
      <c r="W7" s="1">
        <f>IF(S7&gt;Preprocessor!$C$12,0,1)</f>
        <v>0</v>
      </c>
    </row>
    <row r="8" spans="1:23" x14ac:dyDescent="0.3">
      <c r="A8" s="1"/>
      <c r="B8" s="1"/>
      <c r="C8" s="1"/>
      <c r="D8" s="1"/>
      <c r="E8" s="1"/>
      <c r="F8" s="1"/>
      <c r="G8" s="1"/>
      <c r="I8" s="1"/>
      <c r="J8" s="1">
        <f t="shared" ref="J8" si="19">H7</f>
        <v>8.7496828856055302</v>
      </c>
      <c r="K8" s="1">
        <f t="shared" ref="K8" si="20">I7</f>
        <v>6.2859556763291504</v>
      </c>
      <c r="L8" s="1">
        <v>-0.18695525844294605</v>
      </c>
      <c r="M8" s="1">
        <v>7.2981182632074898E-2</v>
      </c>
      <c r="N8" s="1"/>
      <c r="O8" s="1"/>
      <c r="P8" s="1"/>
      <c r="Q8" s="1"/>
      <c r="R8" s="1"/>
      <c r="S8" s="1"/>
      <c r="T8" s="1"/>
      <c r="U8" s="1"/>
      <c r="V8" s="1"/>
    </row>
    <row r="9" spans="1:23" x14ac:dyDescent="0.3">
      <c r="A9" s="1">
        <v>4</v>
      </c>
      <c r="B9" s="1">
        <f t="shared" ref="B9:C9" si="21">N7</f>
        <v>1.709423480040684</v>
      </c>
      <c r="C9" s="1">
        <f t="shared" si="21"/>
        <v>-1.4414958650838137</v>
      </c>
      <c r="D9" s="1">
        <f t="shared" ref="D9" si="22">B9^2+C9^2-5</f>
        <v>3.8963168135452975E-5</v>
      </c>
      <c r="E9" s="1">
        <f t="shared" ref="E9" si="23">B9^3+C9^3-2</f>
        <v>-1.4384849152904167E-4</v>
      </c>
      <c r="F9" s="1">
        <f t="shared" ref="F9" si="24">2*B9</f>
        <v>3.418846960081368</v>
      </c>
      <c r="G9" s="1">
        <f t="shared" ref="G9" si="25">2*C9</f>
        <v>-2.8829917301676273</v>
      </c>
      <c r="H9">
        <f t="shared" ref="H9" si="26">3*B9^2</f>
        <v>8.7663859023432078</v>
      </c>
      <c r="I9" s="1">
        <f t="shared" ref="I9" si="27">3*C9^2</f>
        <v>6.2337309871611968</v>
      </c>
      <c r="J9" s="1">
        <f t="shared" ref="J9" si="28">F9</f>
        <v>3.418846960081368</v>
      </c>
      <c r="K9" s="1">
        <f t="shared" ref="K9" si="29">G9</f>
        <v>-2.8829917301676273</v>
      </c>
      <c r="L9" s="1">
        <f t="array" ref="L9:M10">MINVERSE(J9:K10)</f>
        <v>0.13381242885711556</v>
      </c>
      <c r="M9" s="1">
        <v>6.1885911757059958E-2</v>
      </c>
      <c r="N9" s="1">
        <f t="shared" ref="N9" si="30">B9-(L9*D9+M9*E9)</f>
        <v>1.709427168479573</v>
      </c>
      <c r="O9" s="1">
        <f t="shared" ref="O9" si="31">C9-(L10*D9+M10*E9)</f>
        <v>-1.4414779762443561</v>
      </c>
      <c r="P9" s="1">
        <f t="shared" ref="P9" si="32">ABS(D9)</f>
        <v>3.8963168135452975E-5</v>
      </c>
      <c r="Q9" s="1">
        <f t="shared" ref="Q9" si="33">ABS(E9)</f>
        <v>1.4384849152904167E-4</v>
      </c>
      <c r="R9" s="1">
        <f t="shared" ref="R9" si="34">ABS(B9-N9)</f>
        <v>3.6884388889824038E-6</v>
      </c>
      <c r="S9" s="1">
        <f t="shared" ref="S9" si="35">ABS(C9-O9)</f>
        <v>1.7888839457524952E-5</v>
      </c>
      <c r="T9" s="1">
        <f>IF(P9&gt;Preprocessor!$C$11,0,1)</f>
        <v>1</v>
      </c>
      <c r="U9" s="1">
        <f>IF(Q9&gt;Preprocessor!$C$11,0,1)</f>
        <v>0</v>
      </c>
      <c r="V9" s="1">
        <f>IF(R9&gt;Preprocessor!$C$12,0,1)</f>
        <v>1</v>
      </c>
      <c r="W9" s="1">
        <f>IF(S9&gt;Preprocessor!$C$12,0,1)</f>
        <v>1</v>
      </c>
    </row>
    <row r="10" spans="1:23" x14ac:dyDescent="0.3">
      <c r="A10" s="1"/>
      <c r="B10" s="1"/>
      <c r="C10" s="1"/>
      <c r="D10" s="1"/>
      <c r="E10" s="1"/>
      <c r="F10" s="1"/>
      <c r="G10" s="1"/>
      <c r="I10" s="1"/>
      <c r="J10" s="1">
        <f t="shared" ref="J10" si="36">H9</f>
        <v>8.7663859023432078</v>
      </c>
      <c r="K10" s="1">
        <f t="shared" ref="K10" si="37">I9</f>
        <v>6.2337309871611968</v>
      </c>
      <c r="L10" s="1">
        <v>-0.18817805778069382</v>
      </c>
      <c r="M10" s="1">
        <v>7.3388507871365388E-2</v>
      </c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3">
      <c r="A11" s="1">
        <v>5</v>
      </c>
      <c r="B11" s="1">
        <f t="shared" ref="B11:C11" si="38">N9</f>
        <v>1.709427168479573</v>
      </c>
      <c r="C11" s="1">
        <f t="shared" si="38"/>
        <v>-1.4414779762443561</v>
      </c>
      <c r="D11" s="1">
        <f t="shared" ref="D11" si="39">B11^2+C11^2-5</f>
        <v>3.3361491347250194E-10</v>
      </c>
      <c r="E11" s="1">
        <f t="shared" ref="E11" si="40">B11^3+C11^3-2</f>
        <v>-1.3141083776702089E-9</v>
      </c>
      <c r="F11" s="1">
        <f t="shared" ref="F11" si="41">2*B11</f>
        <v>3.418854336959146</v>
      </c>
      <c r="G11" s="1">
        <f t="shared" ref="G11" si="42">2*C11</f>
        <v>-2.8829559524887123</v>
      </c>
      <c r="H11">
        <f t="shared" ref="H11" si="43">3*B11^2</f>
        <v>8.7664237330082706</v>
      </c>
      <c r="I11" s="1">
        <f t="shared" ref="I11" si="44">3*C11^2</f>
        <v>6.2335762679925732</v>
      </c>
      <c r="J11" s="1">
        <f t="shared" ref="J11" si="45">F11</f>
        <v>3.418854336959146</v>
      </c>
      <c r="K11" s="1">
        <f t="shared" ref="K11" si="46">G11</f>
        <v>-2.8829559524887123</v>
      </c>
      <c r="L11" s="1">
        <f t="array" ref="L11:M12">MINVERSE(J11:K12)</f>
        <v>0.13381108258516933</v>
      </c>
      <c r="M11" s="1">
        <v>6.1886057130428641E-2</v>
      </c>
      <c r="N11" s="1">
        <f t="shared" ref="N11" si="47">B11-(L11*D11+M11*E11)</f>
        <v>1.7094271685162565</v>
      </c>
      <c r="O11" s="1">
        <f t="shared" ref="O11" si="48">C11-(L12*D11+M12*E11)</f>
        <v>-1.4414779760851339</v>
      </c>
      <c r="P11" s="1">
        <f t="shared" ref="P11" si="49">ABS(D11)</f>
        <v>3.3361491347250194E-10</v>
      </c>
      <c r="Q11" s="1">
        <f t="shared" ref="Q11" si="50">ABS(E11)</f>
        <v>1.3141083776702089E-9</v>
      </c>
      <c r="R11" s="1">
        <f t="shared" ref="R11" si="51">ABS(B11-N11)</f>
        <v>3.6683545090454572E-11</v>
      </c>
      <c r="S11" s="1">
        <f t="shared" ref="S11" si="52">ABS(C11-O11)</f>
        <v>1.5922219098740698E-10</v>
      </c>
      <c r="T11" s="1">
        <f>IF(P11&gt;Preprocessor!$C$11,0,1)</f>
        <v>1</v>
      </c>
      <c r="U11" s="1">
        <f>IF(Q11&gt;Preprocessor!$C$11,0,1)</f>
        <v>1</v>
      </c>
      <c r="V11" s="1">
        <f>IF(R11&gt;Preprocessor!$C$12,0,1)</f>
        <v>1</v>
      </c>
      <c r="W11" s="1">
        <f>IF(S11&gt;Preprocessor!$C$12,0,1)</f>
        <v>1</v>
      </c>
    </row>
    <row r="12" spans="1:23" x14ac:dyDescent="0.3">
      <c r="A12" s="1"/>
      <c r="B12" s="1"/>
      <c r="C12" s="1"/>
      <c r="D12" s="1"/>
      <c r="E12" s="1"/>
      <c r="F12" s="1"/>
      <c r="G12" s="1"/>
      <c r="I12" s="1"/>
      <c r="J12" s="1">
        <f t="shared" ref="J12" si="53">H11</f>
        <v>8.7664237330082706</v>
      </c>
      <c r="K12" s="1">
        <f t="shared" ref="K12" si="54">I11</f>
        <v>6.2335762679925732</v>
      </c>
      <c r="L12" s="1">
        <v>-0.18818164720906172</v>
      </c>
      <c r="M12" s="1">
        <v>7.3389749376857966E-2</v>
      </c>
      <c r="N12" s="1"/>
      <c r="O12" s="1"/>
      <c r="P12" s="1"/>
      <c r="Q12" s="1"/>
      <c r="R12" s="1"/>
      <c r="S12" s="1"/>
      <c r="T12" s="1"/>
      <c r="U12" s="1"/>
      <c r="V12" s="1"/>
    </row>
    <row r="13" spans="1:23" x14ac:dyDescent="0.3">
      <c r="A13" s="1">
        <v>6</v>
      </c>
      <c r="B13" s="1">
        <f t="shared" ref="B13:C13" si="55">N11</f>
        <v>1.7094271685162565</v>
      </c>
      <c r="C13" s="1">
        <f t="shared" si="55"/>
        <v>-1.4414779760851339</v>
      </c>
      <c r="D13" s="1">
        <f t="shared" ref="D13" si="56">B13^2+C13^2-5</f>
        <v>0</v>
      </c>
      <c r="E13" s="1">
        <f t="shared" ref="E13" si="57">B13^3+C13^3-2</f>
        <v>0</v>
      </c>
      <c r="F13" s="1">
        <f t="shared" ref="F13" si="58">2*B13</f>
        <v>3.4188543370325131</v>
      </c>
      <c r="G13" s="1">
        <f t="shared" ref="G13" si="59">2*C13</f>
        <v>-2.8829559521702679</v>
      </c>
      <c r="H13">
        <f t="shared" ref="H13" si="60">3*B13^2</f>
        <v>8.7664237333845172</v>
      </c>
      <c r="I13" s="1">
        <f t="shared" ref="I13" si="61">3*C13^2</f>
        <v>6.2335762666154819</v>
      </c>
      <c r="J13" s="1">
        <f t="shared" ref="J13" si="62">F13</f>
        <v>3.4188543370325131</v>
      </c>
      <c r="K13" s="1">
        <f t="shared" ref="K13" si="63">G13</f>
        <v>-2.8829559521702679</v>
      </c>
      <c r="L13" s="1">
        <f t="array" ref="L13:M14">MINVERSE(J13:K14)</f>
        <v>0.13381108257272128</v>
      </c>
      <c r="M13" s="1">
        <v>6.1886057131507334E-2</v>
      </c>
      <c r="N13" s="1">
        <f t="shared" ref="N13" si="64">B13-(L13*D13+M13*E13)</f>
        <v>1.7094271685162565</v>
      </c>
      <c r="O13" s="1">
        <f t="shared" ref="O13" si="65">C13-(L14*D13+M14*E13)</f>
        <v>-1.4414779760851339</v>
      </c>
      <c r="P13" s="1">
        <f t="shared" ref="P13" si="66">ABS(D13)</f>
        <v>0</v>
      </c>
      <c r="Q13" s="1">
        <f t="shared" ref="Q13" si="67">ABS(E13)</f>
        <v>0</v>
      </c>
      <c r="R13" s="1">
        <f t="shared" ref="R13" si="68">ABS(B13-N13)</f>
        <v>0</v>
      </c>
      <c r="S13" s="1">
        <f t="shared" ref="S13" si="69">ABS(C13-O13)</f>
        <v>0</v>
      </c>
      <c r="T13" s="1">
        <f>IF(P13&gt;Preprocessor!$C$11,0,1)</f>
        <v>1</v>
      </c>
      <c r="U13" s="1">
        <f>IF(Q13&gt;Preprocessor!$C$11,0,1)</f>
        <v>1</v>
      </c>
      <c r="V13" s="1">
        <f>IF(R13&gt;Preprocessor!$C$12,0,1)</f>
        <v>1</v>
      </c>
      <c r="W13" s="1">
        <f>IF(S13&gt;Preprocessor!$C$12,0,1)</f>
        <v>1</v>
      </c>
    </row>
    <row r="14" spans="1:23" x14ac:dyDescent="0.3">
      <c r="A14" s="1"/>
      <c r="B14" s="1"/>
      <c r="C14" s="1"/>
      <c r="D14" s="1"/>
      <c r="E14" s="1"/>
      <c r="F14" s="1"/>
      <c r="G14" s="1"/>
      <c r="I14" s="1"/>
      <c r="J14" s="1">
        <f t="shared" ref="J14" si="70">H13</f>
        <v>8.7664237333845172</v>
      </c>
      <c r="K14" s="1">
        <f t="shared" ref="K14" si="71">I13</f>
        <v>6.2335762666154819</v>
      </c>
      <c r="L14" s="1">
        <v>-0.18818164724120451</v>
      </c>
      <c r="M14" s="1">
        <v>7.3389749387818559E-2</v>
      </c>
      <c r="N14" s="1"/>
      <c r="O14" s="1"/>
      <c r="P14" s="1"/>
      <c r="Q14" s="1"/>
      <c r="R14" s="1"/>
      <c r="S14" s="1"/>
      <c r="T14" s="1"/>
      <c r="U14" s="1"/>
      <c r="V14" s="1"/>
    </row>
    <row r="15" spans="1:23" x14ac:dyDescent="0.3">
      <c r="A15" s="1">
        <v>7</v>
      </c>
      <c r="B15" s="1">
        <f t="shared" ref="B15:C15" si="72">N13</f>
        <v>1.7094271685162565</v>
      </c>
      <c r="C15" s="1">
        <f t="shared" si="72"/>
        <v>-1.4414779760851339</v>
      </c>
      <c r="D15" s="1">
        <f t="shared" ref="D15" si="73">B15^2+C15^2-5</f>
        <v>0</v>
      </c>
      <c r="E15" s="1">
        <f t="shared" ref="E15" si="74">B15^3+C15^3-2</f>
        <v>0</v>
      </c>
      <c r="F15" s="1">
        <f t="shared" ref="F15" si="75">2*B15</f>
        <v>3.4188543370325131</v>
      </c>
      <c r="G15" s="1">
        <f t="shared" ref="G15" si="76">2*C15</f>
        <v>-2.8829559521702679</v>
      </c>
      <c r="H15">
        <f t="shared" ref="H15" si="77">3*B15^2</f>
        <v>8.7664237333845172</v>
      </c>
      <c r="I15" s="1">
        <f t="shared" ref="I15" si="78">3*C15^2</f>
        <v>6.2335762666154819</v>
      </c>
      <c r="J15" s="1">
        <f t="shared" ref="J15" si="79">F15</f>
        <v>3.4188543370325131</v>
      </c>
      <c r="K15" s="1">
        <f t="shared" ref="K15" si="80">G15</f>
        <v>-2.8829559521702679</v>
      </c>
      <c r="L15" s="1">
        <f t="array" ref="L15:M16">MINVERSE(J15:K16)</f>
        <v>0.13381108257272128</v>
      </c>
      <c r="M15" s="1">
        <v>6.1886057131507334E-2</v>
      </c>
      <c r="N15" s="1">
        <f t="shared" ref="N15" si="81">B15-(L15*D15+M15*E15)</f>
        <v>1.7094271685162565</v>
      </c>
      <c r="O15" s="1">
        <f t="shared" ref="O15" si="82">C15-(L16*D15+M16*E15)</f>
        <v>-1.4414779760851339</v>
      </c>
      <c r="P15" s="1">
        <f t="shared" ref="P15" si="83">ABS(D15)</f>
        <v>0</v>
      </c>
      <c r="Q15" s="1">
        <f t="shared" ref="Q15" si="84">ABS(E15)</f>
        <v>0</v>
      </c>
      <c r="R15" s="1">
        <f t="shared" ref="R15" si="85">ABS(B15-N15)</f>
        <v>0</v>
      </c>
      <c r="S15" s="1">
        <f t="shared" ref="S15" si="86">ABS(C15-O15)</f>
        <v>0</v>
      </c>
      <c r="T15" s="1">
        <f>IF(P15&gt;Preprocessor!$C$11,0,1)</f>
        <v>1</v>
      </c>
      <c r="U15" s="1">
        <f>IF(Q15&gt;Preprocessor!$C$11,0,1)</f>
        <v>1</v>
      </c>
      <c r="V15" s="1">
        <f>IF(R15&gt;Preprocessor!$C$12,0,1)</f>
        <v>1</v>
      </c>
      <c r="W15" s="1">
        <f>IF(S15&gt;Preprocessor!$C$12,0,1)</f>
        <v>1</v>
      </c>
    </row>
    <row r="16" spans="1:23" x14ac:dyDescent="0.3">
      <c r="A16" s="1"/>
      <c r="B16" s="1"/>
      <c r="C16" s="1"/>
      <c r="D16" s="1"/>
      <c r="E16" s="1"/>
      <c r="F16" s="1"/>
      <c r="G16" s="1"/>
      <c r="I16" s="1"/>
      <c r="J16" s="1">
        <f t="shared" ref="J16:K16" si="87">H15</f>
        <v>8.7664237333845172</v>
      </c>
      <c r="K16" s="1">
        <f t="shared" si="87"/>
        <v>6.2335762666154819</v>
      </c>
      <c r="L16" s="1">
        <v>-0.18818164724120451</v>
      </c>
      <c r="M16" s="1">
        <v>7.3389749387818559E-2</v>
      </c>
      <c r="N16" s="1"/>
      <c r="O16" s="1"/>
      <c r="P16" s="1"/>
      <c r="Q16" s="1"/>
      <c r="R16" s="1"/>
      <c r="S16" s="1"/>
      <c r="T16" s="1"/>
      <c r="U16" s="1"/>
      <c r="V16" s="1"/>
    </row>
    <row r="17" spans="1:23" x14ac:dyDescent="0.3">
      <c r="A17" s="1">
        <v>8</v>
      </c>
      <c r="B17" s="1">
        <f>N15</f>
        <v>1.7094271685162565</v>
      </c>
      <c r="C17" s="1">
        <f>O15</f>
        <v>-1.4414779760851339</v>
      </c>
      <c r="D17" s="1">
        <f>B17^2+C17^2-5</f>
        <v>0</v>
      </c>
      <c r="E17" s="1">
        <f>B17^3+C17^3-2</f>
        <v>0</v>
      </c>
      <c r="F17" s="1">
        <f>2*B17</f>
        <v>3.4188543370325131</v>
      </c>
      <c r="G17" s="1">
        <f>2*C17</f>
        <v>-2.8829559521702679</v>
      </c>
      <c r="H17">
        <f>3*B17^2</f>
        <v>8.7664237333845172</v>
      </c>
      <c r="I17" s="1">
        <f>3*C17^2</f>
        <v>6.2335762666154819</v>
      </c>
      <c r="J17" s="1">
        <f>F17</f>
        <v>3.4188543370325131</v>
      </c>
      <c r="K17" s="1">
        <f>G17</f>
        <v>-2.8829559521702679</v>
      </c>
      <c r="L17" s="1">
        <f t="array" ref="L17:M18">MINVERSE(J17:K18)</f>
        <v>0.13381108257272128</v>
      </c>
      <c r="M17" s="1">
        <v>6.1886057131507334E-2</v>
      </c>
      <c r="N17" s="1">
        <f>B17-(L17*D17+M17*E17)</f>
        <v>1.7094271685162565</v>
      </c>
      <c r="O17" s="1">
        <f>C17-(L18*D17+M18*E17)</f>
        <v>-1.4414779760851339</v>
      </c>
      <c r="P17" s="1">
        <f t="shared" ref="P17" si="88">ABS(D17)</f>
        <v>0</v>
      </c>
      <c r="Q17" s="1">
        <f t="shared" ref="Q17" si="89">ABS(E17)</f>
        <v>0</v>
      </c>
      <c r="R17" s="1">
        <f t="shared" ref="R17" si="90">ABS(B17-N17)</f>
        <v>0</v>
      </c>
      <c r="S17" s="1">
        <f t="shared" ref="S17" si="91">ABS(C17-O17)</f>
        <v>0</v>
      </c>
      <c r="T17" s="1">
        <f>IF(P17&gt;Preprocessor!$C$11,0,1)</f>
        <v>1</v>
      </c>
      <c r="U17" s="1">
        <f>IF(Q17&gt;Preprocessor!$C$11,0,1)</f>
        <v>1</v>
      </c>
      <c r="V17" s="1">
        <f>IF(R17&gt;Preprocessor!$C$12,0,1)</f>
        <v>1</v>
      </c>
      <c r="W17" s="1">
        <f>IF(S17&gt;Preprocessor!$C$12,0,1)</f>
        <v>1</v>
      </c>
    </row>
    <row r="18" spans="1:23" x14ac:dyDescent="0.3">
      <c r="A18" s="1"/>
      <c r="B18" s="1"/>
      <c r="C18" s="1"/>
      <c r="D18" s="1"/>
      <c r="E18" s="1"/>
      <c r="F18" s="1"/>
      <c r="G18" s="1"/>
      <c r="I18" s="1"/>
      <c r="J18" s="1">
        <f>H17</f>
        <v>8.7664237333845172</v>
      </c>
      <c r="K18" s="1">
        <f>I17</f>
        <v>6.2335762666154819</v>
      </c>
      <c r="L18" s="1">
        <v>-0.18818164724120451</v>
      </c>
      <c r="M18" s="1">
        <v>7.3389749387818559E-2</v>
      </c>
      <c r="N18" s="1"/>
      <c r="O18" s="1"/>
      <c r="P18" s="1"/>
      <c r="Q18" s="1"/>
      <c r="R18" s="1"/>
      <c r="S18" s="1"/>
      <c r="T18" s="1"/>
      <c r="U18" s="1"/>
      <c r="V18" s="1"/>
    </row>
    <row r="19" spans="1:23" x14ac:dyDescent="0.3">
      <c r="A19" s="1">
        <v>9</v>
      </c>
      <c r="B19" s="1">
        <f>N17</f>
        <v>1.7094271685162565</v>
      </c>
      <c r="C19" s="1">
        <f>O17</f>
        <v>-1.4414779760851339</v>
      </c>
      <c r="D19" s="1">
        <f>B19^2+C19^2-5</f>
        <v>0</v>
      </c>
      <c r="E19" s="1">
        <f>B19^3+C19^3-2</f>
        <v>0</v>
      </c>
      <c r="F19" s="1">
        <f>2*B19</f>
        <v>3.4188543370325131</v>
      </c>
      <c r="G19" s="1">
        <f>2*C19</f>
        <v>-2.8829559521702679</v>
      </c>
      <c r="H19">
        <f>3*B19^2</f>
        <v>8.7664237333845172</v>
      </c>
      <c r="I19" s="1">
        <f>3*C19^2</f>
        <v>6.2335762666154819</v>
      </c>
      <c r="J19" s="1">
        <f>F19</f>
        <v>3.4188543370325131</v>
      </c>
      <c r="K19" s="1">
        <f>G19</f>
        <v>-2.8829559521702679</v>
      </c>
      <c r="L19" s="1">
        <f t="array" ref="L19:M20">MINVERSE(J19:K20)</f>
        <v>0.13381108257272128</v>
      </c>
      <c r="M19" s="1">
        <v>6.1886057131507334E-2</v>
      </c>
      <c r="N19" s="1">
        <f>B19-(L19*D19+M19*E19)</f>
        <v>1.7094271685162565</v>
      </c>
      <c r="O19" s="1">
        <f>C19-(L20*D19+M20*E19)</f>
        <v>-1.4414779760851339</v>
      </c>
      <c r="P19" s="1">
        <f t="shared" ref="P19" si="92">ABS(D19)</f>
        <v>0</v>
      </c>
      <c r="Q19" s="1">
        <f t="shared" ref="Q19" si="93">ABS(E19)</f>
        <v>0</v>
      </c>
      <c r="R19" s="1">
        <f t="shared" ref="R19" si="94">ABS(B19-N19)</f>
        <v>0</v>
      </c>
      <c r="S19" s="1">
        <f t="shared" ref="S19" si="95">ABS(C19-O19)</f>
        <v>0</v>
      </c>
      <c r="T19" s="1">
        <f>IF(P19&gt;Preprocessor!$C$11,0,1)</f>
        <v>1</v>
      </c>
      <c r="U19" s="1">
        <f>IF(Q19&gt;Preprocessor!$C$11,0,1)</f>
        <v>1</v>
      </c>
      <c r="V19" s="1">
        <f>IF(R19&gt;Preprocessor!$C$12,0,1)</f>
        <v>1</v>
      </c>
      <c r="W19" s="1">
        <f>IF(S19&gt;Preprocessor!$C$12,0,1)</f>
        <v>1</v>
      </c>
    </row>
    <row r="20" spans="1:23" x14ac:dyDescent="0.3">
      <c r="B20" s="1"/>
      <c r="C20" s="1"/>
      <c r="D20" s="1"/>
      <c r="E20" s="1"/>
      <c r="F20" s="1"/>
      <c r="G20" s="1"/>
      <c r="I20" s="1"/>
      <c r="J20" s="1">
        <f>H19</f>
        <v>8.7664237333845172</v>
      </c>
      <c r="K20" s="1">
        <f>I19</f>
        <v>6.2335762666154819</v>
      </c>
      <c r="L20" s="1">
        <v>-0.18818164724120451</v>
      </c>
      <c r="M20" s="1">
        <v>7.3389749387818559E-2</v>
      </c>
      <c r="N20" s="1"/>
      <c r="O20" s="1"/>
      <c r="P20" s="1"/>
      <c r="Q20" s="1"/>
      <c r="R20" s="1"/>
      <c r="S20" s="1"/>
      <c r="T20" s="1"/>
      <c r="U20" s="1"/>
      <c r="V20" s="1"/>
    </row>
  </sheetData>
  <mergeCells count="21">
    <mergeCell ref="T1:T2"/>
    <mergeCell ref="U1:U2"/>
    <mergeCell ref="V1:V2"/>
    <mergeCell ref="W1:W2"/>
    <mergeCell ref="O1:O2"/>
    <mergeCell ref="P1:P2"/>
    <mergeCell ref="Q1:Q2"/>
    <mergeCell ref="R1:R2"/>
    <mergeCell ref="S1:S2"/>
    <mergeCell ref="N1:N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2"/>
    <mergeCell ref="L1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021D-D27E-4038-AE62-987579D6D847}">
  <dimension ref="A1:B6"/>
  <sheetViews>
    <sheetView zoomScale="93" zoomScaleNormal="95" workbookViewId="0">
      <selection activeCell="Q8" sqref="Q8"/>
    </sheetView>
  </sheetViews>
  <sheetFormatPr defaultRowHeight="14.4" x14ac:dyDescent="0.3"/>
  <cols>
    <col min="1" max="1" width="9.109375" bestFit="1" customWidth="1"/>
    <col min="2" max="2" width="12.6640625" bestFit="1" customWidth="1"/>
    <col min="3" max="3" width="11.77734375" customWidth="1"/>
  </cols>
  <sheetData>
    <row r="1" spans="1:2" x14ac:dyDescent="0.3">
      <c r="A1" t="s">
        <v>19</v>
      </c>
      <c r="B1" s="1">
        <f>ROUND(Processor!N19,4)</f>
        <v>1.7094</v>
      </c>
    </row>
    <row r="2" spans="1:2" x14ac:dyDescent="0.3">
      <c r="A2" t="s">
        <v>20</v>
      </c>
      <c r="B2" s="1">
        <f>ROUND(Processor!O19,4)</f>
        <v>-1.4415</v>
      </c>
    </row>
    <row r="3" spans="1:2" x14ac:dyDescent="0.3">
      <c r="A3" t="s">
        <v>0</v>
      </c>
      <c r="B3" s="1">
        <f>Processor!P19</f>
        <v>0</v>
      </c>
    </row>
    <row r="4" spans="1:2" x14ac:dyDescent="0.3">
      <c r="A4" t="s">
        <v>21</v>
      </c>
      <c r="B4" s="1">
        <f>Processor!Q19</f>
        <v>0</v>
      </c>
    </row>
    <row r="5" spans="1:2" x14ac:dyDescent="0.3">
      <c r="A5" t="s">
        <v>1</v>
      </c>
      <c r="B5" s="1">
        <f>Processor!R19</f>
        <v>0</v>
      </c>
    </row>
    <row r="6" spans="1:2" x14ac:dyDescent="0.3">
      <c r="A6" t="s">
        <v>22</v>
      </c>
      <c r="B6" s="1">
        <f>Processor!S19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Preprocessor</vt:lpstr>
      <vt:lpstr>Processor</vt:lpstr>
      <vt:lpstr>Post Processor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Mungekar</dc:creator>
  <cp:lastModifiedBy>Gaurav Mungekar</cp:lastModifiedBy>
  <dcterms:created xsi:type="dcterms:W3CDTF">2024-01-17T13:43:59Z</dcterms:created>
  <dcterms:modified xsi:type="dcterms:W3CDTF">2024-01-31T06:09:15Z</dcterms:modified>
</cp:coreProperties>
</file>