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\OneDrive\Desktop\IIT KGP\Github\ESLab\"/>
    </mc:Choice>
  </mc:AlternateContent>
  <xr:revisionPtr revIDLastSave="0" documentId="13_ncr:1_{EFEB6263-E3F2-44F7-AF14-25754C000911}" xr6:coauthVersionLast="47" xr6:coauthVersionMax="47" xr10:uidLastSave="{00000000-0000-0000-0000-000000000000}"/>
  <bookViews>
    <workbookView xWindow="-108" yWindow="-108" windowWidth="23256" windowHeight="12456" xr2:uid="{594877B5-A502-452C-A7FA-64834DB33912}"/>
  </bookViews>
  <sheets>
    <sheet name="Pre-Processor" sheetId="1" r:id="rId1"/>
    <sheet name="Processor" sheetId="2" r:id="rId2"/>
    <sheet name="Post-Processo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A2" i="2" s="1"/>
  <c r="C4" i="1"/>
  <c r="B2" i="2" s="1"/>
  <c r="E2" i="2" s="1"/>
  <c r="N2" i="2" s="1"/>
  <c r="C5" i="1"/>
  <c r="C2" i="2" s="1"/>
  <c r="D2" i="2" l="1"/>
  <c r="M2" i="2" s="1"/>
  <c r="F2" i="2"/>
  <c r="O2" i="2" s="1"/>
  <c r="G2" i="2" l="1"/>
  <c r="A3" i="2" l="1"/>
  <c r="J2" i="2"/>
  <c r="H2" i="2"/>
  <c r="B3" i="2" l="1"/>
  <c r="K2" i="2"/>
  <c r="I2" i="2"/>
  <c r="D3" i="2"/>
  <c r="M3" i="2" s="1"/>
  <c r="C3" i="2" l="1"/>
  <c r="L2" i="2"/>
  <c r="E3" i="2"/>
  <c r="N3" i="2" s="1"/>
  <c r="F3" i="2" l="1"/>
  <c r="O3" i="2" s="1"/>
  <c r="G3" i="2"/>
  <c r="A4" i="2" l="1"/>
  <c r="J3" i="2"/>
  <c r="H3" i="2"/>
  <c r="I3" i="2" s="1"/>
  <c r="L3" i="2" l="1"/>
  <c r="C4" i="2"/>
  <c r="K3" i="2"/>
  <c r="B4" i="2"/>
  <c r="D4" i="2"/>
  <c r="M4" i="2" s="1"/>
  <c r="G4" i="2" l="1"/>
  <c r="E4" i="2"/>
  <c r="N4" i="2" s="1"/>
  <c r="F4" i="2"/>
  <c r="O4" i="2" s="1"/>
  <c r="H4" i="2" l="1"/>
  <c r="K4" i="2" s="1"/>
  <c r="J4" i="2"/>
  <c r="A5" i="2"/>
  <c r="I4" i="2" l="1"/>
  <c r="L4" i="2" s="1"/>
  <c r="B5" i="2"/>
  <c r="E5" i="2" s="1"/>
  <c r="N5" i="2" s="1"/>
  <c r="D5" i="2"/>
  <c r="M5" i="2" s="1"/>
  <c r="C5" i="2" l="1"/>
  <c r="F5" i="2" s="1"/>
  <c r="O5" i="2" s="1"/>
  <c r="G5" i="2"/>
  <c r="A6" i="2" l="1"/>
  <c r="D6" i="2" s="1"/>
  <c r="M6" i="2" s="1"/>
  <c r="J5" i="2"/>
  <c r="H5" i="2"/>
  <c r="I5" i="2" s="1"/>
  <c r="C6" i="2" l="1"/>
  <c r="L5" i="2"/>
  <c r="K5" i="2"/>
  <c r="B6" i="2"/>
  <c r="G6" i="2" l="1"/>
  <c r="H6" i="2" s="1"/>
  <c r="E6" i="2"/>
  <c r="N6" i="2" s="1"/>
  <c r="F6" i="2"/>
  <c r="O6" i="2" s="1"/>
  <c r="B7" i="2" l="1"/>
  <c r="E7" i="2" s="1"/>
  <c r="N7" i="2" s="1"/>
  <c r="K6" i="2"/>
  <c r="I6" i="2"/>
  <c r="J6" i="2"/>
  <c r="A7" i="2"/>
  <c r="D7" i="2" l="1"/>
  <c r="M7" i="2" s="1"/>
  <c r="L6" i="2"/>
  <c r="C7" i="2"/>
  <c r="G7" i="2" l="1"/>
  <c r="H7" i="2" s="1"/>
  <c r="F7" i="2"/>
  <c r="O7" i="2" s="1"/>
  <c r="J7" i="2" l="1"/>
  <c r="A8" i="2"/>
  <c r="D8" i="2" s="1"/>
  <c r="M8" i="2" s="1"/>
  <c r="K7" i="2"/>
  <c r="B8" i="2"/>
  <c r="E8" i="2" s="1"/>
  <c r="N8" i="2" s="1"/>
  <c r="I7" i="2"/>
  <c r="C8" i="2" l="1"/>
  <c r="L7" i="2"/>
  <c r="G8" i="2"/>
  <c r="H8" i="2" l="1"/>
  <c r="A9" i="2"/>
  <c r="J8" i="2"/>
  <c r="F8" i="2"/>
  <c r="O8" i="2" s="1"/>
  <c r="I8" i="2" l="1"/>
  <c r="L8" i="2" s="1"/>
  <c r="D9" i="2"/>
  <c r="M9" i="2" s="1"/>
  <c r="K8" i="2"/>
  <c r="B9" i="2"/>
  <c r="C9" i="2" l="1"/>
  <c r="G9" i="2" s="1"/>
  <c r="E9" i="2"/>
  <c r="N9" i="2" s="1"/>
  <c r="F9" i="2" l="1"/>
  <c r="O9" i="2" s="1"/>
  <c r="A10" i="2"/>
  <c r="J9" i="2"/>
  <c r="H9" i="2"/>
  <c r="D10" i="2"/>
  <c r="M10" i="2" s="1"/>
  <c r="K9" i="2" l="1"/>
  <c r="B10" i="2"/>
  <c r="I9" i="2"/>
  <c r="L9" i="2" l="1"/>
  <c r="C10" i="2"/>
  <c r="E10" i="2"/>
  <c r="N10" i="2" s="1"/>
  <c r="G10" i="2"/>
  <c r="J10" i="2" l="1"/>
  <c r="A11" i="2"/>
  <c r="H10" i="2"/>
  <c r="I10" i="2" s="1"/>
  <c r="F10" i="2"/>
  <c r="O10" i="2" s="1"/>
  <c r="C11" i="2" l="1"/>
  <c r="L10" i="2"/>
  <c r="K10" i="2"/>
  <c r="B11" i="2"/>
  <c r="D11" i="2"/>
  <c r="M11" i="2" s="1"/>
  <c r="B1" i="3"/>
  <c r="G11" i="2" l="1"/>
  <c r="J11" i="2" s="1"/>
  <c r="B2" i="3"/>
  <c r="E11" i="2"/>
  <c r="N11" i="2" s="1"/>
  <c r="F11" i="2"/>
  <c r="O11" i="2" s="1"/>
  <c r="B3" i="3"/>
  <c r="H11" i="2" l="1"/>
  <c r="K11" i="2" l="1"/>
  <c r="I11" i="2"/>
  <c r="L11" i="2" s="1"/>
</calcChain>
</file>

<file path=xl/sharedStrings.xml><?xml version="1.0" encoding="utf-8"?>
<sst xmlns="http://schemas.openxmlformats.org/spreadsheetml/2006/main" count="27" uniqueCount="27">
  <si>
    <t>Function</t>
  </si>
  <si>
    <t>x^3-3x^2+3x-5</t>
  </si>
  <si>
    <t>Error margin for f</t>
  </si>
  <si>
    <t>Error margin for x</t>
  </si>
  <si>
    <t>p0</t>
  </si>
  <si>
    <t>q0</t>
  </si>
  <si>
    <t>r0</t>
  </si>
  <si>
    <t>Error P</t>
  </si>
  <si>
    <t>Error Q</t>
  </si>
  <si>
    <t>Error R</t>
  </si>
  <si>
    <t>Error f(P)</t>
  </si>
  <si>
    <t>Error f(Q)</t>
  </si>
  <si>
    <t>Error f(R)</t>
  </si>
  <si>
    <t>Iteration</t>
  </si>
  <si>
    <t>Root 1 (p)</t>
  </si>
  <si>
    <t>Root 2 (q)</t>
  </si>
  <si>
    <t>Root 3 (r)</t>
  </si>
  <si>
    <t>Initial Guess</t>
  </si>
  <si>
    <t>Pn-1</t>
  </si>
  <si>
    <t>Qn-1</t>
  </si>
  <si>
    <t>Rn-1</t>
  </si>
  <si>
    <t>f(Pn-1)</t>
  </si>
  <si>
    <t>f(Qn-1)</t>
  </si>
  <si>
    <t>f(Rn-1)</t>
  </si>
  <si>
    <t>Pn</t>
  </si>
  <si>
    <t>Qn</t>
  </si>
  <si>
    <t>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</si>
</sst>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Error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Processor!$P$2:$P$11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Processor!$J$2:$J$11</c:f>
              <c:numCache>
                <c:formatCode>General</c:formatCode>
                <c:ptCount val="10"/>
                <c:pt idx="0">
                  <c:v>2.0541598910294314</c:v>
                </c:pt>
                <c:pt idx="1">
                  <c:v>1.4714823007806068</c:v>
                </c:pt>
                <c:pt idx="2">
                  <c:v>2.3580945737604999</c:v>
                </c:pt>
                <c:pt idx="3">
                  <c:v>0.48669857405914879</c:v>
                </c:pt>
                <c:pt idx="4">
                  <c:v>4.7161102181610876E-2</c:v>
                </c:pt>
                <c:pt idx="5">
                  <c:v>2.0598116142259521E-5</c:v>
                </c:pt>
                <c:pt idx="6">
                  <c:v>2.7129078272227174E-11</c:v>
                </c:pt>
                <c:pt idx="7">
                  <c:v>1.0214051826551401E-14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E2-4311-869C-6723B73A899D}"/>
            </c:ext>
          </c:extLst>
        </c:ser>
        <c:ser>
          <c:idx val="1"/>
          <c:order val="1"/>
          <c:tx>
            <c:v>Error 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Processor!$P$2:$P$11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Processor!$K$2:$K$11</c:f>
              <c:numCache>
                <c:formatCode>General</c:formatCode>
                <c:ptCount val="10"/>
                <c:pt idx="0">
                  <c:v>1.7592147726988614</c:v>
                </c:pt>
                <c:pt idx="1">
                  <c:v>1.9204751289635642</c:v>
                </c:pt>
                <c:pt idx="2">
                  <c:v>0.6767849413755308</c:v>
                </c:pt>
                <c:pt idx="3">
                  <c:v>9.3943083675448638E-2</c:v>
                </c:pt>
                <c:pt idx="4">
                  <c:v>3.6340711315898068E-3</c:v>
                </c:pt>
                <c:pt idx="5">
                  <c:v>3.6202629904769228E-6</c:v>
                </c:pt>
                <c:pt idx="6">
                  <c:v>2.6930075199123337E-14</c:v>
                </c:pt>
                <c:pt idx="7">
                  <c:v>9.9920072216264108E-16</c:v>
                </c:pt>
                <c:pt idx="8">
                  <c:v>2.0261570199409099E-15</c:v>
                </c:pt>
                <c:pt idx="9">
                  <c:v>1.02695629777827E-15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E2-4311-869C-6723B73A899D}"/>
            </c:ext>
          </c:extLst>
        </c:ser>
        <c:ser>
          <c:idx val="2"/>
          <c:order val="2"/>
          <c:tx>
            <c:v>Error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Processor!$P$2:$P$11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Processor!$L$2:$L$11</c:f>
              <c:numCache>
                <c:formatCode>General</c:formatCode>
                <c:ptCount val="10"/>
                <c:pt idx="0">
                  <c:v>1.8902568836526308</c:v>
                </c:pt>
                <c:pt idx="1">
                  <c:v>2.4033341209652277</c:v>
                </c:pt>
                <c:pt idx="2">
                  <c:v>0.92971712634713111</c:v>
                </c:pt>
                <c:pt idx="3">
                  <c:v>0.15037930509558955</c:v>
                </c:pt>
                <c:pt idx="4">
                  <c:v>2.7552405956684299E-3</c:v>
                </c:pt>
                <c:pt idx="5">
                  <c:v>2.3194212913450383E-8</c:v>
                </c:pt>
                <c:pt idx="6">
                  <c:v>2.0261570199409099E-15</c:v>
                </c:pt>
                <c:pt idx="7">
                  <c:v>9.9920072216264108E-16</c:v>
                </c:pt>
                <c:pt idx="8">
                  <c:v>2.0261570199409099E-15</c:v>
                </c:pt>
                <c:pt idx="9">
                  <c:v>1.02695629777827E-15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E2-4311-869C-6723B73A8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5728"/>
        <c:axId val="12390384"/>
      </c:scatterChart>
      <c:valAx>
        <c:axId val="157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384"/>
        <c:crosses val="autoZero"/>
        <c:crossBetween val="midCat"/>
      </c:valAx>
      <c:valAx>
        <c:axId val="123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Root</a:t>
                </a:r>
                <a:r>
                  <a:rPr lang="en-IN" baseline="0"/>
                  <a:t> Error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553111</xdr:colOff>
      <xdr:row>0</xdr:row>
      <xdr:rowOff>93526</xdr:rowOff>
    </xdr:from>
    <xdr:to>
      <xdr:col>10</xdr:col>
      <xdr:colOff>223173</xdr:colOff>
      <xdr:row>15</xdr:row>
      <xdr:rowOff>124433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1FD5BF-5152-B492-9663-382F7BBD2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8D51-19E1-4151-AC12-6908BC91090C}">
  <dimension ref="A1:C8"/>
  <sheetViews>
    <sheetView tabSelected="1" workbookViewId="0"/>
  </sheetViews>
  <sheetFormatPr defaultRowHeight="14.4" x14ac:dyDescent="0.3"/>
  <cols>
    <col min="1" max="1" width="26.21875" bestFit="1" customWidth="1"/>
    <col min="2" max="2" width="13.109375" bestFit="1" customWidth="1"/>
    <col min="3" max="3" width="10.21875" bestFit="1" customWidth="1"/>
  </cols>
  <sheetData>
    <row r="1" spans="1:3" x14ac:dyDescent="0.3">
      <c r="A1" t="s">
        <v>0</v>
      </c>
      <c r="B1" t="s">
        <v>1</v>
      </c>
    </row>
    <row r="3" spans="1:3" x14ac:dyDescent="0.3">
      <c r="A3" t="s">
        <v>17</v>
      </c>
      <c r="B3" t="s">
        <v>4</v>
      </c>
      <c r="C3" t="str">
        <f>COMPLEX(1,0)</f>
        <v>1</v>
      </c>
    </row>
    <row r="4" spans="1:3" x14ac:dyDescent="0.3">
      <c r="B4" t="s">
        <v>5</v>
      </c>
      <c r="C4" t="str">
        <f>COMPLEX(0.4,0.9)</f>
        <v>0.4+0.9i</v>
      </c>
    </row>
    <row r="5" spans="1:3" x14ac:dyDescent="0.3">
      <c r="B5" t="s">
        <v>6</v>
      </c>
      <c r="C5" t="str">
        <f>COMPLEX(-0.65,0.72)</f>
        <v>-0.65+0.72i</v>
      </c>
    </row>
    <row r="7" spans="1:3" x14ac:dyDescent="0.3">
      <c r="A7" t="s">
        <v>2</v>
      </c>
      <c r="B7">
        <v>1E-4</v>
      </c>
    </row>
    <row r="8" spans="1:3" x14ac:dyDescent="0.3">
      <c r="A8" t="s">
        <v>3</v>
      </c>
      <c r="B8"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4E4E0-D313-42CE-B893-FAF5FC04EB6C}">
  <dimension ref="A1:P11"/>
  <sheetViews>
    <sheetView zoomScale="120" workbookViewId="0"/>
  </sheetViews>
  <sheetFormatPr defaultRowHeight="14.4" x14ac:dyDescent="0.3"/>
  <cols>
    <col min="1" max="1" width="36.21875" bestFit="1" customWidth="1"/>
    <col min="2" max="2" width="35.88671875" bestFit="1" customWidth="1"/>
    <col min="3" max="3" width="38" bestFit="1" customWidth="1"/>
    <col min="4" max="4" width="42.44140625" bestFit="1" customWidth="1"/>
    <col min="5" max="5" width="42.109375" bestFit="1" customWidth="1"/>
    <col min="6" max="6" width="42.44140625" bestFit="1" customWidth="1"/>
    <col min="7" max="7" width="39.88671875" bestFit="1" customWidth="1"/>
    <col min="8" max="8" width="41.77734375" bestFit="1" customWidth="1"/>
    <col min="9" max="9" width="40.5546875" bestFit="1" customWidth="1"/>
  </cols>
  <sheetData>
    <row r="1" spans="1:16" x14ac:dyDescent="0.3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">
      <c r="A2" t="str">
        <f>'Pre-Processor'!C3</f>
        <v>1</v>
      </c>
      <c r="B2" t="str">
        <f>'Pre-Processor'!C4</f>
        <v>0.4+0.9i</v>
      </c>
      <c r="C2" t="str">
        <f>'Pre-Processor'!C5</f>
        <v>-0.65+0.72i</v>
      </c>
      <c r="D2" t="str">
        <f>IMSUM(IMPOWER(A2,3),IMPRODUCT(-1,3,IMPOWER(A2,2)),IMPRODUCT(A2,3),-5)</f>
        <v>-4</v>
      </c>
      <c r="E2" t="str">
        <f t="shared" ref="E2:F2" si="0">IMSUM(IMPOWER(B2,3),IMPRODUCT(-1,3,IMPOWER(B2,2)),IMPRODUCT(B2,3),-5)</f>
        <v>-2.758+0.243i</v>
      </c>
      <c r="F2" t="str">
        <f t="shared" si="0"/>
        <v>-5.926045+5.507352i</v>
      </c>
      <c r="G2" t="str">
        <f>IMSUB(A2,IMDIV(D2,IMPRODUCT(IMSUB(A2,B2),IMSUB(A2,C2))))</f>
        <v>1.36077347935165+2.02223029215531i</v>
      </c>
      <c r="H2" t="str">
        <f>IMSUB(B2,IMDIV(E2,IMPRODUCT(IMSUB(B2,C2),IMSUB(B2,G2))))</f>
        <v>-0.365803870382893+2.4837869328254i</v>
      </c>
      <c r="I2" t="str">
        <f>IMSUB(C2,IMDIV(F2,IMPRODUCT(IMSUB(C2,G2),IMSUB(C2,H2))))</f>
        <v>-2.38580738499737-0.028360747490639i</v>
      </c>
      <c r="J2">
        <f>IMABS(IMSUB(G2,A2))</f>
        <v>2.0541598910294314</v>
      </c>
      <c r="K2">
        <f t="shared" ref="K2:L2" si="1">IMABS(IMSUB(H2,B2))</f>
        <v>1.7592147726988614</v>
      </c>
      <c r="L2">
        <f t="shared" si="1"/>
        <v>1.8902568836526308</v>
      </c>
      <c r="M2">
        <f>IMABS(D2)</f>
        <v>4</v>
      </c>
      <c r="N2">
        <f t="shared" ref="N2:O2" si="2">IMABS(E2)</f>
        <v>2.7686843445940168</v>
      </c>
      <c r="O2">
        <f t="shared" si="2"/>
        <v>8.090051631104032</v>
      </c>
      <c r="P2">
        <v>1</v>
      </c>
    </row>
    <row r="3" spans="1:16" x14ac:dyDescent="0.3">
      <c r="A3" t="str">
        <f>G2</f>
        <v>1.36077347935165+2.02223029215531i</v>
      </c>
      <c r="B3" t="str">
        <f>H2</f>
        <v>-0.365803870382893+2.4837869328254i</v>
      </c>
      <c r="C3" t="str">
        <f>I2</f>
        <v>-2.38580738499737-0.028360747490639i</v>
      </c>
      <c r="D3" t="str">
        <f>IMSUM(IMPOWER(A3,3),IMPRODUCT(-1,3,IMPOWER(A3,2)),IMPRODUCT(A3,3),-5)</f>
        <v>-8.37910044251587-7.48011426869471i</v>
      </c>
      <c r="E3" t="str">
        <f t="shared" ref="E3" si="3">IMSUM(IMPOWER(B3,3),IMPRODUCT(-1,3,IMPOWER(B3,2)),IMPRODUCT(B3,3),-5)</f>
        <v>18.7299434354399-1.42305316224449i</v>
      </c>
      <c r="F3" t="str">
        <f t="shared" ref="F3" si="4">IMSUM(IMPOWER(C3,3),IMPRODUCT(-1,3,IMPOWER(C3,2)),IMPRODUCT(C3,3),-5)</f>
        <v>-42.8056819024973-0.975333780987493i</v>
      </c>
      <c r="G3" t="str">
        <f t="shared" ref="G3:G11" si="5">IMSUB(A3,IMDIV(D3,IMPRODUCT(IMSUB(A3,B3),IMSUB(A3,C3))))</f>
        <v>2.65966145250799+2.71371434453859i</v>
      </c>
      <c r="H3" t="str">
        <f t="shared" ref="H3:H11" si="6">IMSUB(B3,IMDIV(E3,IMPRODUCT(IMSUB(B3,C3),IMSUB(B3,G3))))</f>
        <v>0.597675675667462+0.82248266048086i</v>
      </c>
      <c r="I3" t="str">
        <f t="shared" ref="I3:I11" si="7">IMSUB(C3,IMDIV(F3,IMPRODUCT(IMSUB(C3,G3),IMSUB(C3,H3))))</f>
        <v>-0.63198530716524-1.67156585224911i</v>
      </c>
      <c r="J3">
        <f t="shared" ref="J3:J11" si="8">IMABS(IMSUB(G3,A3))</f>
        <v>1.4714823007806068</v>
      </c>
      <c r="K3">
        <f t="shared" ref="K3:K11" si="9">IMABS(IMSUB(H3,B3))</f>
        <v>1.9204751289635642</v>
      </c>
      <c r="L3">
        <f t="shared" ref="L3:L11" si="10">IMABS(IMSUB(I3,C3))</f>
        <v>2.4033341209652277</v>
      </c>
      <c r="M3">
        <f t="shared" ref="M3:M11" si="11">IMABS(D3)</f>
        <v>11.232160686996062</v>
      </c>
      <c r="N3">
        <f t="shared" ref="N3:N11" si="12">IMABS(E3)</f>
        <v>18.783925612005394</v>
      </c>
      <c r="O3">
        <f t="shared" ref="O3:O11" si="13">IMABS(F3)</f>
        <v>42.816792022781442</v>
      </c>
      <c r="P3">
        <v>2</v>
      </c>
    </row>
    <row r="4" spans="1:16" x14ac:dyDescent="0.3">
      <c r="A4" t="str">
        <f t="shared" ref="A4:A11" si="14">G3</f>
        <v>2.65966145250799+2.71371434453859i</v>
      </c>
      <c r="B4" t="str">
        <f t="shared" ref="B4:B11" si="15">H3</f>
        <v>0.597675675667462+0.82248266048086i</v>
      </c>
      <c r="C4" t="str">
        <f t="shared" ref="C4:C11" si="16">I3</f>
        <v>-0.63198530716524-1.67156585224911i</v>
      </c>
      <c r="D4" t="str">
        <f t="shared" ref="D4:D11" si="17">IMSUM(IMPOWER(A4,3),IMPRODUCT(-1,3,IMPOWER(A4,2)),IMPRODUCT(A4,3),-5)</f>
        <v>-36.0949655009853+2.44012544472637i</v>
      </c>
      <c r="E4" t="str">
        <f t="shared" ref="E4:E11" si="18">IMSUM(IMPOWER(B4,3),IMPRODUCT(-1,3,IMPOWER(B4,2)),IMPRODUCT(B4,3),-5)</f>
        <v>-3.24863183814465-0.156998073603557i</v>
      </c>
      <c r="F4" t="str">
        <f t="shared" ref="F4:F11" si="19">IMSUM(IMPOWER(C4,3),IMPRODUCT(-1,3,IMPOWER(C4,2)),IMPRODUCT(C4,3),-5)</f>
        <v>5.33335849210467-8.6854490307075i</v>
      </c>
      <c r="G4" t="str">
        <f t="shared" si="5"/>
        <v>2.27038879937411+0.38797213605528i</v>
      </c>
      <c r="H4" t="str">
        <f t="shared" si="6"/>
        <v>0.131179089826236+1.31280785080985i</v>
      </c>
      <c r="I4" t="str">
        <f t="shared" si="7"/>
        <v>0.282054359491129-1.50154990357993i</v>
      </c>
      <c r="J4">
        <f t="shared" si="8"/>
        <v>2.3580945737604999</v>
      </c>
      <c r="K4">
        <f t="shared" si="9"/>
        <v>0.6767849413755308</v>
      </c>
      <c r="L4">
        <f t="shared" si="10"/>
        <v>0.92971712634713111</v>
      </c>
      <c r="M4">
        <f t="shared" si="11"/>
        <v>36.177351294744064</v>
      </c>
      <c r="N4">
        <f t="shared" si="12"/>
        <v>3.2524232834799216</v>
      </c>
      <c r="O4">
        <f t="shared" si="13"/>
        <v>10.192239090127492</v>
      </c>
      <c r="P4">
        <v>3</v>
      </c>
    </row>
    <row r="5" spans="1:16" x14ac:dyDescent="0.3">
      <c r="A5" t="str">
        <f t="shared" si="14"/>
        <v>2.27038879937411+0.38797213605528i</v>
      </c>
      <c r="B5" t="str">
        <f t="shared" si="15"/>
        <v>0.131179089826236+1.31280785080985i</v>
      </c>
      <c r="C5" t="str">
        <f t="shared" si="16"/>
        <v>0.282054359491129-1.50154990357993i</v>
      </c>
      <c r="D5" t="str">
        <f t="shared" si="17"/>
        <v>-2.52340097102447+1.8200318881458i</v>
      </c>
      <c r="E5" t="str">
        <f t="shared" si="18"/>
        <v>-0.163683403143717+0.71034046360678i</v>
      </c>
      <c r="F5" t="str">
        <f t="shared" si="19"/>
        <v>0.486090798552206+1.0635692459914i</v>
      </c>
      <c r="G5" t="str">
        <f t="shared" si="5"/>
        <v>2.54281661275205-0.015337408202382i</v>
      </c>
      <c r="H5" t="str">
        <f t="shared" si="6"/>
        <v>0.204443738446612+1.3716091623002i</v>
      </c>
      <c r="I5" t="str">
        <f t="shared" si="7"/>
        <v>0.205573251793965-1.3720718144434i</v>
      </c>
      <c r="J5">
        <f t="shared" si="8"/>
        <v>0.48669857405914879</v>
      </c>
      <c r="K5">
        <f t="shared" si="9"/>
        <v>9.3943083675448638E-2</v>
      </c>
      <c r="L5">
        <f t="shared" si="10"/>
        <v>0.15037930509558955</v>
      </c>
      <c r="M5">
        <f t="shared" si="11"/>
        <v>3.1112808511021313</v>
      </c>
      <c r="N5">
        <f t="shared" si="12"/>
        <v>0.72895530089423444</v>
      </c>
      <c r="O5">
        <f t="shared" si="13"/>
        <v>1.1693860805806764</v>
      </c>
      <c r="P5">
        <v>4</v>
      </c>
    </row>
    <row r="6" spans="1:16" x14ac:dyDescent="0.3">
      <c r="A6" t="str">
        <f t="shared" si="14"/>
        <v>2.54281661275205-0.015337408202382i</v>
      </c>
      <c r="B6" t="str">
        <f t="shared" si="15"/>
        <v>0.204443738446612+1.3716091623002i</v>
      </c>
      <c r="C6" t="str">
        <f t="shared" si="16"/>
        <v>0.205573251793965-1.3720718144434i</v>
      </c>
      <c r="D6" t="str">
        <f t="shared" si="17"/>
        <v>-0.32874846781085-0.10951851274071i</v>
      </c>
      <c r="E6" t="str">
        <f t="shared" si="18"/>
        <v>-0.0134474322415734+0.0238901421929896i</v>
      </c>
      <c r="F6" t="str">
        <f t="shared" si="19"/>
        <v>-0.0146554714698848-0.0147641935854299i</v>
      </c>
      <c r="G6" t="str">
        <f t="shared" si="5"/>
        <v>2.58741806491253-0.0000116121656088004i</v>
      </c>
      <c r="H6" t="str">
        <f t="shared" si="6"/>
        <v>0.206300431510188+1.37473312834629i</v>
      </c>
      <c r="I6" t="str">
        <f t="shared" si="7"/>
        <v>0.206299489595168-1.37472961981553i</v>
      </c>
      <c r="J6">
        <f t="shared" si="8"/>
        <v>4.7161102181610876E-2</v>
      </c>
      <c r="K6">
        <f t="shared" si="9"/>
        <v>3.6340711315898068E-3</v>
      </c>
      <c r="L6">
        <f t="shared" si="10"/>
        <v>2.7552405956684299E-3</v>
      </c>
      <c r="M6">
        <f t="shared" si="11"/>
        <v>0.34651098066427644</v>
      </c>
      <c r="N6">
        <f t="shared" si="12"/>
        <v>2.7414819494079652E-2</v>
      </c>
      <c r="O6">
        <f t="shared" si="13"/>
        <v>2.0802986714235455E-2</v>
      </c>
      <c r="P6">
        <v>5</v>
      </c>
    </row>
    <row r="7" spans="1:16" x14ac:dyDescent="0.3">
      <c r="A7" t="str">
        <f t="shared" si="14"/>
        <v>2.58741806491253-0.0000116121656088004i</v>
      </c>
      <c r="B7" t="str">
        <f t="shared" si="15"/>
        <v>0.206300431510188+1.37473312834629i</v>
      </c>
      <c r="C7" t="str">
        <f t="shared" si="16"/>
        <v>0.206299489595168-1.37472961981553i</v>
      </c>
      <c r="D7" t="str">
        <f t="shared" si="17"/>
        <v>0.000128610536290097-0.0000877843529352232i</v>
      </c>
      <c r="E7" t="str">
        <f t="shared" si="18"/>
        <v>0.0000192378495542656-0.0000194649976297256i</v>
      </c>
      <c r="F7" t="str">
        <f t="shared" si="19"/>
        <v>-1.71379095803559E-07+3.70455000009429E-08i</v>
      </c>
      <c r="G7" t="str">
        <f t="shared" si="5"/>
        <v>2.58740105195892-2.54926318007503E-11i</v>
      </c>
      <c r="H7" t="str">
        <f t="shared" si="6"/>
        <v>0.206299474015876+1.37472963699859i</v>
      </c>
      <c r="I7" t="str">
        <f t="shared" si="7"/>
        <v>0.206299474015899-1.3747296369986i</v>
      </c>
      <c r="J7">
        <f t="shared" si="8"/>
        <v>2.0598116142259521E-5</v>
      </c>
      <c r="K7">
        <f t="shared" si="9"/>
        <v>3.6202629904769228E-6</v>
      </c>
      <c r="L7">
        <f t="shared" si="10"/>
        <v>2.3194212913450383E-8</v>
      </c>
      <c r="M7">
        <f t="shared" si="11"/>
        <v>1.5571372022105885E-4</v>
      </c>
      <c r="N7">
        <f t="shared" si="12"/>
        <v>2.7367517026536775E-5</v>
      </c>
      <c r="O7">
        <f t="shared" si="13"/>
        <v>1.7533728510720505E-7</v>
      </c>
      <c r="P7">
        <v>6</v>
      </c>
    </row>
    <row r="8" spans="1:16" x14ac:dyDescent="0.3">
      <c r="A8" t="str">
        <f t="shared" si="14"/>
        <v>2.58740105195892-2.54926318007503E-11i</v>
      </c>
      <c r="B8" t="str">
        <f t="shared" si="15"/>
        <v>0.206299474015876+1.37472963699859i</v>
      </c>
      <c r="C8" t="str">
        <f t="shared" si="16"/>
        <v>0.206299474015899-1.3747296369986i</v>
      </c>
      <c r="D8" t="str">
        <f t="shared" si="17"/>
        <v>-7.01394498037189E-11-1.92712220535657E-10i</v>
      </c>
      <c r="E8" t="str">
        <f t="shared" si="18"/>
        <v>1.77635683940025E-14+2.0961010704923E-13i</v>
      </c>
      <c r="F8" t="str">
        <f t="shared" si="19"/>
        <v>-2.66453525910038E-15-1.95399252334028E-14i</v>
      </c>
      <c r="G8" t="str">
        <f t="shared" si="5"/>
        <v>2.5874010519682</v>
      </c>
      <c r="H8" t="str">
        <f t="shared" si="6"/>
        <v>0.206299474015901+1.3747296369986i</v>
      </c>
      <c r="I8" t="str">
        <f t="shared" si="7"/>
        <v>0.206299474015901-1.3747296369986i</v>
      </c>
      <c r="J8">
        <f t="shared" si="8"/>
        <v>2.7129078272227174E-11</v>
      </c>
      <c r="K8">
        <f t="shared" si="9"/>
        <v>2.6930075199123337E-14</v>
      </c>
      <c r="L8">
        <f t="shared" si="10"/>
        <v>2.0261570199409099E-15</v>
      </c>
      <c r="M8">
        <f t="shared" si="11"/>
        <v>2.050793562564309E-10</v>
      </c>
      <c r="N8">
        <f t="shared" si="12"/>
        <v>2.1036145402444353E-13</v>
      </c>
      <c r="O8">
        <f t="shared" si="13"/>
        <v>1.9720761300567493E-14</v>
      </c>
      <c r="P8">
        <v>7</v>
      </c>
    </row>
    <row r="9" spans="1:16" x14ac:dyDescent="0.3">
      <c r="A9" t="str">
        <f t="shared" si="14"/>
        <v>2.5874010519682</v>
      </c>
      <c r="B9" t="str">
        <f t="shared" si="15"/>
        <v>0.206299474015901+1.3747296369986i</v>
      </c>
      <c r="C9" t="str">
        <f t="shared" si="16"/>
        <v>0.206299474015901-1.3747296369986i</v>
      </c>
      <c r="D9" t="str">
        <f t="shared" si="17"/>
        <v>-1.00364161426114E-13</v>
      </c>
      <c r="E9" t="str">
        <f t="shared" si="18"/>
        <v>-6.21724893790088E-15+9.76996261670138E-15i</v>
      </c>
      <c r="F9" t="str">
        <f t="shared" si="19"/>
        <v>-6.21724893790088E-15-9.76996261670138E-15i</v>
      </c>
      <c r="G9" t="str">
        <f t="shared" si="5"/>
        <v>2.58740105196821</v>
      </c>
      <c r="H9" t="str">
        <f t="shared" si="6"/>
        <v>0.206299474015902+1.3747296369986i</v>
      </c>
      <c r="I9" t="str">
        <f t="shared" si="7"/>
        <v>0.206299474015902-1.3747296369986i</v>
      </c>
      <c r="J9">
        <f t="shared" si="8"/>
        <v>1.0214051826551401E-14</v>
      </c>
      <c r="K9">
        <f t="shared" si="9"/>
        <v>9.9920072216264108E-16</v>
      </c>
      <c r="L9">
        <f t="shared" si="10"/>
        <v>9.9920072216264108E-16</v>
      </c>
      <c r="M9">
        <f t="shared" si="11"/>
        <v>1.00364161426114E-13</v>
      </c>
      <c r="N9">
        <f t="shared" si="12"/>
        <v>1.1580429779916292E-14</v>
      </c>
      <c r="O9">
        <f t="shared" si="13"/>
        <v>1.1580429779916292E-14</v>
      </c>
      <c r="P9">
        <v>8</v>
      </c>
    </row>
    <row r="10" spans="1:16" x14ac:dyDescent="0.3">
      <c r="A10" t="str">
        <f t="shared" si="14"/>
        <v>2.58740105196821</v>
      </c>
      <c r="B10" t="str">
        <f t="shared" si="15"/>
        <v>0.206299474015902+1.3747296369986i</v>
      </c>
      <c r="C10" t="str">
        <f t="shared" si="16"/>
        <v>0.206299474015902-1.3747296369986i</v>
      </c>
      <c r="D10" t="str">
        <f t="shared" si="17"/>
        <v>2.93098878501041E-14</v>
      </c>
      <c r="E10" t="str">
        <f t="shared" si="18"/>
        <v>-3.37507799486048E-14</v>
      </c>
      <c r="F10" t="str">
        <f t="shared" si="19"/>
        <v>-3.37507799486048E-14</v>
      </c>
      <c r="G10" t="str">
        <f t="shared" si="5"/>
        <v>2.58740105196821</v>
      </c>
      <c r="H10" t="str">
        <f t="shared" si="6"/>
        <v>0.2062994740159+1.3747296369986i</v>
      </c>
      <c r="I10" t="str">
        <f t="shared" si="7"/>
        <v>0.2062994740159-1.3747296369986i</v>
      </c>
      <c r="J10">
        <f t="shared" si="8"/>
        <v>0</v>
      </c>
      <c r="K10">
        <f t="shared" si="9"/>
        <v>2.0261570199409099E-15</v>
      </c>
      <c r="L10">
        <f t="shared" si="10"/>
        <v>2.0261570199409099E-15</v>
      </c>
      <c r="M10">
        <f t="shared" si="11"/>
        <v>2.9309887850104101E-14</v>
      </c>
      <c r="N10">
        <f t="shared" si="12"/>
        <v>3.3750779948604803E-14</v>
      </c>
      <c r="O10">
        <f t="shared" si="13"/>
        <v>3.3750779948604803E-14</v>
      </c>
      <c r="P10">
        <v>9</v>
      </c>
    </row>
    <row r="11" spans="1:16" x14ac:dyDescent="0.3">
      <c r="A11" t="str">
        <f t="shared" si="14"/>
        <v>2.58740105196821</v>
      </c>
      <c r="B11" t="str">
        <f t="shared" si="15"/>
        <v>0.2062994740159+1.3747296369986i</v>
      </c>
      <c r="C11" t="str">
        <f t="shared" si="16"/>
        <v>0.2062994740159-1.3747296369986i</v>
      </c>
      <c r="D11" t="str">
        <f t="shared" si="17"/>
        <v>2.93098878501041E-14</v>
      </c>
      <c r="E11" t="str">
        <f t="shared" si="18"/>
        <v>9.76996261670138E-15i</v>
      </c>
      <c r="F11" t="str">
        <f t="shared" si="19"/>
        <v>-9.76996261670138E-15i</v>
      </c>
      <c r="G11" t="str">
        <f t="shared" si="5"/>
        <v>2.58740105196821</v>
      </c>
      <c r="H11" t="str">
        <f t="shared" si="6"/>
        <v>0.206299474015901+1.3747296369986i</v>
      </c>
      <c r="I11" t="str">
        <f t="shared" si="7"/>
        <v>0.206299474015901-1.3747296369986i</v>
      </c>
      <c r="J11">
        <f t="shared" si="8"/>
        <v>0</v>
      </c>
      <c r="K11">
        <f t="shared" si="9"/>
        <v>1.02695629777827E-15</v>
      </c>
      <c r="L11">
        <f t="shared" si="10"/>
        <v>1.02695629777827E-15</v>
      </c>
      <c r="M11">
        <f t="shared" si="11"/>
        <v>2.9309887850104101E-14</v>
      </c>
      <c r="N11">
        <f t="shared" si="12"/>
        <v>9.7699626167013807E-15</v>
      </c>
      <c r="O11">
        <f t="shared" si="13"/>
        <v>9.7699626167013807E-15</v>
      </c>
      <c r="P11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AF3A-5466-4934-A5EB-2FE5726EDECC}">
  <dimension ref="A1:B3"/>
  <sheetViews>
    <sheetView zoomScale="70" zoomScaleNormal="70" workbookViewId="0"/>
  </sheetViews>
  <sheetFormatPr defaultRowHeight="14.4" x14ac:dyDescent="0.3"/>
  <cols>
    <col min="1" max="1" width="15.44140625" bestFit="1" customWidth="1"/>
    <col min="2" max="2" width="34.21875" bestFit="1" customWidth="1"/>
  </cols>
  <sheetData>
    <row r="1" spans="1:2" x14ac:dyDescent="0.3">
      <c r="A1" t="s">
        <v>14</v>
      </c>
      <c r="B1" t="str">
        <f>Processor!A11</f>
        <v>2.58740105196821</v>
      </c>
    </row>
    <row r="2" spans="1:2" x14ac:dyDescent="0.3">
      <c r="A2" t="s">
        <v>15</v>
      </c>
      <c r="B2" t="str">
        <f>Processor!B11</f>
        <v>0.2062994740159+1.3747296369986i</v>
      </c>
    </row>
    <row r="3" spans="1:2" x14ac:dyDescent="0.3">
      <c r="A3" t="s">
        <v>16</v>
      </c>
      <c r="B3" t="str">
        <f>Processor!C11</f>
        <v>0.2062994740159-1.3747296369986i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Pre-Processor</vt:lpstr>
      <vt:lpstr>Processor</vt:lpstr>
      <vt:lpstr>Post-Processor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Mungekar</dc:creator>
  <cp:lastModifiedBy>Gaurav Mungekar</cp:lastModifiedBy>
  <dcterms:created xsi:type="dcterms:W3CDTF">2024-01-25T08:38:48Z</dcterms:created>
  <dcterms:modified xsi:type="dcterms:W3CDTF">2024-01-28T10:08:39Z</dcterms:modified>
</cp:coreProperties>
</file>