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B0B858D-97A8-46C2-9672-630377828C4D}" xr6:coauthVersionLast="47" xr6:coauthVersionMax="47" xr10:uidLastSave="{00000000-0000-0000-0000-000000000000}"/>
  <bookViews>
    <workbookView xWindow="-120" yWindow="-120" windowWidth="29040" windowHeight="15720" xr2:uid="{C49EB739-D8BF-429D-BDFD-63C52C8DB1F5}"/>
  </bookViews>
  <sheets>
    <sheet name="Preprocessor" sheetId="1" r:id="rId1"/>
    <sheet name="Processor" sheetId="2" r:id="rId2"/>
    <sheet name="Post-Process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3" l="1"/>
  <c r="B6" i="3"/>
  <c r="B5" i="3"/>
  <c r="B4" i="3"/>
  <c r="B2" i="3"/>
  <c r="B1" i="3"/>
  <c r="Z4" i="2"/>
  <c r="AA4" i="2"/>
  <c r="Z6" i="2"/>
  <c r="AA6" i="2"/>
  <c r="Z8" i="2"/>
  <c r="AA8" i="2"/>
  <c r="Z10" i="2"/>
  <c r="AA10" i="2"/>
  <c r="Z12" i="2"/>
  <c r="AA12" i="2"/>
  <c r="Z14" i="2"/>
  <c r="AA14" i="2"/>
  <c r="Z16" i="2"/>
  <c r="AA16" i="2"/>
  <c r="Z18" i="2"/>
  <c r="AA18" i="2"/>
  <c r="AA2" i="2"/>
  <c r="Z2" i="2"/>
  <c r="X4" i="2"/>
  <c r="Y4" i="2"/>
  <c r="X6" i="2"/>
  <c r="Y6" i="2"/>
  <c r="X8" i="2"/>
  <c r="Y8" i="2"/>
  <c r="X10" i="2"/>
  <c r="Y10" i="2"/>
  <c r="X12" i="2"/>
  <c r="Y12" i="2"/>
  <c r="X14" i="2"/>
  <c r="Y14" i="2"/>
  <c r="X16" i="2"/>
  <c r="Y16" i="2"/>
  <c r="X18" i="2"/>
  <c r="Y18" i="2"/>
  <c r="Y2" i="2"/>
  <c r="X2" i="2"/>
  <c r="T4" i="2"/>
  <c r="U4" i="2"/>
  <c r="V4" i="2"/>
  <c r="W4" i="2"/>
  <c r="T6" i="2"/>
  <c r="U6" i="2"/>
  <c r="V6" i="2"/>
  <c r="W6" i="2"/>
  <c r="T8" i="2"/>
  <c r="U8" i="2"/>
  <c r="V8" i="2"/>
  <c r="W8" i="2"/>
  <c r="T10" i="2"/>
  <c r="U10" i="2"/>
  <c r="V10" i="2"/>
  <c r="W10" i="2"/>
  <c r="T12" i="2"/>
  <c r="U12" i="2"/>
  <c r="V12" i="2"/>
  <c r="W12" i="2"/>
  <c r="T14" i="2"/>
  <c r="U14" i="2"/>
  <c r="V14" i="2"/>
  <c r="W14" i="2"/>
  <c r="T16" i="2"/>
  <c r="U16" i="2"/>
  <c r="V16" i="2"/>
  <c r="W16" i="2"/>
  <c r="T18" i="2"/>
  <c r="U18" i="2"/>
  <c r="V18" i="2"/>
  <c r="W18" i="2"/>
  <c r="W2" i="2"/>
  <c r="V2" i="2"/>
  <c r="U2" i="2"/>
  <c r="T2" i="2"/>
  <c r="B6" i="2"/>
  <c r="D6" i="2" s="1"/>
  <c r="C6" i="2"/>
  <c r="E6" i="2"/>
  <c r="F6" i="2"/>
  <c r="G6" i="2"/>
  <c r="H6" i="2"/>
  <c r="I6" i="2"/>
  <c r="J6" i="2"/>
  <c r="K6" i="2"/>
  <c r="L6" i="2"/>
  <c r="N6" i="2" s="1" a="1"/>
  <c r="N6" i="2" s="1"/>
  <c r="P6" i="2" s="1" a="1"/>
  <c r="M6" i="2"/>
  <c r="D7" i="2"/>
  <c r="G7" i="2"/>
  <c r="L7" i="2"/>
  <c r="M7" i="2"/>
  <c r="D4" i="2"/>
  <c r="E4" i="2"/>
  <c r="G4" i="2" s="1"/>
  <c r="F4" i="2"/>
  <c r="H4" i="2"/>
  <c r="I4" i="2"/>
  <c r="J4" i="2"/>
  <c r="K4" i="2"/>
  <c r="L4" i="2"/>
  <c r="M4" i="2"/>
  <c r="N4" i="2" a="1"/>
  <c r="N4" i="2" s="1"/>
  <c r="D5" i="2"/>
  <c r="G5" i="2"/>
  <c r="L5" i="2"/>
  <c r="M5" i="2"/>
  <c r="C4" i="2"/>
  <c r="B4" i="2"/>
  <c r="S2" i="2"/>
  <c r="R2" i="2"/>
  <c r="Q3" i="2"/>
  <c r="Q2" i="2"/>
  <c r="C2" i="2"/>
  <c r="J2" i="2" s="1"/>
  <c r="L3" i="2" s="1"/>
  <c r="B2" i="2"/>
  <c r="K2" i="2" s="1"/>
  <c r="M3" i="2" s="1"/>
  <c r="P6" i="2" l="1"/>
  <c r="Q6" i="2" s="1"/>
  <c r="R6" i="2" s="1"/>
  <c r="B8" i="2" s="1"/>
  <c r="Q7" i="2"/>
  <c r="S6" i="2" s="1"/>
  <c r="C8" i="2" s="1"/>
  <c r="P4" i="2" a="1"/>
  <c r="D2" i="2"/>
  <c r="D3" i="2"/>
  <c r="I2" i="2"/>
  <c r="M2" i="2" s="1"/>
  <c r="F2" i="2"/>
  <c r="G3" i="2" s="1"/>
  <c r="H2" i="2"/>
  <c r="L2" i="2" s="1"/>
  <c r="N2" i="2" s="1" a="1"/>
  <c r="N2" i="2" s="1"/>
  <c r="P2" i="2" s="1" a="1"/>
  <c r="P2" i="2" s="1"/>
  <c r="E2" i="2"/>
  <c r="G2" i="2" s="1"/>
  <c r="D8" i="2" l="1"/>
  <c r="F8" i="2"/>
  <c r="G9" i="2" s="1"/>
  <c r="I8" i="2"/>
  <c r="M8" i="2" s="1"/>
  <c r="E8" i="2"/>
  <c r="G8" i="2" s="1"/>
  <c r="H8" i="2"/>
  <c r="L8" i="2" s="1"/>
  <c r="N8" i="2" s="1" a="1"/>
  <c r="N8" i="2" s="1"/>
  <c r="P8" i="2" s="1" a="1"/>
  <c r="P8" i="2" s="1"/>
  <c r="K8" i="2"/>
  <c r="M9" i="2" s="1"/>
  <c r="J8" i="2"/>
  <c r="L9" i="2" s="1"/>
  <c r="D9" i="2"/>
  <c r="Q5" i="2"/>
  <c r="S4" i="2" s="1"/>
  <c r="P4" i="2"/>
  <c r="Q4" i="2" s="1"/>
  <c r="R4" i="2" s="1"/>
  <c r="Q9" i="2" l="1"/>
  <c r="S8" i="2" s="1"/>
  <c r="C10" i="2" s="1"/>
  <c r="Q8" i="2"/>
  <c r="R8" i="2" s="1"/>
  <c r="B10" i="2" s="1"/>
  <c r="J10" i="2" l="1"/>
  <c r="L11" i="2" s="1"/>
  <c r="D11" i="2"/>
  <c r="I10" i="2"/>
  <c r="M10" i="2" s="1"/>
  <c r="H10" i="2"/>
  <c r="L10" i="2" s="1"/>
  <c r="D10" i="2"/>
  <c r="E10" i="2"/>
  <c r="G10" i="2" s="1"/>
  <c r="K10" i="2"/>
  <c r="M11" i="2" s="1"/>
  <c r="F10" i="2"/>
  <c r="G11" i="2" s="1"/>
  <c r="N10" i="2" l="1" a="1"/>
  <c r="N10" i="2" s="1"/>
  <c r="P10" i="2" s="1" a="1"/>
  <c r="P10" i="2" s="1"/>
  <c r="Q10" i="2" s="1"/>
  <c r="R10" i="2" s="1"/>
  <c r="B12" i="2" s="1"/>
  <c r="Q11" i="2"/>
  <c r="S10" i="2" s="1"/>
  <c r="C12" i="2" s="1"/>
  <c r="K12" i="2" l="1"/>
  <c r="M13" i="2" s="1"/>
  <c r="D12" i="2"/>
  <c r="I12" i="2"/>
  <c r="M12" i="2" s="1"/>
  <c r="E12" i="2"/>
  <c r="G12" i="2" s="1"/>
  <c r="F12" i="2"/>
  <c r="G13" i="2" s="1"/>
  <c r="H12" i="2"/>
  <c r="L12" i="2" s="1"/>
  <c r="D13" i="2"/>
  <c r="J12" i="2"/>
  <c r="L13" i="2" s="1"/>
  <c r="N12" i="2" l="1" a="1"/>
  <c r="N12" i="2" s="1"/>
  <c r="P12" i="2" s="1" a="1"/>
  <c r="P12" i="2" s="1"/>
  <c r="Q12" i="2"/>
  <c r="R12" i="2" s="1"/>
  <c r="B14" i="2" s="1"/>
  <c r="I14" i="2" l="1"/>
  <c r="M14" i="2" s="1"/>
  <c r="D14" i="2"/>
  <c r="Q13" i="2"/>
  <c r="S12" i="2" s="1"/>
  <c r="C14" i="2" s="1"/>
  <c r="F14" i="2" s="1"/>
  <c r="G15" i="2" s="1"/>
  <c r="J14" i="2" l="1"/>
  <c r="L15" i="2" s="1"/>
  <c r="D15" i="2"/>
  <c r="K14" i="2"/>
  <c r="M15" i="2" s="1"/>
  <c r="E14" i="2"/>
  <c r="G14" i="2" s="1"/>
  <c r="H14" i="2"/>
  <c r="L14" i="2" s="1"/>
  <c r="N14" i="2" s="1" a="1"/>
  <c r="N14" i="2" s="1"/>
  <c r="P14" i="2" s="1" a="1"/>
  <c r="P14" i="2" s="1"/>
  <c r="Q14" i="2" s="1"/>
  <c r="R14" i="2" s="1"/>
  <c r="B16" i="2" s="1"/>
  <c r="D16" i="2" l="1"/>
  <c r="I16" i="2"/>
  <c r="M16" i="2" s="1"/>
  <c r="H16" i="2"/>
  <c r="L16" i="2" s="1"/>
  <c r="Q15" i="2"/>
  <c r="S14" i="2" s="1"/>
  <c r="C16" i="2" s="1"/>
  <c r="D17" i="2" l="1"/>
  <c r="J16" i="2"/>
  <c r="L17" i="2" s="1"/>
  <c r="N16" i="2" s="1" a="1"/>
  <c r="N16" i="2" s="1"/>
  <c r="P16" i="2" s="1" a="1"/>
  <c r="P16" i="2" s="1"/>
  <c r="Q16" i="2" s="1"/>
  <c r="R16" i="2" s="1"/>
  <c r="B18" i="2" s="1"/>
  <c r="K16" i="2"/>
  <c r="M17" i="2" s="1"/>
  <c r="F16" i="2"/>
  <c r="G17" i="2" s="1"/>
  <c r="E16" i="2"/>
  <c r="G16" i="2" s="1"/>
  <c r="D18" i="2" l="1"/>
  <c r="I18" i="2"/>
  <c r="M18" i="2" s="1"/>
  <c r="Q17" i="2"/>
  <c r="S16" i="2" s="1"/>
  <c r="C18" i="2" s="1"/>
  <c r="D19" i="2" l="1"/>
  <c r="J18" i="2"/>
  <c r="L19" i="2" s="1"/>
  <c r="H18" i="2"/>
  <c r="L18" i="2" s="1"/>
  <c r="E18" i="2"/>
  <c r="G18" i="2" s="1"/>
  <c r="K18" i="2"/>
  <c r="M19" i="2" s="1"/>
  <c r="F18" i="2"/>
  <c r="G19" i="2" s="1"/>
  <c r="N18" i="2" l="1" a="1"/>
  <c r="N18" i="2" s="1"/>
  <c r="P18" i="2" s="1" a="1"/>
  <c r="P18" i="2" s="1"/>
  <c r="Q18" i="2" s="1"/>
  <c r="R18" i="2" s="1"/>
  <c r="Q19" i="2" l="1"/>
  <c r="S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<sst xmlns="http://schemas.openxmlformats.org/spreadsheetml/2006/main" count="56" uniqueCount="50">
  <si>
    <t>Function 1</t>
  </si>
  <si>
    <t>Function 2</t>
  </si>
  <si>
    <t>f1</t>
  </si>
  <si>
    <t>f2</t>
  </si>
  <si>
    <t>Derivative of f1 wrt x</t>
  </si>
  <si>
    <t>Derivative of f1 wrt y</t>
  </si>
  <si>
    <t>Derivative of f2 wrt x</t>
  </si>
  <si>
    <t>Derivative of f2 wrt y</t>
  </si>
  <si>
    <t>del_f1/delx</t>
  </si>
  <si>
    <t>del_f2/delx</t>
  </si>
  <si>
    <t>del_f1/dely</t>
  </si>
  <si>
    <t>del_f2/dely</t>
  </si>
  <si>
    <t>x^2 + x*y - 9 = 0</t>
  </si>
  <si>
    <t>3*x*y^2 + y - 55 =0</t>
  </si>
  <si>
    <t>Initial Guess for x</t>
  </si>
  <si>
    <t>Initial Guess for y</t>
  </si>
  <si>
    <t>x0</t>
  </si>
  <si>
    <t>y0</t>
  </si>
  <si>
    <t>2*x + y</t>
  </si>
  <si>
    <t>x</t>
  </si>
  <si>
    <t>3*y^2</t>
  </si>
  <si>
    <t>6*x*y + 1</t>
  </si>
  <si>
    <t>Iteration</t>
  </si>
  <si>
    <t>xi</t>
  </si>
  <si>
    <t>yi</t>
  </si>
  <si>
    <t>x_i+1</t>
  </si>
  <si>
    <t>y_i+1</t>
  </si>
  <si>
    <t>XY Matrix</t>
  </si>
  <si>
    <t>Function Matrix</t>
  </si>
  <si>
    <t>J</t>
  </si>
  <si>
    <t>J Inverse</t>
  </si>
  <si>
    <t>delXY Matrix</t>
  </si>
  <si>
    <t>XY_i+1 Matrix</t>
  </si>
  <si>
    <t>Error Margin for x,y</t>
  </si>
  <si>
    <t>Error Margin for f1, f2</t>
  </si>
  <si>
    <t>error_x</t>
  </si>
  <si>
    <t>error_y</t>
  </si>
  <si>
    <t>error_f1</t>
  </si>
  <si>
    <t>error_f2</t>
  </si>
  <si>
    <t>check_x</t>
  </si>
  <si>
    <t>check_y</t>
  </si>
  <si>
    <t>check_f1</t>
  </si>
  <si>
    <t>check_f2</t>
  </si>
  <si>
    <t>Value of x</t>
  </si>
  <si>
    <t>Value of y</t>
  </si>
  <si>
    <t>Error in x</t>
  </si>
  <si>
    <t>Error in y</t>
  </si>
  <si>
    <t>Error in f1</t>
  </si>
  <si>
    <t>Error in f2</t>
  </si>
  <si>
    <t>Q1_Newton-Raphson Method (2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</si>
</sst>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Convergence of value of</a:t>
            </a:r>
            <a:r>
              <a:rPr lang="en-IN" baseline="0"/>
              <a:t> x and 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Value of 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Processor!$A$2:$A$19</c:f>
              <c:numCache>
                <c:formatCode>General</c:formatCode>
                <c:ptCount val="18"/>
                <c:pt idx="0">
                  <c:v>1</c:v>
                </c:pt>
                <c:pt idx="2">
                  <c:v>2</c:v>
                </c:pt>
                <c:pt idx="4">
                  <c:v>3</c:v>
                </c:pt>
                <c:pt idx="6">
                  <c:v>4</c:v>
                </c:pt>
                <c:pt idx="8">
                  <c:v>5</c:v>
                </c:pt>
                <c:pt idx="10">
                  <c:v>6</c:v>
                </c:pt>
                <c:pt idx="12">
                  <c:v>7</c:v>
                </c:pt>
                <c:pt idx="14">
                  <c:v>8</c:v>
                </c:pt>
                <c:pt idx="16">
                  <c:v>9</c:v>
                </c:pt>
              </c:numCache>
            </c:numRef>
          </c:xVal>
          <c:yVal>
            <c:numRef>
              <c:f>Processor!$R$2:$R$19</c:f>
              <c:numCache>
                <c:formatCode>General</c:formatCode>
                <c:ptCount val="18"/>
                <c:pt idx="0">
                  <c:v>1.8985477178423236</c:v>
                </c:pt>
                <c:pt idx="2">
                  <c:v>1.8313462083217424</c:v>
                </c:pt>
                <c:pt idx="4">
                  <c:v>1.8343818324150138</c:v>
                </c:pt>
                <c:pt idx="6">
                  <c:v>1.8344101899831142</c:v>
                </c:pt>
                <c:pt idx="8">
                  <c:v>1.8344101901176675</c:v>
                </c:pt>
                <c:pt idx="10">
                  <c:v>1.8344101901176675</c:v>
                </c:pt>
                <c:pt idx="12">
                  <c:v>1.8344101901176675</c:v>
                </c:pt>
                <c:pt idx="14">
                  <c:v>1.8344101901176675</c:v>
                </c:pt>
                <c:pt idx="16">
                  <c:v>1.8344101901176675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C4-47AB-BA4A-F121C1EA0774}"/>
            </c:ext>
          </c:extLst>
        </c:ser>
        <c:ser>
          <c:idx val="1"/>
          <c:order val="1"/>
          <c:tx>
            <c:v>Value of 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Processor!$A$2:$A$19</c:f>
              <c:numCache>
                <c:formatCode>General</c:formatCode>
                <c:ptCount val="18"/>
                <c:pt idx="0">
                  <c:v>1</c:v>
                </c:pt>
                <c:pt idx="2">
                  <c:v>2</c:v>
                </c:pt>
                <c:pt idx="4">
                  <c:v>3</c:v>
                </c:pt>
                <c:pt idx="6">
                  <c:v>4</c:v>
                </c:pt>
                <c:pt idx="8">
                  <c:v>5</c:v>
                </c:pt>
                <c:pt idx="10">
                  <c:v>6</c:v>
                </c:pt>
                <c:pt idx="12">
                  <c:v>7</c:v>
                </c:pt>
                <c:pt idx="14">
                  <c:v>8</c:v>
                </c:pt>
                <c:pt idx="16">
                  <c:v>9</c:v>
                </c:pt>
              </c:numCache>
            </c:numRef>
          </c:xVal>
          <c:yVal>
            <c:numRef>
              <c:f>Processor!$S$2:$S$19</c:f>
              <c:numCache>
                <c:formatCode>General</c:formatCode>
                <c:ptCount val="18"/>
                <c:pt idx="0">
                  <c:v>3.3558091286307055</c:v>
                </c:pt>
                <c:pt idx="2">
                  <c:v>3.0951039534221358</c:v>
                </c:pt>
                <c:pt idx="4">
                  <c:v>3.0718697044960015</c:v>
                </c:pt>
                <c:pt idx="6">
                  <c:v>3.0717989272263395</c:v>
                </c:pt>
                <c:pt idx="8">
                  <c:v>3.0717989273876696</c:v>
                </c:pt>
                <c:pt idx="10">
                  <c:v>3.0717989273876696</c:v>
                </c:pt>
                <c:pt idx="12">
                  <c:v>3.0717989273876696</c:v>
                </c:pt>
                <c:pt idx="14">
                  <c:v>3.0717989273876696</c:v>
                </c:pt>
                <c:pt idx="16">
                  <c:v>3.0717989273876696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C4-47AB-BA4A-F121C1EA0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552896"/>
        <c:axId val="1538730832"/>
      </c:scatterChart>
      <c:valAx>
        <c:axId val="146555289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Iteration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730832"/>
        <c:crosses val="autoZero"/>
        <c:crossBetween val="midCat"/>
        <c:majorUnit val="1"/>
      </c:valAx>
      <c:valAx>
        <c:axId val="153873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Value of x or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55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382465</xdr:colOff>
      <xdr:row>3</xdr:row>
      <xdr:rowOff>140310</xdr:rowOff>
    </xdr:from>
    <xdr:to>
      <xdr:col>10</xdr:col>
      <xdr:colOff>77665</xdr:colOff>
      <xdr:row>18</xdr:row>
      <xdr:rowOff>26010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424B07-65B7-48BA-8EA9-56C50DF5B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94C9-FAC1-49DF-8164-C10306F4B169}">
  <dimension ref="A1:D12"/>
  <sheetViews>
    <sheetView tabSelected="1" zoomScale="190" zoomScaleNormal="190" workbookViewId="0">
      <selection sqref="A1:D1"/>
    </sheetView>
  </sheetViews>
  <sheetFormatPr defaultRowHeight="15" x14ac:dyDescent="0.25"/>
  <cols>
    <col min="1" max="1" width="19.7109375" bestFit="1" customWidth="1"/>
    <col min="2" max="2" width="11.28515625" bestFit="1" customWidth="1"/>
  </cols>
  <sheetData>
    <row r="1" spans="1:4" x14ac:dyDescent="0.25">
      <c r="A1" s="3" t="s">
        <v>49</v>
      </c>
      <c r="B1" s="3"/>
      <c r="C1" s="3"/>
      <c r="D1" s="3"/>
    </row>
    <row r="2" spans="1:4" x14ac:dyDescent="0.25">
      <c r="A2" t="s">
        <v>0</v>
      </c>
      <c r="B2" t="s">
        <v>2</v>
      </c>
      <c r="C2" t="s">
        <v>12</v>
      </c>
    </row>
    <row r="3" spans="1:4" x14ac:dyDescent="0.25">
      <c r="A3" t="s">
        <v>1</v>
      </c>
      <c r="B3" t="s">
        <v>3</v>
      </c>
      <c r="C3" t="s">
        <v>13</v>
      </c>
    </row>
    <row r="4" spans="1:4" x14ac:dyDescent="0.25">
      <c r="A4" t="s">
        <v>4</v>
      </c>
      <c r="B4" t="s">
        <v>8</v>
      </c>
      <c r="C4" t="s">
        <v>18</v>
      </c>
    </row>
    <row r="5" spans="1:4" x14ac:dyDescent="0.25">
      <c r="A5" t="s">
        <v>5</v>
      </c>
      <c r="B5" t="s">
        <v>10</v>
      </c>
      <c r="C5" t="s">
        <v>19</v>
      </c>
    </row>
    <row r="6" spans="1:4" x14ac:dyDescent="0.25">
      <c r="A6" t="s">
        <v>6</v>
      </c>
      <c r="B6" t="s">
        <v>9</v>
      </c>
      <c r="C6" t="s">
        <v>20</v>
      </c>
    </row>
    <row r="7" spans="1:4" x14ac:dyDescent="0.25">
      <c r="A7" t="s">
        <v>7</v>
      </c>
      <c r="B7" t="s">
        <v>11</v>
      </c>
      <c r="C7" t="s">
        <v>21</v>
      </c>
    </row>
    <row r="8" spans="1:4" x14ac:dyDescent="0.25">
      <c r="A8" t="s">
        <v>14</v>
      </c>
      <c r="B8" t="s">
        <v>16</v>
      </c>
      <c r="C8">
        <v>1.25</v>
      </c>
    </row>
    <row r="9" spans="1:4" x14ac:dyDescent="0.25">
      <c r="A9" t="s">
        <v>15</v>
      </c>
      <c r="B9" t="s">
        <v>17</v>
      </c>
      <c r="C9">
        <v>2.5</v>
      </c>
    </row>
    <row r="11" spans="1:4" x14ac:dyDescent="0.25">
      <c r="A11" t="s">
        <v>33</v>
      </c>
      <c r="C11">
        <v>1E-4</v>
      </c>
    </row>
    <row r="12" spans="1:4" x14ac:dyDescent="0.25">
      <c r="A12" t="s">
        <v>34</v>
      </c>
      <c r="C12">
        <v>1.0000000000000001E-5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8349-86FB-45A1-BEC3-AE5EA8934B33}">
  <dimension ref="A1:AA19"/>
  <sheetViews>
    <sheetView zoomScale="115" zoomScaleNormal="115" workbookViewId="0"/>
  </sheetViews>
  <sheetFormatPr defaultRowHeight="15" x14ac:dyDescent="0.25"/>
  <cols>
    <col min="1" max="1" width="8.7109375" bestFit="1" customWidth="1"/>
    <col min="2" max="3" width="12.42578125" bestFit="1" customWidth="1"/>
    <col min="4" max="4" width="9.28515625" bestFit="1" customWidth="1"/>
    <col min="5" max="6" width="8.42578125" bestFit="1" customWidth="1"/>
    <col min="7" max="7" width="8.42578125" customWidth="1"/>
    <col min="8" max="11" width="11.28515625" bestFit="1" customWidth="1"/>
    <col min="12" max="12" width="11.28515625" customWidth="1"/>
    <col min="13" max="13" width="15" bestFit="1" customWidth="1"/>
    <col min="14" max="17" width="15" customWidth="1"/>
  </cols>
  <sheetData>
    <row r="1" spans="1:27" x14ac:dyDescent="0.25">
      <c r="A1" t="s">
        <v>22</v>
      </c>
      <c r="B1" t="s">
        <v>23</v>
      </c>
      <c r="C1" t="s">
        <v>24</v>
      </c>
      <c r="D1" t="s">
        <v>27</v>
      </c>
      <c r="E1" t="s">
        <v>2</v>
      </c>
      <c r="F1" t="s">
        <v>3</v>
      </c>
      <c r="G1" t="s">
        <v>28</v>
      </c>
      <c r="H1" t="s">
        <v>8</v>
      </c>
      <c r="I1" t="s">
        <v>10</v>
      </c>
      <c r="J1" t="s">
        <v>9</v>
      </c>
      <c r="K1" t="s">
        <v>11</v>
      </c>
      <c r="L1" s="2" t="s">
        <v>29</v>
      </c>
      <c r="M1" s="2"/>
      <c r="N1" s="2" t="s">
        <v>30</v>
      </c>
      <c r="O1" s="2"/>
      <c r="P1" s="1" t="s">
        <v>31</v>
      </c>
      <c r="Q1" s="1" t="s">
        <v>32</v>
      </c>
      <c r="R1" t="s">
        <v>25</v>
      </c>
      <c r="S1" t="s">
        <v>26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</row>
    <row r="2" spans="1:27" x14ac:dyDescent="0.25">
      <c r="A2">
        <v>1</v>
      </c>
      <c r="B2">
        <f>Preprocessor!C8</f>
        <v>1.25</v>
      </c>
      <c r="C2">
        <f>Preprocessor!C9</f>
        <v>2.5</v>
      </c>
      <c r="D2">
        <f>B2</f>
        <v>1.25</v>
      </c>
      <c r="E2">
        <f>B2^2 + B2*C2 - 9</f>
        <v>-4.3125</v>
      </c>
      <c r="F2">
        <f>3*B2*C2^2 + C2 - 55</f>
        <v>-29.0625</v>
      </c>
      <c r="G2">
        <f>E2</f>
        <v>-4.3125</v>
      </c>
      <c r="H2">
        <f>2*B2 + C2</f>
        <v>5</v>
      </c>
      <c r="I2">
        <f>B2</f>
        <v>1.25</v>
      </c>
      <c r="J2">
        <f>3*C2^2</f>
        <v>18.75</v>
      </c>
      <c r="K2">
        <f>6*B2*C2 + 1</f>
        <v>19.75</v>
      </c>
      <c r="L2">
        <f>H2</f>
        <v>5</v>
      </c>
      <c r="M2">
        <f>I2</f>
        <v>1.25</v>
      </c>
      <c r="N2" cm="1">
        <f t="array" ref="N2:O3">MINVERSE(L2:M3)</f>
        <v>0.26224066390041495</v>
      </c>
      <c r="O2">
        <v>-1.6597510373443983E-2</v>
      </c>
      <c r="P2" cm="1">
        <f t="array" ref="P2:P3">MMULT(_xlfn.ANCHORARRAY(N2),G2:G3)</f>
        <v>-0.64854771784232357</v>
      </c>
      <c r="Q2">
        <f>D2-P2</f>
        <v>1.8985477178423236</v>
      </c>
      <c r="R2">
        <f>Q2</f>
        <v>1.8985477178423236</v>
      </c>
      <c r="S2">
        <f>Q3</f>
        <v>3.3558091286307055</v>
      </c>
      <c r="T2">
        <f>ABS(R2-B2)</f>
        <v>0.64854771784232357</v>
      </c>
      <c r="U2">
        <f>ABS(S2-C2)</f>
        <v>0.85580912863070546</v>
      </c>
      <c r="V2">
        <f>ABS(E2)</f>
        <v>4.3125</v>
      </c>
      <c r="W2">
        <f>ABS(F2)</f>
        <v>29.0625</v>
      </c>
      <c r="X2">
        <f>IF(T2&lt;Preprocessor!$C$11,1,0)</f>
        <v>0</v>
      </c>
      <c r="Y2">
        <f>IF(U2&lt;Preprocessor!$C$11,1,0)</f>
        <v>0</v>
      </c>
      <c r="Z2">
        <f>IF(V2&lt;Preprocessor!$C$12,1,0)</f>
        <v>0</v>
      </c>
      <c r="AA2">
        <f>IF(W2&lt;Preprocessor!$C$12,1,0)</f>
        <v>0</v>
      </c>
    </row>
    <row r="3" spans="1:27" x14ac:dyDescent="0.25">
      <c r="D3">
        <f>C2</f>
        <v>2.5</v>
      </c>
      <c r="G3">
        <f>F2</f>
        <v>-29.0625</v>
      </c>
      <c r="L3">
        <f>J2</f>
        <v>18.75</v>
      </c>
      <c r="M3">
        <f>K2</f>
        <v>19.75</v>
      </c>
      <c r="N3">
        <v>-0.24896265560165975</v>
      </c>
      <c r="O3">
        <v>6.6390041493775934E-2</v>
      </c>
      <c r="P3">
        <v>-0.85580912863070546</v>
      </c>
      <c r="Q3">
        <f>D3-P3</f>
        <v>3.3558091286307055</v>
      </c>
    </row>
    <row r="4" spans="1:27" x14ac:dyDescent="0.25">
      <c r="A4">
        <v>2</v>
      </c>
      <c r="B4">
        <f>R2</f>
        <v>1.8985477178423236</v>
      </c>
      <c r="C4">
        <f>S2</f>
        <v>3.3558091286307055</v>
      </c>
      <c r="D4">
        <f>B4</f>
        <v>1.8985477178423236</v>
      </c>
      <c r="E4">
        <f>B4^2 + B4*C4 - 9</f>
        <v>0.97564719960055868</v>
      </c>
      <c r="F4">
        <f>3*B4*C4^2 + C4 - 55</f>
        <v>12.497037673001188</v>
      </c>
      <c r="G4">
        <f>E4</f>
        <v>0.97564719960055868</v>
      </c>
      <c r="H4">
        <f>2*B4 + C4</f>
        <v>7.152904564315353</v>
      </c>
      <c r="I4">
        <f>B4</f>
        <v>1.8985477178423236</v>
      </c>
      <c r="J4">
        <f>3*C4^2</f>
        <v>33.784364723403527</v>
      </c>
      <c r="K4">
        <f>6*B4*C4 + 1</f>
        <v>39.22698257605758</v>
      </c>
      <c r="L4">
        <f>H4</f>
        <v>7.152904564315353</v>
      </c>
      <c r="M4">
        <f>I4</f>
        <v>1.8985477178423236</v>
      </c>
      <c r="N4" cm="1">
        <f t="array" ref="N4:O5">MINVERSE(L4:M5)</f>
        <v>0.18123249621920637</v>
      </c>
      <c r="O4">
        <v>-8.7714761498339667E-3</v>
      </c>
      <c r="P4" cm="1">
        <f t="array" ref="P4:P5">MMULT(_xlfn.ANCHORARRAY(N4),G4:G5)</f>
        <v>6.7201509520581029E-2</v>
      </c>
      <c r="Q4">
        <f>D4-P4</f>
        <v>1.8313462083217424</v>
      </c>
      <c r="R4">
        <f>Q4</f>
        <v>1.8313462083217424</v>
      </c>
      <c r="S4">
        <f>Q5</f>
        <v>3.0951039534221358</v>
      </c>
      <c r="T4">
        <f t="shared" ref="T4:T19" si="0">ABS(R4-B4)</f>
        <v>6.7201509520581126E-2</v>
      </c>
      <c r="U4">
        <f t="shared" ref="U4:U19" si="1">ABS(S4-C4)</f>
        <v>0.26070517520856962</v>
      </c>
      <c r="V4">
        <f t="shared" ref="V4:V19" si="2">ABS(E4)</f>
        <v>0.97564719960055868</v>
      </c>
      <c r="W4">
        <f t="shared" ref="W4:W19" si="3">ABS(F4)</f>
        <v>12.497037673001188</v>
      </c>
      <c r="X4">
        <f>IF(T4&lt;Preprocessor!$C$11,1,0)</f>
        <v>0</v>
      </c>
      <c r="Y4">
        <f>IF(U4&lt;Preprocessor!$C$11,1,0)</f>
        <v>0</v>
      </c>
      <c r="Z4">
        <f>IF(V4&lt;Preprocessor!$C$12,1,0)</f>
        <v>0</v>
      </c>
      <c r="AA4">
        <f>IF(W4&lt;Preprocessor!$C$12,1,0)</f>
        <v>0</v>
      </c>
    </row>
    <row r="5" spans="1:27" x14ac:dyDescent="0.25">
      <c r="D5">
        <f>C4</f>
        <v>3.3558091286307055</v>
      </c>
      <c r="G5">
        <f>F4</f>
        <v>12.497037673001188</v>
      </c>
      <c r="L5">
        <f>J4</f>
        <v>33.784364723403527</v>
      </c>
      <c r="M5">
        <f>K4</f>
        <v>39.22698257605758</v>
      </c>
      <c r="N5">
        <v>-0.15608706940766892</v>
      </c>
      <c r="O5">
        <v>3.3047118699358079E-2</v>
      </c>
      <c r="P5">
        <v>0.26070517520856973</v>
      </c>
      <c r="Q5">
        <f>D5-P5</f>
        <v>3.0951039534221358</v>
      </c>
    </row>
    <row r="6" spans="1:27" x14ac:dyDescent="0.25">
      <c r="A6">
        <v>3</v>
      </c>
      <c r="B6">
        <f t="shared" ref="B6:C6" si="4">R4</f>
        <v>1.8313462083217424</v>
      </c>
      <c r="C6">
        <f t="shared" si="4"/>
        <v>3.0951039534221358</v>
      </c>
      <c r="D6">
        <f t="shared" ref="D6:D19" si="5">B6</f>
        <v>1.8313462083217424</v>
      </c>
      <c r="E6">
        <f t="shared" ref="E6:E19" si="6">B6^2 + B6*C6 - 9</f>
        <v>2.2035824195686615E-2</v>
      </c>
      <c r="F6">
        <f t="shared" ref="F6:F19" si="7">3*B6*C6^2 + C6 - 55</f>
        <v>0.72617261058057636</v>
      </c>
      <c r="G6">
        <f t="shared" ref="G6:G19" si="8">E6</f>
        <v>2.2035824195686615E-2</v>
      </c>
      <c r="H6">
        <f t="shared" ref="H6:H19" si="9">2*B6 + C6</f>
        <v>6.7577963700656207</v>
      </c>
      <c r="I6">
        <f t="shared" ref="I6:I19" si="10">B6</f>
        <v>1.8313462083217424</v>
      </c>
      <c r="J6">
        <f t="shared" ref="J6:J19" si="11">3*C6^2</f>
        <v>28.739005447468006</v>
      </c>
      <c r="K6">
        <f t="shared" ref="K6:K19" si="12">6*B6*C6 + 1</f>
        <v>35.00924133676758</v>
      </c>
      <c r="L6">
        <f t="shared" ref="L6:L19" si="13">H6</f>
        <v>6.7577963700656207</v>
      </c>
      <c r="M6">
        <f t="shared" ref="M6:M19" si="14">I6</f>
        <v>1.8313462083217424</v>
      </c>
      <c r="N6" cm="1">
        <f t="array" ref="N6:O7">MINVERSE(L6:M7)</f>
        <v>0.19031493056186052</v>
      </c>
      <c r="O6">
        <v>-9.9554435675657266E-3</v>
      </c>
      <c r="P6" cm="1">
        <f t="array" ref="P6:P7">MMULT(_xlfn.ANCHORARRAY(N6),G6:G7)</f>
        <v>-3.0356240932713462E-3</v>
      </c>
      <c r="Q6">
        <f t="shared" ref="Q6:Q19" si="15">D6-P6</f>
        <v>1.8343818324150138</v>
      </c>
      <c r="R6">
        <f t="shared" ref="R6" si="16">Q6</f>
        <v>1.8343818324150138</v>
      </c>
      <c r="S6">
        <f t="shared" ref="S6:S19" si="17">Q7</f>
        <v>3.0718697044960015</v>
      </c>
      <c r="T6">
        <f t="shared" ref="T6:T19" si="18">ABS(R6-B6)</f>
        <v>3.0356240932714051E-3</v>
      </c>
      <c r="U6">
        <f t="shared" ref="U6:U19" si="19">ABS(S6-C6)</f>
        <v>2.3234248926134349E-2</v>
      </c>
      <c r="V6">
        <f t="shared" ref="V6:V19" si="20">ABS(E6)</f>
        <v>2.2035824195686615E-2</v>
      </c>
      <c r="W6">
        <f t="shared" ref="W6:W19" si="21">ABS(F6)</f>
        <v>0.72617261058057636</v>
      </c>
      <c r="X6">
        <f>IF(T6&lt;Preprocessor!$C$11,1,0)</f>
        <v>0</v>
      </c>
      <c r="Y6">
        <f>IF(U6&lt;Preprocessor!$C$11,1,0)</f>
        <v>0</v>
      </c>
      <c r="Z6">
        <f>IF(V6&lt;Preprocessor!$C$12,1,0)</f>
        <v>0</v>
      </c>
      <c r="AA6">
        <f>IF(W6&lt;Preprocessor!$C$12,1,0)</f>
        <v>0</v>
      </c>
    </row>
    <row r="7" spans="1:27" x14ac:dyDescent="0.25">
      <c r="D7">
        <f t="shared" ref="D7:D19" si="22">C6</f>
        <v>3.0951039534221358</v>
      </c>
      <c r="G7">
        <f t="shared" ref="G7:G19" si="23">F6</f>
        <v>0.72617261058057636</v>
      </c>
      <c r="L7">
        <f t="shared" ref="L7:L19" si="24">J6</f>
        <v>28.739005447468006</v>
      </c>
      <c r="M7">
        <f t="shared" ref="M7:M19" si="25">K6</f>
        <v>35.00924133676758</v>
      </c>
      <c r="N7">
        <v>-0.15622908744405264</v>
      </c>
      <c r="O7">
        <v>3.6736287271941746E-2</v>
      </c>
      <c r="P7">
        <v>2.3234248926134241E-2</v>
      </c>
      <c r="Q7">
        <f t="shared" si="15"/>
        <v>3.0718697044960015</v>
      </c>
    </row>
    <row r="8" spans="1:27" x14ac:dyDescent="0.25">
      <c r="A8">
        <v>4</v>
      </c>
      <c r="B8">
        <f t="shared" ref="B8:C8" si="26">R6</f>
        <v>1.8343818324150138</v>
      </c>
      <c r="C8">
        <f t="shared" si="26"/>
        <v>3.0718697044960015</v>
      </c>
      <c r="D8">
        <f t="shared" ref="D8:D19" si="27">B8</f>
        <v>1.8343818324150138</v>
      </c>
      <c r="E8">
        <f t="shared" ref="E8:E19" si="28">B8^2 + B8*C8 - 9</f>
        <v>-6.1315432194675168E-5</v>
      </c>
      <c r="F8">
        <f t="shared" ref="F8:F19" si="29">3*B8*C8^2 + C8 - 55</f>
        <v>1.6609704418399929E-3</v>
      </c>
      <c r="G8">
        <f t="shared" ref="G8:G19" si="30">E8</f>
        <v>-6.1315432194675168E-5</v>
      </c>
      <c r="H8">
        <f t="shared" ref="H8:H19" si="31">2*B8 + C8</f>
        <v>6.7406333693260292</v>
      </c>
      <c r="I8">
        <f t="shared" ref="I8:I19" si="32">B8</f>
        <v>1.8343818324150138</v>
      </c>
      <c r="J8">
        <f t="shared" ref="J8:J19" si="33">3*C8^2</f>
        <v>28.309150444201055</v>
      </c>
      <c r="K8">
        <f t="shared" ref="K8:K19" si="34">6*B8*C8 + 1</f>
        <v>34.809891864841255</v>
      </c>
      <c r="L8">
        <f t="shared" ref="L8:L19" si="35">H8</f>
        <v>6.7406333693260292</v>
      </c>
      <c r="M8">
        <f t="shared" ref="M8:M19" si="36">I8</f>
        <v>1.8343818324150138</v>
      </c>
      <c r="N8" cm="1">
        <f t="array" ref="N8:O9">MINVERSE(L8:M9)</f>
        <v>0.1905189380636465</v>
      </c>
      <c r="O8">
        <v>-1.0039803630299155E-2</v>
      </c>
      <c r="P8" cm="1">
        <f t="array" ref="P8:P9">MMULT(_xlfn.ANCHORARRAY(N8),G8:G9)</f>
        <v>-2.8357568100447787E-5</v>
      </c>
      <c r="Q8">
        <f t="shared" si="15"/>
        <v>1.8344101899831142</v>
      </c>
      <c r="R8">
        <f t="shared" ref="R8" si="37">Q8</f>
        <v>1.8344101899831142</v>
      </c>
      <c r="S8">
        <f t="shared" ref="S8:S19" si="38">Q9</f>
        <v>3.0717989272263395</v>
      </c>
      <c r="T8">
        <f t="shared" ref="T8:T19" si="39">ABS(R8-B8)</f>
        <v>2.8357568100378927E-5</v>
      </c>
      <c r="U8">
        <f t="shared" ref="U8:U19" si="40">ABS(S8-C8)</f>
        <v>7.0777269661981279E-5</v>
      </c>
      <c r="V8">
        <f t="shared" ref="V8:V19" si="41">ABS(E8)</f>
        <v>6.1315432194675168E-5</v>
      </c>
      <c r="W8">
        <f t="shared" ref="W8:W19" si="42">ABS(F8)</f>
        <v>1.6609704418399929E-3</v>
      </c>
      <c r="X8">
        <f>IF(T8&lt;Preprocessor!$C$11,1,0)</f>
        <v>1</v>
      </c>
      <c r="Y8">
        <f>IF(U8&lt;Preprocessor!$C$11,1,0)</f>
        <v>1</v>
      </c>
      <c r="Z8">
        <f>IF(V8&lt;Preprocessor!$C$12,1,0)</f>
        <v>0</v>
      </c>
      <c r="AA8">
        <f>IF(W8&lt;Preprocessor!$C$12,1,0)</f>
        <v>0</v>
      </c>
    </row>
    <row r="9" spans="1:27" x14ac:dyDescent="0.25">
      <c r="D9">
        <f t="shared" ref="D9:D19" si="43">C8</f>
        <v>3.0718697044960015</v>
      </c>
      <c r="G9">
        <f t="shared" ref="G9:G19" si="44">F8</f>
        <v>1.6609704418399929E-3</v>
      </c>
      <c r="L9">
        <f t="shared" ref="L9:L19" si="45">J8</f>
        <v>28.309150444201055</v>
      </c>
      <c r="M9">
        <f t="shared" ref="M9:M19" si="46">K8</f>
        <v>34.809891864841255</v>
      </c>
      <c r="N9">
        <v>-0.15493955859026015</v>
      </c>
      <c r="O9">
        <v>3.6892338430314489E-2</v>
      </c>
      <c r="P9">
        <v>7.0777269662124014E-5</v>
      </c>
      <c r="Q9">
        <f t="shared" si="15"/>
        <v>3.0717989272263395</v>
      </c>
    </row>
    <row r="10" spans="1:27" x14ac:dyDescent="0.25">
      <c r="A10">
        <v>5</v>
      </c>
      <c r="B10">
        <f t="shared" ref="B10:C10" si="47">R8</f>
        <v>1.8344101899831142</v>
      </c>
      <c r="C10">
        <f t="shared" si="47"/>
        <v>3.0717989272263395</v>
      </c>
      <c r="D10">
        <f t="shared" ref="D10:D19" si="48">B10</f>
        <v>1.8344101899831142</v>
      </c>
      <c r="E10">
        <f t="shared" ref="E10:E19" si="49">B10^2 + B10*C10 - 9</f>
        <v>-1.2029186535755798E-9</v>
      </c>
      <c r="F10">
        <f t="shared" ref="F10:F19" si="50">3*B10*C10^2 + C10 - 55</f>
        <v>-9.4247596393870481E-9</v>
      </c>
      <c r="G10">
        <f t="shared" ref="G10:G19" si="51">E10</f>
        <v>-1.2029186535755798E-9</v>
      </c>
      <c r="H10">
        <f t="shared" ref="H10:H19" si="52">2*B10 + C10</f>
        <v>6.740619307192568</v>
      </c>
      <c r="I10">
        <f t="shared" ref="I10:I19" si="53">B10</f>
        <v>1.8344101899831142</v>
      </c>
      <c r="J10">
        <f t="shared" ref="J10:J19" si="54">3*C10^2</f>
        <v>28.307845947926673</v>
      </c>
      <c r="K10">
        <f t="shared" ref="K10:K19" si="55">6*B10*C10 + 1</f>
        <v>34.809635522099178</v>
      </c>
      <c r="L10">
        <f t="shared" ref="L10:L19" si="56">H10</f>
        <v>6.740619307192568</v>
      </c>
      <c r="M10">
        <f t="shared" ref="M10:M19" si="57">I10</f>
        <v>1.8344101899831142</v>
      </c>
      <c r="N10" cm="1">
        <f t="array" ref="N10:O11">MINVERSE(L10:M11)</f>
        <v>0.19051818907566437</v>
      </c>
      <c r="O10">
        <v>-1.0039993300006043E-2</v>
      </c>
      <c r="P10" cm="1">
        <f t="array" ref="P10:P11">MMULT(_xlfn.ANCHORARRAY(N10),G10:G11)</f>
        <v>-1.3455335985094259E-10</v>
      </c>
      <c r="Q10">
        <f t="shared" si="15"/>
        <v>1.8344101901176675</v>
      </c>
      <c r="R10">
        <f t="shared" ref="R10" si="58">Q10</f>
        <v>1.8344101901176675</v>
      </c>
      <c r="S10">
        <f t="shared" ref="S10:S19" si="59">Q11</f>
        <v>3.0717989273876696</v>
      </c>
      <c r="T10">
        <f t="shared" ref="T10:T19" si="60">ABS(R10-B10)</f>
        <v>1.3455325742484092E-10</v>
      </c>
      <c r="U10">
        <f t="shared" ref="U10:U19" si="61">ABS(S10-C10)</f>
        <v>1.613300604219603E-10</v>
      </c>
      <c r="V10">
        <f t="shared" ref="V10:V19" si="62">ABS(E10)</f>
        <v>1.2029186535755798E-9</v>
      </c>
      <c r="W10">
        <f t="shared" ref="W10:W19" si="63">ABS(F10)</f>
        <v>9.4247596393870481E-9</v>
      </c>
      <c r="X10">
        <f>IF(T10&lt;Preprocessor!$C$11,1,0)</f>
        <v>1</v>
      </c>
      <c r="Y10">
        <f>IF(U10&lt;Preprocessor!$C$11,1,0)</f>
        <v>1</v>
      </c>
      <c r="Z10">
        <f>IF(V10&lt;Preprocessor!$C$12,1,0)</f>
        <v>1</v>
      </c>
      <c r="AA10">
        <f>IF(W10&lt;Preprocessor!$C$12,1,0)</f>
        <v>1</v>
      </c>
    </row>
    <row r="11" spans="1:27" x14ac:dyDescent="0.25">
      <c r="D11">
        <f t="shared" ref="D11:D19" si="64">C10</f>
        <v>3.0717989272263395</v>
      </c>
      <c r="G11">
        <f t="shared" ref="G11:G19" si="65">F10</f>
        <v>-9.4247596393870481E-9</v>
      </c>
      <c r="L11">
        <f t="shared" ref="L11:L19" si="66">J10</f>
        <v>28.307845947926673</v>
      </c>
      <c r="M11">
        <f t="shared" ref="M11:M19" si="67">K10</f>
        <v>34.809635522099178</v>
      </c>
      <c r="N11">
        <v>-0.15493295076898986</v>
      </c>
      <c r="O11">
        <v>3.6892388110168393E-2</v>
      </c>
      <c r="P11">
        <v>-1.6133015392779282E-10</v>
      </c>
      <c r="Q11">
        <f t="shared" si="15"/>
        <v>3.0717989273876696</v>
      </c>
    </row>
    <row r="12" spans="1:27" x14ac:dyDescent="0.25">
      <c r="A12">
        <v>6</v>
      </c>
      <c r="B12">
        <f t="shared" ref="B12:C12" si="68">R10</f>
        <v>1.8344101901176675</v>
      </c>
      <c r="C12">
        <f t="shared" si="68"/>
        <v>3.0717989273876696</v>
      </c>
      <c r="D12">
        <f t="shared" ref="D12:D19" si="69">B12</f>
        <v>1.8344101901176675</v>
      </c>
      <c r="E12">
        <f t="shared" ref="E12:E19" si="70">B12^2 + B12*C12 - 9</f>
        <v>0</v>
      </c>
      <c r="F12">
        <f t="shared" ref="F12:F19" si="71">3*B12*C12^2 + C12 - 55</f>
        <v>0</v>
      </c>
      <c r="G12">
        <f t="shared" ref="G12:G19" si="72">E12</f>
        <v>0</v>
      </c>
      <c r="H12">
        <f t="shared" ref="H12:H19" si="73">2*B12 + C12</f>
        <v>6.740619307623005</v>
      </c>
      <c r="I12">
        <f t="shared" ref="I12:I19" si="74">B12</f>
        <v>1.8344101901176675</v>
      </c>
      <c r="J12">
        <f t="shared" ref="J12:J19" si="75">3*C12^2</f>
        <v>28.307845950900113</v>
      </c>
      <c r="K12">
        <f t="shared" ref="K12:K19" si="76">6*B12*C12 + 1</f>
        <v>34.809635526354775</v>
      </c>
      <c r="L12">
        <f t="shared" ref="L12:L19" si="77">H12</f>
        <v>6.740619307623005</v>
      </c>
      <c r="M12">
        <f t="shared" ref="M12:M19" si="78">I12</f>
        <v>1.8344101901176675</v>
      </c>
      <c r="N12" cm="1">
        <f t="array" ref="N12:O13">MINVERSE(L12:M13)</f>
        <v>0.19051818906308024</v>
      </c>
      <c r="O12">
        <v>-1.0039993298851893E-2</v>
      </c>
      <c r="P12" cm="1">
        <f t="array" ref="P12:P13">MMULT(_xlfn.ANCHORARRAY(N12),G12:G13)</f>
        <v>0</v>
      </c>
      <c r="Q12">
        <f t="shared" si="15"/>
        <v>1.8344101901176675</v>
      </c>
      <c r="R12">
        <f t="shared" ref="R12" si="79">Q12</f>
        <v>1.8344101901176675</v>
      </c>
      <c r="S12">
        <f t="shared" ref="S12:S19" si="80">Q13</f>
        <v>3.0717989273876696</v>
      </c>
      <c r="T12">
        <f t="shared" ref="T12:T19" si="81">ABS(R12-B12)</f>
        <v>0</v>
      </c>
      <c r="U12">
        <f t="shared" ref="U12:U19" si="82">ABS(S12-C12)</f>
        <v>0</v>
      </c>
      <c r="V12">
        <f t="shared" ref="V12:V19" si="83">ABS(E12)</f>
        <v>0</v>
      </c>
      <c r="W12">
        <f t="shared" ref="W12:W19" si="84">ABS(F12)</f>
        <v>0</v>
      </c>
      <c r="X12">
        <f>IF(T12&lt;Preprocessor!$C$11,1,0)</f>
        <v>1</v>
      </c>
      <c r="Y12">
        <f>IF(U12&lt;Preprocessor!$C$11,1,0)</f>
        <v>1</v>
      </c>
      <c r="Z12">
        <f>IF(V12&lt;Preprocessor!$C$12,1,0)</f>
        <v>1</v>
      </c>
      <c r="AA12">
        <f>IF(W12&lt;Preprocessor!$C$12,1,0)</f>
        <v>1</v>
      </c>
    </row>
    <row r="13" spans="1:27" x14ac:dyDescent="0.25">
      <c r="D13">
        <f t="shared" ref="D13:D19" si="85">C12</f>
        <v>3.0717989273876696</v>
      </c>
      <c r="G13">
        <f t="shared" ref="G13:G19" si="86">F12</f>
        <v>0</v>
      </c>
      <c r="L13">
        <f t="shared" ref="L13:L19" si="87">J12</f>
        <v>28.307845950900113</v>
      </c>
      <c r="M13">
        <f t="shared" ref="M13:M19" si="88">K12</f>
        <v>34.809635526354775</v>
      </c>
      <c r="N13">
        <v>-0.15493295075608923</v>
      </c>
      <c r="O13">
        <v>3.6892388105577212E-2</v>
      </c>
      <c r="P13">
        <v>0</v>
      </c>
      <c r="Q13">
        <f t="shared" si="15"/>
        <v>3.0717989273876696</v>
      </c>
    </row>
    <row r="14" spans="1:27" x14ac:dyDescent="0.25">
      <c r="A14">
        <v>7</v>
      </c>
      <c r="B14">
        <f t="shared" ref="B14:C14" si="89">R12</f>
        <v>1.8344101901176675</v>
      </c>
      <c r="C14">
        <f t="shared" si="89"/>
        <v>3.0717989273876696</v>
      </c>
      <c r="D14">
        <f t="shared" ref="D14:D19" si="90">B14</f>
        <v>1.8344101901176675</v>
      </c>
      <c r="E14">
        <f t="shared" ref="E14:E19" si="91">B14^2 + B14*C14 - 9</f>
        <v>0</v>
      </c>
      <c r="F14">
        <f t="shared" ref="F14:F19" si="92">3*B14*C14^2 + C14 - 55</f>
        <v>0</v>
      </c>
      <c r="G14">
        <f t="shared" ref="G14:G19" si="93">E14</f>
        <v>0</v>
      </c>
      <c r="H14">
        <f t="shared" ref="H14:H19" si="94">2*B14 + C14</f>
        <v>6.740619307623005</v>
      </c>
      <c r="I14">
        <f t="shared" ref="I14:I19" si="95">B14</f>
        <v>1.8344101901176675</v>
      </c>
      <c r="J14">
        <f t="shared" ref="J14:J19" si="96">3*C14^2</f>
        <v>28.307845950900113</v>
      </c>
      <c r="K14">
        <f t="shared" ref="K14:K19" si="97">6*B14*C14 + 1</f>
        <v>34.809635526354775</v>
      </c>
      <c r="L14">
        <f t="shared" ref="L14:L19" si="98">H14</f>
        <v>6.740619307623005</v>
      </c>
      <c r="M14">
        <f t="shared" ref="M14:M19" si="99">I14</f>
        <v>1.8344101901176675</v>
      </c>
      <c r="N14" cm="1">
        <f t="array" ref="N14:O15">MINVERSE(L14:M15)</f>
        <v>0.19051818906308024</v>
      </c>
      <c r="O14">
        <v>-1.0039993298851893E-2</v>
      </c>
      <c r="P14" cm="1">
        <f t="array" ref="P14:P15">MMULT(_xlfn.ANCHORARRAY(N14),G14:G15)</f>
        <v>0</v>
      </c>
      <c r="Q14">
        <f t="shared" si="15"/>
        <v>1.8344101901176675</v>
      </c>
      <c r="R14">
        <f t="shared" ref="R14" si="100">Q14</f>
        <v>1.8344101901176675</v>
      </c>
      <c r="S14">
        <f t="shared" ref="S14:S19" si="101">Q15</f>
        <v>3.0717989273876696</v>
      </c>
      <c r="T14">
        <f t="shared" ref="T14:T19" si="102">ABS(R14-B14)</f>
        <v>0</v>
      </c>
      <c r="U14">
        <f t="shared" ref="U14:U19" si="103">ABS(S14-C14)</f>
        <v>0</v>
      </c>
      <c r="V14">
        <f t="shared" ref="V14:V19" si="104">ABS(E14)</f>
        <v>0</v>
      </c>
      <c r="W14">
        <f t="shared" ref="W14:W19" si="105">ABS(F14)</f>
        <v>0</v>
      </c>
      <c r="X14">
        <f>IF(T14&lt;Preprocessor!$C$11,1,0)</f>
        <v>1</v>
      </c>
      <c r="Y14">
        <f>IF(U14&lt;Preprocessor!$C$11,1,0)</f>
        <v>1</v>
      </c>
      <c r="Z14">
        <f>IF(V14&lt;Preprocessor!$C$12,1,0)</f>
        <v>1</v>
      </c>
      <c r="AA14">
        <f>IF(W14&lt;Preprocessor!$C$12,1,0)</f>
        <v>1</v>
      </c>
    </row>
    <row r="15" spans="1:27" x14ac:dyDescent="0.25">
      <c r="D15">
        <f t="shared" ref="D15:D19" si="106">C14</f>
        <v>3.0717989273876696</v>
      </c>
      <c r="G15">
        <f t="shared" ref="G15:G19" si="107">F14</f>
        <v>0</v>
      </c>
      <c r="L15">
        <f t="shared" ref="L15:L19" si="108">J14</f>
        <v>28.307845950900113</v>
      </c>
      <c r="M15">
        <f t="shared" ref="M15:M19" si="109">K14</f>
        <v>34.809635526354775</v>
      </c>
      <c r="N15">
        <v>-0.15493295075608923</v>
      </c>
      <c r="O15">
        <v>3.6892388105577212E-2</v>
      </c>
      <c r="P15">
        <v>0</v>
      </c>
      <c r="Q15">
        <f t="shared" si="15"/>
        <v>3.0717989273876696</v>
      </c>
    </row>
    <row r="16" spans="1:27" x14ac:dyDescent="0.25">
      <c r="A16">
        <v>8</v>
      </c>
      <c r="B16">
        <f t="shared" ref="B16:C16" si="110">R14</f>
        <v>1.8344101901176675</v>
      </c>
      <c r="C16">
        <f t="shared" si="110"/>
        <v>3.0717989273876696</v>
      </c>
      <c r="D16">
        <f t="shared" ref="D16:D19" si="111">B16</f>
        <v>1.8344101901176675</v>
      </c>
      <c r="E16">
        <f t="shared" ref="E16:E19" si="112">B16^2 + B16*C16 - 9</f>
        <v>0</v>
      </c>
      <c r="F16">
        <f t="shared" ref="F16:F19" si="113">3*B16*C16^2 + C16 - 55</f>
        <v>0</v>
      </c>
      <c r="G16">
        <f t="shared" ref="G16:G19" si="114">E16</f>
        <v>0</v>
      </c>
      <c r="H16">
        <f t="shared" ref="H16:H19" si="115">2*B16 + C16</f>
        <v>6.740619307623005</v>
      </c>
      <c r="I16">
        <f t="shared" ref="I16:I19" si="116">B16</f>
        <v>1.8344101901176675</v>
      </c>
      <c r="J16">
        <f t="shared" ref="J16:J19" si="117">3*C16^2</f>
        <v>28.307845950900113</v>
      </c>
      <c r="K16">
        <f t="shared" ref="K16:K19" si="118">6*B16*C16 + 1</f>
        <v>34.809635526354775</v>
      </c>
      <c r="L16">
        <f t="shared" ref="L16:L19" si="119">H16</f>
        <v>6.740619307623005</v>
      </c>
      <c r="M16">
        <f t="shared" ref="M16:M19" si="120">I16</f>
        <v>1.8344101901176675</v>
      </c>
      <c r="N16" cm="1">
        <f t="array" ref="N16:O17">MINVERSE(L16:M17)</f>
        <v>0.19051818906308024</v>
      </c>
      <c r="O16">
        <v>-1.0039993298851893E-2</v>
      </c>
      <c r="P16" cm="1">
        <f t="array" ref="P16:P17">MMULT(_xlfn.ANCHORARRAY(N16),G16:G17)</f>
        <v>0</v>
      </c>
      <c r="Q16">
        <f t="shared" si="15"/>
        <v>1.8344101901176675</v>
      </c>
      <c r="R16">
        <f t="shared" ref="R16" si="121">Q16</f>
        <v>1.8344101901176675</v>
      </c>
      <c r="S16">
        <f t="shared" ref="S16:S19" si="122">Q17</f>
        <v>3.0717989273876696</v>
      </c>
      <c r="T16">
        <f t="shared" ref="T16:T19" si="123">ABS(R16-B16)</f>
        <v>0</v>
      </c>
      <c r="U16">
        <f t="shared" ref="U16:U19" si="124">ABS(S16-C16)</f>
        <v>0</v>
      </c>
      <c r="V16">
        <f t="shared" ref="V16:V19" si="125">ABS(E16)</f>
        <v>0</v>
      </c>
      <c r="W16">
        <f t="shared" ref="W16:W19" si="126">ABS(F16)</f>
        <v>0</v>
      </c>
      <c r="X16">
        <f>IF(T16&lt;Preprocessor!$C$11,1,0)</f>
        <v>1</v>
      </c>
      <c r="Y16">
        <f>IF(U16&lt;Preprocessor!$C$11,1,0)</f>
        <v>1</v>
      </c>
      <c r="Z16">
        <f>IF(V16&lt;Preprocessor!$C$12,1,0)</f>
        <v>1</v>
      </c>
      <c r="AA16">
        <f>IF(W16&lt;Preprocessor!$C$12,1,0)</f>
        <v>1</v>
      </c>
    </row>
    <row r="17" spans="1:27" x14ac:dyDescent="0.25">
      <c r="D17">
        <f t="shared" ref="D17:D19" si="127">C16</f>
        <v>3.0717989273876696</v>
      </c>
      <c r="G17">
        <f t="shared" ref="G17:G19" si="128">F16</f>
        <v>0</v>
      </c>
      <c r="L17">
        <f t="shared" ref="L17:L19" si="129">J16</f>
        <v>28.307845950900113</v>
      </c>
      <c r="M17">
        <f t="shared" ref="M17:M19" si="130">K16</f>
        <v>34.809635526354775</v>
      </c>
      <c r="N17">
        <v>-0.15493295075608923</v>
      </c>
      <c r="O17">
        <v>3.6892388105577212E-2</v>
      </c>
      <c r="P17">
        <v>0</v>
      </c>
      <c r="Q17">
        <f t="shared" si="15"/>
        <v>3.0717989273876696</v>
      </c>
    </row>
    <row r="18" spans="1:27" x14ac:dyDescent="0.25">
      <c r="A18">
        <v>9</v>
      </c>
      <c r="B18">
        <f t="shared" ref="B18:C18" si="131">R16</f>
        <v>1.8344101901176675</v>
      </c>
      <c r="C18">
        <f t="shared" si="131"/>
        <v>3.0717989273876696</v>
      </c>
      <c r="D18">
        <f t="shared" ref="D18:D19" si="132">B18</f>
        <v>1.8344101901176675</v>
      </c>
      <c r="E18">
        <f t="shared" ref="E18:E19" si="133">B18^2 + B18*C18 - 9</f>
        <v>0</v>
      </c>
      <c r="F18">
        <f t="shared" ref="F18:F19" si="134">3*B18*C18^2 + C18 - 55</f>
        <v>0</v>
      </c>
      <c r="G18">
        <f t="shared" ref="G18:G19" si="135">E18</f>
        <v>0</v>
      </c>
      <c r="H18">
        <f t="shared" ref="H18:H19" si="136">2*B18 + C18</f>
        <v>6.740619307623005</v>
      </c>
      <c r="I18">
        <f t="shared" ref="I18:I19" si="137">B18</f>
        <v>1.8344101901176675</v>
      </c>
      <c r="J18">
        <f t="shared" ref="J18:J19" si="138">3*C18^2</f>
        <v>28.307845950900113</v>
      </c>
      <c r="K18">
        <f t="shared" ref="K18:K19" si="139">6*B18*C18 + 1</f>
        <v>34.809635526354775</v>
      </c>
      <c r="L18">
        <f t="shared" ref="L18:L19" si="140">H18</f>
        <v>6.740619307623005</v>
      </c>
      <c r="M18">
        <f t="shared" ref="M18:M19" si="141">I18</f>
        <v>1.8344101901176675</v>
      </c>
      <c r="N18" cm="1">
        <f t="array" ref="N18:O19">MINVERSE(L18:M19)</f>
        <v>0.19051818906308024</v>
      </c>
      <c r="O18">
        <v>-1.0039993298851893E-2</v>
      </c>
      <c r="P18" cm="1">
        <f t="array" ref="P18:P19">MMULT(_xlfn.ANCHORARRAY(N18),G18:G19)</f>
        <v>0</v>
      </c>
      <c r="Q18">
        <f t="shared" si="15"/>
        <v>1.8344101901176675</v>
      </c>
      <c r="R18">
        <f t="shared" ref="R18" si="142">Q18</f>
        <v>1.8344101901176675</v>
      </c>
      <c r="S18">
        <f t="shared" ref="S18:S19" si="143">Q19</f>
        <v>3.0717989273876696</v>
      </c>
      <c r="T18">
        <f t="shared" ref="T18:T19" si="144">ABS(R18-B18)</f>
        <v>0</v>
      </c>
      <c r="U18">
        <f t="shared" ref="U18:U19" si="145">ABS(S18-C18)</f>
        <v>0</v>
      </c>
      <c r="V18">
        <f t="shared" ref="V18:V19" si="146">ABS(E18)</f>
        <v>0</v>
      </c>
      <c r="W18">
        <f t="shared" ref="W18:W19" si="147">ABS(F18)</f>
        <v>0</v>
      </c>
      <c r="X18">
        <f>IF(T18&lt;Preprocessor!$C$11,1,0)</f>
        <v>1</v>
      </c>
      <c r="Y18">
        <f>IF(U18&lt;Preprocessor!$C$11,1,0)</f>
        <v>1</v>
      </c>
      <c r="Z18">
        <f>IF(V18&lt;Preprocessor!$C$12,1,0)</f>
        <v>1</v>
      </c>
      <c r="AA18">
        <f>IF(W18&lt;Preprocessor!$C$12,1,0)</f>
        <v>1</v>
      </c>
    </row>
    <row r="19" spans="1:27" x14ac:dyDescent="0.25">
      <c r="D19">
        <f t="shared" ref="D19" si="148">C18</f>
        <v>3.0717989273876696</v>
      </c>
      <c r="G19">
        <f t="shared" ref="G19" si="149">F18</f>
        <v>0</v>
      </c>
      <c r="L19">
        <f t="shared" ref="L19:M19" si="150">J18</f>
        <v>28.307845950900113</v>
      </c>
      <c r="M19">
        <f t="shared" si="150"/>
        <v>34.809635526354775</v>
      </c>
      <c r="N19">
        <v>-0.15493295075608923</v>
      </c>
      <c r="O19">
        <v>3.6892388105577212E-2</v>
      </c>
      <c r="P19">
        <v>0</v>
      </c>
      <c r="Q19">
        <f t="shared" si="15"/>
        <v>3.0717989273876696</v>
      </c>
    </row>
  </sheetData>
  <mergeCells count="2">
    <mergeCell ref="L1:M1"/>
    <mergeCell ref="N1:O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EF8B-6C22-4079-94D6-5EAFCE202C58}">
  <dimension ref="A1:B7"/>
  <sheetViews>
    <sheetView zoomScale="130" zoomScaleNormal="130" workbookViewId="0"/>
  </sheetViews>
  <sheetFormatPr defaultRowHeight="15" x14ac:dyDescent="0.25"/>
  <cols>
    <col min="1" max="1" width="9.85546875" bestFit="1" customWidth="1"/>
  </cols>
  <sheetData>
    <row r="1" spans="1:2" x14ac:dyDescent="0.25">
      <c r="A1" t="s">
        <v>43</v>
      </c>
      <c r="B1">
        <f>Processor!R18</f>
        <v>1.8344101901176675</v>
      </c>
    </row>
    <row r="2" spans="1:2" x14ac:dyDescent="0.25">
      <c r="A2" t="s">
        <v>44</v>
      </c>
      <c r="B2">
        <f>Processor!S18</f>
        <v>3.0717989273876696</v>
      </c>
    </row>
    <row r="4" spans="1:2" x14ac:dyDescent="0.25">
      <c r="A4" t="s">
        <v>45</v>
      </c>
      <c r="B4">
        <f>Processor!T18</f>
        <v>0</v>
      </c>
    </row>
    <row r="5" spans="1:2" x14ac:dyDescent="0.25">
      <c r="A5" t="s">
        <v>46</v>
      </c>
      <c r="B5">
        <f>Processor!U18</f>
        <v>0</v>
      </c>
    </row>
    <row r="6" spans="1:2" x14ac:dyDescent="0.25">
      <c r="A6" t="s">
        <v>47</v>
      </c>
      <c r="B6">
        <f>Processor!V18</f>
        <v>0</v>
      </c>
    </row>
    <row r="7" spans="1:2" x14ac:dyDescent="0.25">
      <c r="A7" t="s">
        <v>48</v>
      </c>
      <c r="B7">
        <f>Processor!W18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Preprocessor</vt:lpstr>
      <vt:lpstr>Processor</vt:lpstr>
      <vt:lpstr>Post-Processor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2024-02-08T11:50:08Z</dcterms:created>
  <dcterms:modified xsi:type="dcterms:W3CDTF">2024-02-08T12:11:34Z</dcterms:modified>
</cp:coreProperties>
</file>