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3B9FD3-7A88-46BC-BEB6-7AB6F5817A61}" xr6:coauthVersionLast="47" xr6:coauthVersionMax="47" xr10:uidLastSave="{00000000-0000-0000-0000-000000000000}"/>
  <bookViews>
    <workbookView xWindow="-120" yWindow="-120" windowWidth="29040" windowHeight="15720" xr2:uid="{A961D5D6-7B7C-46CE-B52A-0B4BD5D2B024}"/>
  </bookViews>
  <sheets>
    <sheet name="Preprocessor" sheetId="1" r:id="rId1"/>
    <sheet name="Processor" sheetId="2" r:id="rId2"/>
    <sheet name="Post-process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3" l="1"/>
  <c r="I13" i="3"/>
  <c r="E14" i="3"/>
  <c r="G14" i="3"/>
  <c r="I14" i="3"/>
  <c r="E15" i="3"/>
  <c r="G15" i="3"/>
  <c r="I15" i="3"/>
  <c r="E13" i="3"/>
  <c r="F13" i="3"/>
  <c r="H13" i="3"/>
  <c r="D14" i="3"/>
  <c r="F14" i="3"/>
  <c r="H14" i="3"/>
  <c r="D15" i="3"/>
  <c r="F15" i="3"/>
  <c r="H15" i="3"/>
  <c r="D13" i="3"/>
  <c r="C9" i="3"/>
  <c r="C8" i="3"/>
  <c r="C7" i="3"/>
  <c r="C6" i="3"/>
  <c r="C5" i="3"/>
  <c r="C4" i="3"/>
  <c r="C3" i="3"/>
  <c r="C2" i="3"/>
  <c r="C1" i="3"/>
  <c r="E36" i="2"/>
  <c r="F36" i="2"/>
  <c r="G36" i="2"/>
  <c r="G35" i="2"/>
  <c r="F35" i="2"/>
  <c r="E35" i="2"/>
  <c r="E20" i="2"/>
  <c r="F20" i="2"/>
  <c r="G20" i="2"/>
  <c r="G19" i="2"/>
  <c r="F19" i="2"/>
  <c r="E19" i="2"/>
  <c r="H19" i="2" s="1"/>
  <c r="D35" i="2"/>
  <c r="C35" i="2"/>
  <c r="B35" i="2"/>
  <c r="D19" i="2"/>
  <c r="C19" i="2"/>
  <c r="B19" i="2"/>
  <c r="B5" i="2"/>
  <c r="C5" i="2"/>
  <c r="D5" i="2"/>
  <c r="E5" i="2"/>
  <c r="F5" i="2"/>
  <c r="G5" i="2"/>
  <c r="H5" i="2"/>
  <c r="I5" i="2" s="1"/>
  <c r="B6" i="2"/>
  <c r="E6" i="2" s="1"/>
  <c r="E4" i="2"/>
  <c r="H4" i="2" s="1"/>
  <c r="I4" i="2" s="1"/>
  <c r="J4" i="2" s="1"/>
  <c r="F4" i="2"/>
  <c r="G4" i="2"/>
  <c r="C4" i="2"/>
  <c r="D4" i="2"/>
  <c r="B4" i="2"/>
  <c r="J3" i="2"/>
  <c r="I3" i="2"/>
  <c r="H3" i="2"/>
  <c r="F3" i="2"/>
  <c r="G3" i="2"/>
  <c r="E3" i="2"/>
  <c r="D3" i="2"/>
  <c r="C3" i="2"/>
  <c r="B3" i="2"/>
  <c r="C12" i="1"/>
  <c r="C11" i="1"/>
  <c r="C10" i="1"/>
  <c r="C9" i="1"/>
  <c r="C8" i="1"/>
  <c r="C7" i="1"/>
  <c r="C6" i="1"/>
  <c r="C5" i="1"/>
  <c r="C4" i="1"/>
  <c r="H35" i="2" l="1"/>
  <c r="B36" i="2" s="1"/>
  <c r="B20" i="2"/>
  <c r="I19" i="2"/>
  <c r="C6" i="2"/>
  <c r="J5" i="2"/>
  <c r="D6" i="2" s="1"/>
  <c r="I35" i="2" l="1"/>
  <c r="C20" i="2"/>
  <c r="J19" i="2"/>
  <c r="D20" i="2" s="1"/>
  <c r="G6" i="2"/>
  <c r="F6" i="2"/>
  <c r="H6" i="2"/>
  <c r="B7" i="2" s="1"/>
  <c r="C36" i="2" l="1"/>
  <c r="J35" i="2"/>
  <c r="D36" i="2" s="1"/>
  <c r="H20" i="2"/>
  <c r="B21" i="2" s="1"/>
  <c r="E21" i="2" s="1"/>
  <c r="I6" i="2"/>
  <c r="E7" i="2"/>
  <c r="H36" i="2" l="1"/>
  <c r="B37" i="2" s="1"/>
  <c r="E37" i="2" s="1"/>
  <c r="I20" i="2"/>
  <c r="C21" i="2" s="1"/>
  <c r="F21" i="2" s="1"/>
  <c r="C7" i="2"/>
  <c r="J6" i="2"/>
  <c r="D7" i="2" s="1"/>
  <c r="I36" i="2" l="1"/>
  <c r="C37" i="2" s="1"/>
  <c r="F37" i="2" s="1"/>
  <c r="J20" i="2"/>
  <c r="D21" i="2" s="1"/>
  <c r="G21" i="2" s="1"/>
  <c r="G7" i="2"/>
  <c r="F7" i="2"/>
  <c r="H7" i="2"/>
  <c r="B8" i="2" s="1"/>
  <c r="J36" i="2" l="1"/>
  <c r="D37" i="2" s="1"/>
  <c r="H21" i="2"/>
  <c r="B22" i="2" s="1"/>
  <c r="E22" i="2" s="1"/>
  <c r="E8" i="2"/>
  <c r="I7" i="2"/>
  <c r="H37" i="2" l="1"/>
  <c r="B38" i="2" s="1"/>
  <c r="E38" i="2" s="1"/>
  <c r="G37" i="2"/>
  <c r="I21" i="2"/>
  <c r="C22" i="2" s="1"/>
  <c r="F22" i="2" s="1"/>
  <c r="C8" i="2"/>
  <c r="J7" i="2"/>
  <c r="D8" i="2" s="1"/>
  <c r="I37" i="2" l="1"/>
  <c r="C38" i="2" s="1"/>
  <c r="F38" i="2" s="1"/>
  <c r="J21" i="2"/>
  <c r="D22" i="2" s="1"/>
  <c r="G22" i="2" s="1"/>
  <c r="G8" i="2"/>
  <c r="F8" i="2"/>
  <c r="H8" i="2"/>
  <c r="B9" i="2" s="1"/>
  <c r="J37" i="2" l="1"/>
  <c r="D38" i="2" s="1"/>
  <c r="G38" i="2" s="1"/>
  <c r="H22" i="2"/>
  <c r="B23" i="2" s="1"/>
  <c r="E23" i="2" s="1"/>
  <c r="E9" i="2"/>
  <c r="I8" i="2"/>
  <c r="H38" i="2" l="1"/>
  <c r="B39" i="2" s="1"/>
  <c r="E39" i="2" s="1"/>
  <c r="I22" i="2"/>
  <c r="C23" i="2" s="1"/>
  <c r="F23" i="2" s="1"/>
  <c r="C9" i="2"/>
  <c r="J8" i="2"/>
  <c r="D9" i="2" s="1"/>
  <c r="I38" i="2" l="1"/>
  <c r="C39" i="2" s="1"/>
  <c r="F39" i="2" s="1"/>
  <c r="J22" i="2"/>
  <c r="D23" i="2" s="1"/>
  <c r="G23" i="2" s="1"/>
  <c r="G9" i="2"/>
  <c r="F9" i="2"/>
  <c r="H9" i="2"/>
  <c r="B10" i="2" s="1"/>
  <c r="J38" i="2" l="1"/>
  <c r="D39" i="2" s="1"/>
  <c r="G39" i="2" s="1"/>
  <c r="H23" i="2"/>
  <c r="B24" i="2" s="1"/>
  <c r="E24" i="2" s="1"/>
  <c r="E10" i="2"/>
  <c r="I9" i="2"/>
  <c r="H39" i="2" l="1"/>
  <c r="B40" i="2" s="1"/>
  <c r="E40" i="2" s="1"/>
  <c r="I23" i="2"/>
  <c r="C24" i="2" s="1"/>
  <c r="F24" i="2" s="1"/>
  <c r="C10" i="2"/>
  <c r="J9" i="2"/>
  <c r="D10" i="2" s="1"/>
  <c r="I39" i="2" l="1"/>
  <c r="C40" i="2" s="1"/>
  <c r="F40" i="2" s="1"/>
  <c r="J23" i="2"/>
  <c r="D24" i="2" s="1"/>
  <c r="G24" i="2" s="1"/>
  <c r="G10" i="2"/>
  <c r="F10" i="2"/>
  <c r="H10" i="2"/>
  <c r="B11" i="2" s="1"/>
  <c r="J39" i="2" l="1"/>
  <c r="D40" i="2" s="1"/>
  <c r="G40" i="2" s="1"/>
  <c r="H24" i="2"/>
  <c r="B25" i="2" s="1"/>
  <c r="E25" i="2" s="1"/>
  <c r="E11" i="2"/>
  <c r="I10" i="2"/>
  <c r="H40" i="2" l="1"/>
  <c r="B41" i="2" s="1"/>
  <c r="E41" i="2" s="1"/>
  <c r="I24" i="2"/>
  <c r="C25" i="2" s="1"/>
  <c r="F25" i="2" s="1"/>
  <c r="C11" i="2"/>
  <c r="J10" i="2"/>
  <c r="D11" i="2" s="1"/>
  <c r="I40" i="2" l="1"/>
  <c r="C41" i="2" s="1"/>
  <c r="F41" i="2" s="1"/>
  <c r="J24" i="2"/>
  <c r="D25" i="2" s="1"/>
  <c r="G25" i="2" s="1"/>
  <c r="G11" i="2"/>
  <c r="F11" i="2"/>
  <c r="H11" i="2"/>
  <c r="B12" i="2" s="1"/>
  <c r="J40" i="2" l="1"/>
  <c r="D41" i="2" s="1"/>
  <c r="G41" i="2" s="1"/>
  <c r="H25" i="2"/>
  <c r="B26" i="2" s="1"/>
  <c r="E26" i="2" s="1"/>
  <c r="E12" i="2"/>
  <c r="I11" i="2"/>
  <c r="H41" i="2" l="1"/>
  <c r="B42" i="2" s="1"/>
  <c r="E42" i="2" s="1"/>
  <c r="I25" i="2"/>
  <c r="C26" i="2" s="1"/>
  <c r="F26" i="2" s="1"/>
  <c r="C12" i="2"/>
  <c r="J11" i="2"/>
  <c r="D12" i="2" s="1"/>
  <c r="I41" i="2" l="1"/>
  <c r="C42" i="2" s="1"/>
  <c r="F42" i="2" s="1"/>
  <c r="J25" i="2"/>
  <c r="D26" i="2" s="1"/>
  <c r="G26" i="2" s="1"/>
  <c r="G12" i="2"/>
  <c r="F12" i="2"/>
  <c r="H12" i="2"/>
  <c r="B13" i="2" s="1"/>
  <c r="J41" i="2" l="1"/>
  <c r="D42" i="2" s="1"/>
  <c r="G42" i="2" s="1"/>
  <c r="H26" i="2"/>
  <c r="B27" i="2" s="1"/>
  <c r="E27" i="2" s="1"/>
  <c r="E13" i="2"/>
  <c r="I12" i="2"/>
  <c r="H42" i="2" l="1"/>
  <c r="B43" i="2" s="1"/>
  <c r="E43" i="2" s="1"/>
  <c r="I26" i="2"/>
  <c r="C27" i="2" s="1"/>
  <c r="F27" i="2" s="1"/>
  <c r="C13" i="2"/>
  <c r="J12" i="2"/>
  <c r="D13" i="2" s="1"/>
  <c r="I42" i="2" l="1"/>
  <c r="C43" i="2" s="1"/>
  <c r="F43" i="2" s="1"/>
  <c r="J26" i="2"/>
  <c r="D27" i="2" s="1"/>
  <c r="G27" i="2" s="1"/>
  <c r="G13" i="2"/>
  <c r="F13" i="2"/>
  <c r="H13" i="2"/>
  <c r="B14" i="2" s="1"/>
  <c r="J42" i="2" l="1"/>
  <c r="D43" i="2" s="1"/>
  <c r="G43" i="2" s="1"/>
  <c r="H27" i="2"/>
  <c r="B28" i="2" s="1"/>
  <c r="E28" i="2" s="1"/>
  <c r="E14" i="2"/>
  <c r="I13" i="2"/>
  <c r="H43" i="2" l="1"/>
  <c r="B44" i="2" s="1"/>
  <c r="E44" i="2" s="1"/>
  <c r="I27" i="2"/>
  <c r="J27" i="2" s="1"/>
  <c r="D28" i="2" s="1"/>
  <c r="G28" i="2" s="1"/>
  <c r="C14" i="2"/>
  <c r="J13" i="2"/>
  <c r="D14" i="2" s="1"/>
  <c r="I43" i="2" l="1"/>
  <c r="C44" i="2" s="1"/>
  <c r="F44" i="2" s="1"/>
  <c r="C28" i="2"/>
  <c r="F28" i="2" s="1"/>
  <c r="G14" i="2"/>
  <c r="F14" i="2"/>
  <c r="H14" i="2"/>
  <c r="I14" i="2" s="1"/>
  <c r="J14" i="2" s="1"/>
  <c r="J43" i="2" l="1"/>
  <c r="D44" i="2" s="1"/>
  <c r="G44" i="2" s="1"/>
  <c r="H28" i="2"/>
  <c r="B29" i="2" s="1"/>
  <c r="E29" i="2" s="1"/>
  <c r="H44" i="2" l="1"/>
  <c r="B45" i="2" s="1"/>
  <c r="E45" i="2" s="1"/>
  <c r="I28" i="2"/>
  <c r="C29" i="2" s="1"/>
  <c r="F29" i="2" s="1"/>
  <c r="I44" i="2" l="1"/>
  <c r="C45" i="2" s="1"/>
  <c r="F45" i="2" s="1"/>
  <c r="J28" i="2"/>
  <c r="D29" i="2" s="1"/>
  <c r="G29" i="2" s="1"/>
  <c r="J44" i="2" l="1"/>
  <c r="D45" i="2" s="1"/>
  <c r="G45" i="2" s="1"/>
  <c r="H29" i="2"/>
  <c r="B30" i="2" s="1"/>
  <c r="E30" i="2" s="1"/>
  <c r="H45" i="2" l="1"/>
  <c r="B46" i="2" s="1"/>
  <c r="E46" i="2" s="1"/>
  <c r="I29" i="2"/>
  <c r="C30" i="2" s="1"/>
  <c r="F30" i="2" s="1"/>
  <c r="I45" i="2" l="1"/>
  <c r="C46" i="2" s="1"/>
  <c r="F46" i="2" s="1"/>
  <c r="J29" i="2"/>
  <c r="D30" i="2" s="1"/>
  <c r="G30" i="2" s="1"/>
  <c r="J45" i="2" l="1"/>
  <c r="D46" i="2" s="1"/>
  <c r="G46" i="2" s="1"/>
  <c r="H30" i="2"/>
  <c r="I30" i="2" s="1"/>
  <c r="J30" i="2" s="1"/>
  <c r="H46" i="2" l="1"/>
  <c r="I46" i="2" s="1"/>
  <c r="J46" i="2" s="1"/>
</calcChain>
</file>

<file path=xl/sharedStrings.xml><?xml version="1.0" encoding="utf-8"?>
<sst xmlns="http://schemas.openxmlformats.org/spreadsheetml/2006/main" count="69" uniqueCount="32">
  <si>
    <t>Error Margin for x</t>
  </si>
  <si>
    <t>Error Margin for f</t>
  </si>
  <si>
    <t>Function (f)</t>
  </si>
  <si>
    <t>Iteration</t>
  </si>
  <si>
    <t>Root 1</t>
  </si>
  <si>
    <t>Root 2</t>
  </si>
  <si>
    <t>Root 3</t>
  </si>
  <si>
    <t>Q3_Weierstrass-Durand-Kerner method</t>
  </si>
  <si>
    <t>x^3 + 5*x^2 + 10*x - k = 0</t>
  </si>
  <si>
    <t>For k =0</t>
  </si>
  <si>
    <t>For k =6</t>
  </si>
  <si>
    <t>For k =25</t>
  </si>
  <si>
    <t>Initial guess (p0)</t>
  </si>
  <si>
    <t>p_n-1</t>
  </si>
  <si>
    <t>q_n-1</t>
  </si>
  <si>
    <t>r_n-1</t>
  </si>
  <si>
    <t>f(p_n-1)</t>
  </si>
  <si>
    <t>f(q_n-1)</t>
  </si>
  <si>
    <t>f(r_n-1)</t>
  </si>
  <si>
    <t>For k = 0</t>
  </si>
  <si>
    <t>pn</t>
  </si>
  <si>
    <t>qn</t>
  </si>
  <si>
    <t>rn</t>
  </si>
  <si>
    <t>For k = 6</t>
  </si>
  <si>
    <t>For k = 25</t>
  </si>
  <si>
    <t>Initial guess (q0)</t>
  </si>
  <si>
    <t>Initial guess (r0)</t>
  </si>
  <si>
    <t>k=0</t>
  </si>
  <si>
    <t>k=6</t>
  </si>
  <si>
    <t>k=25</t>
  </si>
  <si>
    <t>Real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</si>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</sst>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Root Locus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'Post-processor'!$D$13:$D$15</c:f>
              <c:numCache>
                <c:formatCode>General</c:formatCode>
                <c:ptCount val="3"/>
                <c:pt idx="0">
                  <c:v>0</c:v>
                </c:pt>
                <c:pt idx="1">
                  <c:v>0.475952707044002</c:v>
                </c:pt>
                <c:pt idx="2">
                  <c:v>1.34748226972711</c:v>
                </c:pt>
              </c:numCache>
            </c:numRef>
          </c:xVal>
          <c:yVal>
            <c:numRef>
              <c:f>'Post-processor'!$E$13:$E$15</c:f>
              <c:numCache>
                <c:formatCode>General</c:formatCode>
                <c:ptCount val="3"/>
                <c:pt idx="0">
                  <c:v>0</c:v>
                </c:pt>
                <c:pt idx="1">
                  <c:v>1.9856678216503101E-30</c:v>
                </c:pt>
                <c:pt idx="2">
                  <c:v>2.03188277327098E-44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E3-47A9-9664-2183F94B905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'Post-processor'!$F$13:$F$15</c:f>
              <c:numCache>
                <c:formatCode>General</c:formatCode>
                <c:ptCount val="3"/>
                <c:pt idx="0">
                  <c:v>-2.5</c:v>
                </c:pt>
                <c:pt idx="1">
                  <c:v>-2.7379763535220101</c:v>
                </c:pt>
                <c:pt idx="2">
                  <c:v>-3.1737411348635498</c:v>
                </c:pt>
              </c:numCache>
            </c:numRef>
          </c:xVal>
          <c:yVal>
            <c:numRef>
              <c:f>'Post-processor'!$G$13:$G$15</c:f>
              <c:numCache>
                <c:formatCode>General</c:formatCode>
                <c:ptCount val="3"/>
                <c:pt idx="0">
                  <c:v>1.9364916731037101</c:v>
                </c:pt>
                <c:pt idx="1">
                  <c:v>2.2604822499008699</c:v>
                </c:pt>
                <c:pt idx="2">
                  <c:v>-2.9121275770026802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E3-47A9-9664-2183F94B9059}"/>
            </c:ext>
          </c:extLst>
        </c:ser>
        <c:ser>
          <c:idx val="2"/>
          <c:order val="2"/>
          <c:tx>
            <c:strRef>
              <c:f>'Post-processor'!$H$13:$H$15</c:f>
              <c:strCache>
                <c:ptCount val="3"/>
                <c:pt idx="0">
                  <c:v>-2.5</c:v>
                </c:pt>
                <c:pt idx="1">
                  <c:v>-2.737976354</c:v>
                </c:pt>
                <c:pt idx="2">
                  <c:v>-3.173741135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'Post-processor'!$H$13:$H$15</c:f>
              <c:numCache>
                <c:formatCode>General</c:formatCode>
                <c:ptCount val="3"/>
                <c:pt idx="0">
                  <c:v>-2.5</c:v>
                </c:pt>
                <c:pt idx="1">
                  <c:v>-2.7379763535220101</c:v>
                </c:pt>
                <c:pt idx="2">
                  <c:v>-3.1737411348635498</c:v>
                </c:pt>
              </c:numCache>
            </c:numRef>
          </c:xVal>
          <c:yVal>
            <c:numRef>
              <c:f>'Post-processor'!$I$13:$I$15</c:f>
              <c:numCache>
                <c:formatCode>General</c:formatCode>
                <c:ptCount val="3"/>
                <c:pt idx="0">
                  <c:v>-1.9364916731037101</c:v>
                </c:pt>
                <c:pt idx="1">
                  <c:v>-2.2604822499008601</c:v>
                </c:pt>
                <c:pt idx="2">
                  <c:v>2.9121275770026802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DE3-47A9-9664-2183F94B9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414112"/>
        <c:axId val="1657414528"/>
      </c:scatterChart>
      <c:valAx>
        <c:axId val="165741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14528"/>
        <c:crosses val="autoZero"/>
        <c:crossBetween val="midCat"/>
      </c:valAx>
      <c:valAx>
        <c:axId val="165741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1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11</xdr:row>
      <xdr:rowOff>128587</xdr:rowOff>
    </xdr:from>
    <xdr:to>
      <xdr:col>15</xdr:col>
      <xdr:colOff>38100</xdr:colOff>
      <xdr:row>26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A5AA1-ABEE-4B6A-ABF4-5552F2391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F4F4-9A31-4729-A2A1-1D69B1EDBF00}">
  <dimension ref="A1:C16"/>
  <sheetViews>
    <sheetView tabSelected="1" zoomScale="130" zoomScaleNormal="130" workbookViewId="0">
      <selection sqref="A1:C1"/>
    </sheetView>
  </sheetViews>
  <sheetFormatPr defaultRowHeight="15" x14ac:dyDescent="0.25"/>
  <cols>
    <col min="1" max="1" width="18" bestFit="1" customWidth="1"/>
    <col min="2" max="2" width="18.28515625" bestFit="1" customWidth="1"/>
    <col min="5" max="7" width="37.7109375" bestFit="1" customWidth="1"/>
  </cols>
  <sheetData>
    <row r="1" spans="1:3" ht="18.75" x14ac:dyDescent="0.3">
      <c r="A1" s="2" t="s">
        <v>7</v>
      </c>
      <c r="B1" s="2"/>
      <c r="C1" s="2"/>
    </row>
    <row r="2" spans="1:3" x14ac:dyDescent="0.25">
      <c r="A2" t="s">
        <v>2</v>
      </c>
      <c r="B2" t="s">
        <v>8</v>
      </c>
    </row>
    <row r="4" spans="1:3" x14ac:dyDescent="0.25">
      <c r="A4" t="s">
        <v>9</v>
      </c>
      <c r="B4" t="s">
        <v>12</v>
      </c>
      <c r="C4" t="str">
        <f>COMPLEX(0,0)</f>
        <v>0</v>
      </c>
    </row>
    <row r="5" spans="1:3" x14ac:dyDescent="0.25">
      <c r="B5" t="s">
        <v>25</v>
      </c>
      <c r="C5" t="str">
        <f>COMPLEX(-2.5,2)</f>
        <v>-2.5+2i</v>
      </c>
    </row>
    <row r="6" spans="1:3" x14ac:dyDescent="0.25">
      <c r="B6" t="s">
        <v>26</v>
      </c>
      <c r="C6" t="str">
        <f>COMPLEX(-2.5,-2)</f>
        <v>-2.5-2i</v>
      </c>
    </row>
    <row r="7" spans="1:3" x14ac:dyDescent="0.25">
      <c r="A7" t="s">
        <v>10</v>
      </c>
      <c r="B7" t="s">
        <v>12</v>
      </c>
      <c r="C7" t="str">
        <f>COMPLEX(-1,0)</f>
        <v>-1</v>
      </c>
    </row>
    <row r="8" spans="1:3" x14ac:dyDescent="0.25">
      <c r="B8" t="s">
        <v>25</v>
      </c>
      <c r="C8" t="str">
        <f>COMPLEX(-2,1.5)</f>
        <v>-2+1.5i</v>
      </c>
    </row>
    <row r="9" spans="1:3" x14ac:dyDescent="0.25">
      <c r="B9" t="s">
        <v>26</v>
      </c>
      <c r="C9" t="str">
        <f>COMPLEX(-2,-1.5)</f>
        <v>-2-1.5i</v>
      </c>
    </row>
    <row r="10" spans="1:3" x14ac:dyDescent="0.25">
      <c r="A10" t="s">
        <v>11</v>
      </c>
      <c r="B10" t="s">
        <v>12</v>
      </c>
      <c r="C10" t="str">
        <f>COMPLEX(-4,0)</f>
        <v>-4</v>
      </c>
    </row>
    <row r="11" spans="1:3" x14ac:dyDescent="0.25">
      <c r="B11" t="s">
        <v>25</v>
      </c>
      <c r="C11" t="str">
        <f>COMPLEX(-0.5,2.5)</f>
        <v>-0.5+2.5i</v>
      </c>
    </row>
    <row r="12" spans="1:3" x14ac:dyDescent="0.25">
      <c r="B12" t="s">
        <v>26</v>
      </c>
      <c r="C12" t="str">
        <f>COMPLEX(-0.5,-2.5)</f>
        <v>-0.5-2.5i</v>
      </c>
    </row>
    <row r="15" spans="1:3" x14ac:dyDescent="0.25">
      <c r="A15" t="s">
        <v>0</v>
      </c>
      <c r="B15">
        <v>1E-4</v>
      </c>
    </row>
    <row r="16" spans="1:3" x14ac:dyDescent="0.25">
      <c r="A16" t="s">
        <v>1</v>
      </c>
      <c r="B16">
        <v>1.0000000000000001E-5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032C-EE77-434F-9FEC-968060F859E1}">
  <dimension ref="A1:J46"/>
  <sheetViews>
    <sheetView zoomScale="85" zoomScaleNormal="85" workbookViewId="0">
      <selection activeCell="E45" sqref="E45"/>
    </sheetView>
  </sheetViews>
  <sheetFormatPr defaultRowHeight="15" x14ac:dyDescent="0.25"/>
  <cols>
    <col min="1" max="1" width="8.7109375" bestFit="1" customWidth="1"/>
    <col min="2" max="2" width="39.7109375" customWidth="1"/>
    <col min="3" max="4" width="39.7109375" bestFit="1" customWidth="1"/>
    <col min="5" max="7" width="48.42578125" bestFit="1" customWidth="1"/>
  </cols>
  <sheetData>
    <row r="1" spans="1:10" x14ac:dyDescent="0.25">
      <c r="A1" s="1" t="s">
        <v>19</v>
      </c>
      <c r="B1" t="s">
        <v>8</v>
      </c>
    </row>
    <row r="2" spans="1:10" x14ac:dyDescent="0.25">
      <c r="A2" t="s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  <c r="J2" t="s">
        <v>22</v>
      </c>
    </row>
    <row r="3" spans="1:10" x14ac:dyDescent="0.25">
      <c r="A3">
        <v>1</v>
      </c>
      <c r="B3" t="str">
        <f>Preprocessor!C4</f>
        <v>0</v>
      </c>
      <c r="C3" t="str">
        <f>Preprocessor!C5</f>
        <v>-2.5+2i</v>
      </c>
      <c r="D3" t="str">
        <f>Preprocessor!C6</f>
        <v>-2.5-2i</v>
      </c>
      <c r="E3" t="str">
        <f>IMSUM(IMPOWER(B3,3),IMPRODUCT(5,IMPOWER(B3,2)),IMPRODUCT(10,B3),0)</f>
        <v>0</v>
      </c>
      <c r="F3" t="str">
        <f t="shared" ref="F3:G3" si="0">IMSUM(IMPOWER(C3,3),IMPRODUCT(5,IMPOWER(C3,2)),IMPRODUCT(10,C3),0)</f>
        <v>0.624999999999901-0.5i</v>
      </c>
      <c r="G3" t="str">
        <f t="shared" si="0"/>
        <v>0.624999999999901+0.5i</v>
      </c>
      <c r="H3" t="str">
        <f>IMSUB(B3,IMDIV(E3,IMPRODUCT(IMSUB(B3,C3),IMSUB(B3,D3))))</f>
        <v>0</v>
      </c>
      <c r="I3" t="str">
        <f>IMSUB(C3,IMDIV(F3,IMPRODUCT(IMSUB(C3,D3),IMSUB(C3,H3))))</f>
        <v>-2.5+1.93750000000001i</v>
      </c>
      <c r="J3" t="str">
        <f>IMSUB(D3,IMDIV(G3,IMPRODUCT(IMSUB(D3,I3),IMSUB(D3,H3))))</f>
        <v>-2.5-1.93650793650794i</v>
      </c>
    </row>
    <row r="4" spans="1:10" x14ac:dyDescent="0.25">
      <c r="A4">
        <v>2</v>
      </c>
      <c r="B4" t="str">
        <f>H3</f>
        <v>0</v>
      </c>
      <c r="C4" t="str">
        <f t="shared" ref="C4:D4" si="1">I3</f>
        <v>-2.5+1.93750000000001i</v>
      </c>
      <c r="D4" t="str">
        <f t="shared" si="1"/>
        <v>-2.5-1.93650793650794i</v>
      </c>
      <c r="E4" t="str">
        <f>IMSUM(IMPOWER(B4,3),IMPRODUCT(5,IMPOWER(B4,2)),IMPRODUCT(10,B4),0)</f>
        <v>0</v>
      </c>
      <c r="F4" t="str">
        <f t="shared" ref="F4" si="2">IMSUM(IMPOWER(C4,3),IMPRODUCT(5,IMPOWER(C4,2)),IMPRODUCT(10,C4),0)</f>
        <v>0.00976562500009948-0.007568359375i</v>
      </c>
      <c r="G4" t="str">
        <f t="shared" ref="G4" si="3">IMSUM(IMPOWER(D4,3),IMPRODUCT(5,IMPOWER(D4,2)),IMPRODUCT(10,D4),0)</f>
        <v>0.000157470395599546+0.00012197706829653i</v>
      </c>
      <c r="H4" t="str">
        <f>IMSUB(B4,IMDIV(E4,IMPRODUCT(IMSUB(B4,C4),IMSUB(B4,D4))))</f>
        <v>0</v>
      </c>
      <c r="I4" t="str">
        <f>IMSUB(C4,IMDIV(F4,IMPRODUCT(IMSUB(C4,D4),IMSUB(C4,H4))))</f>
        <v>-2.5+1.93649167733675i</v>
      </c>
      <c r="J4" t="str">
        <f>IMSUB(D4,IMDIV(G4,IMPRODUCT(IMSUB(D4,I4),IMSUB(D4,H4))))</f>
        <v>-2.5-1.93649167310373i</v>
      </c>
    </row>
    <row r="5" spans="1:10" x14ac:dyDescent="0.25">
      <c r="A5">
        <v>3</v>
      </c>
      <c r="B5" t="str">
        <f t="shared" ref="B5:B14" si="4">H4</f>
        <v>0</v>
      </c>
      <c r="C5" t="str">
        <f t="shared" ref="C5:C14" si="5">I4</f>
        <v>-2.5+1.93649167733675i</v>
      </c>
      <c r="D5" t="str">
        <f t="shared" ref="D5:D14" si="6">J4</f>
        <v>-2.5-1.93649167310373i</v>
      </c>
      <c r="E5" t="str">
        <f t="shared" ref="E5:E14" si="7">IMSUM(IMPOWER(B5,3),IMPRODUCT(5,IMPOWER(B5,2)),IMPRODUCT(10,B5),0)</f>
        <v>0</v>
      </c>
      <c r="F5" t="str">
        <f t="shared" ref="F5:F14" si="8">IMSUM(IMPOWER(C5,3),IMPRODUCT(5,IMPOWER(C5,2)),IMPRODUCT(10,C5),0)</f>
        <v>4.09863005756961E-08-3.17478985323305E-08i</v>
      </c>
      <c r="G5" t="str">
        <f t="shared" ref="G5:G14" si="9">IMSUM(IMPOWER(D5,3),IMPRODUCT(5,IMPOWER(D5,2)),IMPRODUCT(10,D5),0)</f>
        <v>1.98951966012828E-13+1.98951966012828E-13i</v>
      </c>
      <c r="H5" t="str">
        <f t="shared" ref="H5:H14" si="10">IMSUB(B5,IMDIV(E5,IMPRODUCT(IMSUB(B5,C5),IMSUB(B5,D5))))</f>
        <v>0</v>
      </c>
      <c r="I5" t="str">
        <f t="shared" ref="I5:I14" si="11">IMSUB(C5,IMDIV(F5,IMPRODUCT(IMSUB(C5,D5),IMSUB(C5,H5))))</f>
        <v>-2.5+1.9364916731037i</v>
      </c>
      <c r="J5" t="str">
        <f t="shared" ref="J5:J14" si="12">IMSUB(D5,IMDIV(G5,IMPRODUCT(IMSUB(D5,I5),IMSUB(D5,H5))))</f>
        <v>-2.5-1.93649167310371i</v>
      </c>
    </row>
    <row r="6" spans="1:10" x14ac:dyDescent="0.25">
      <c r="A6">
        <v>4</v>
      </c>
      <c r="B6" t="str">
        <f t="shared" si="4"/>
        <v>0</v>
      </c>
      <c r="C6" t="str">
        <f t="shared" si="5"/>
        <v>-2.5+1.9364916731037i</v>
      </c>
      <c r="D6" t="str">
        <f t="shared" si="6"/>
        <v>-2.5-1.93649167310371i</v>
      </c>
      <c r="E6" t="str">
        <f t="shared" si="7"/>
        <v>0</v>
      </c>
      <c r="F6" t="str">
        <f t="shared" si="8"/>
        <v>-9.9475983006414E-14+1.03028696685215E-13i</v>
      </c>
      <c r="G6" t="str">
        <f t="shared" si="9"/>
        <v>3.5527136788005E-15i</v>
      </c>
      <c r="H6" t="str">
        <f t="shared" si="10"/>
        <v>0</v>
      </c>
      <c r="I6" t="str">
        <f t="shared" si="11"/>
        <v>-2.5+1.93649167310371i</v>
      </c>
      <c r="J6" t="str">
        <f t="shared" si="12"/>
        <v>-2.5-1.93649167310371i</v>
      </c>
    </row>
    <row r="7" spans="1:10" x14ac:dyDescent="0.25">
      <c r="A7">
        <v>5</v>
      </c>
      <c r="B7" t="str">
        <f t="shared" si="4"/>
        <v>0</v>
      </c>
      <c r="C7" t="str">
        <f t="shared" si="5"/>
        <v>-2.5+1.93649167310371i</v>
      </c>
      <c r="D7" t="str">
        <f t="shared" si="6"/>
        <v>-2.5-1.93649167310371i</v>
      </c>
      <c r="E7" t="str">
        <f t="shared" si="7"/>
        <v>0</v>
      </c>
      <c r="F7" t="str">
        <f t="shared" si="8"/>
        <v>-3.5527136788005E-15i</v>
      </c>
      <c r="G7" t="str">
        <f t="shared" si="9"/>
        <v>3.5527136788005E-15i</v>
      </c>
      <c r="H7" t="str">
        <f t="shared" si="10"/>
        <v>0</v>
      </c>
      <c r="I7" t="str">
        <f t="shared" si="11"/>
        <v>-2.5+1.93649167310371i</v>
      </c>
      <c r="J7" t="str">
        <f t="shared" si="12"/>
        <v>-2.5-1.93649167310371i</v>
      </c>
    </row>
    <row r="8" spans="1:10" x14ac:dyDescent="0.25">
      <c r="A8">
        <v>6</v>
      </c>
      <c r="B8" t="str">
        <f t="shared" si="4"/>
        <v>0</v>
      </c>
      <c r="C8" t="str">
        <f t="shared" si="5"/>
        <v>-2.5+1.93649167310371i</v>
      </c>
      <c r="D8" t="str">
        <f t="shared" si="6"/>
        <v>-2.5-1.93649167310371i</v>
      </c>
      <c r="E8" t="str">
        <f t="shared" si="7"/>
        <v>0</v>
      </c>
      <c r="F8" t="str">
        <f t="shared" si="8"/>
        <v>-3.5527136788005E-15i</v>
      </c>
      <c r="G8" t="str">
        <f t="shared" si="9"/>
        <v>3.5527136788005E-15i</v>
      </c>
      <c r="H8" t="str">
        <f t="shared" si="10"/>
        <v>0</v>
      </c>
      <c r="I8" t="str">
        <f t="shared" si="11"/>
        <v>-2.5+1.93649167310371i</v>
      </c>
      <c r="J8" t="str">
        <f t="shared" si="12"/>
        <v>-2.5-1.93649167310371i</v>
      </c>
    </row>
    <row r="9" spans="1:10" x14ac:dyDescent="0.25">
      <c r="A9">
        <v>7</v>
      </c>
      <c r="B9" t="str">
        <f t="shared" si="4"/>
        <v>0</v>
      </c>
      <c r="C9" t="str">
        <f t="shared" si="5"/>
        <v>-2.5+1.93649167310371i</v>
      </c>
      <c r="D9" t="str">
        <f t="shared" si="6"/>
        <v>-2.5-1.93649167310371i</v>
      </c>
      <c r="E9" t="str">
        <f t="shared" si="7"/>
        <v>0</v>
      </c>
      <c r="F9" t="str">
        <f t="shared" si="8"/>
        <v>-3.5527136788005E-15i</v>
      </c>
      <c r="G9" t="str">
        <f t="shared" si="9"/>
        <v>3.5527136788005E-15i</v>
      </c>
      <c r="H9" t="str">
        <f t="shared" si="10"/>
        <v>0</v>
      </c>
      <c r="I9" t="str">
        <f t="shared" si="11"/>
        <v>-2.5+1.93649167310371i</v>
      </c>
      <c r="J9" t="str">
        <f t="shared" si="12"/>
        <v>-2.5-1.93649167310371i</v>
      </c>
    </row>
    <row r="10" spans="1:10" x14ac:dyDescent="0.25">
      <c r="A10">
        <v>8</v>
      </c>
      <c r="B10" t="str">
        <f t="shared" si="4"/>
        <v>0</v>
      </c>
      <c r="C10" t="str">
        <f t="shared" si="5"/>
        <v>-2.5+1.93649167310371i</v>
      </c>
      <c r="D10" t="str">
        <f t="shared" si="6"/>
        <v>-2.5-1.93649167310371i</v>
      </c>
      <c r="E10" t="str">
        <f t="shared" si="7"/>
        <v>0</v>
      </c>
      <c r="F10" t="str">
        <f t="shared" si="8"/>
        <v>-3.5527136788005E-15i</v>
      </c>
      <c r="G10" t="str">
        <f t="shared" si="9"/>
        <v>3.5527136788005E-15i</v>
      </c>
      <c r="H10" t="str">
        <f t="shared" si="10"/>
        <v>0</v>
      </c>
      <c r="I10" t="str">
        <f t="shared" si="11"/>
        <v>-2.5+1.93649167310371i</v>
      </c>
      <c r="J10" t="str">
        <f t="shared" si="12"/>
        <v>-2.5-1.93649167310371i</v>
      </c>
    </row>
    <row r="11" spans="1:10" x14ac:dyDescent="0.25">
      <c r="A11">
        <v>9</v>
      </c>
      <c r="B11" t="str">
        <f t="shared" si="4"/>
        <v>0</v>
      </c>
      <c r="C11" t="str">
        <f t="shared" si="5"/>
        <v>-2.5+1.93649167310371i</v>
      </c>
      <c r="D11" t="str">
        <f t="shared" si="6"/>
        <v>-2.5-1.93649167310371i</v>
      </c>
      <c r="E11" t="str">
        <f t="shared" si="7"/>
        <v>0</v>
      </c>
      <c r="F11" t="str">
        <f t="shared" si="8"/>
        <v>-3.5527136788005E-15i</v>
      </c>
      <c r="G11" t="str">
        <f t="shared" si="9"/>
        <v>3.5527136788005E-15i</v>
      </c>
      <c r="H11" t="str">
        <f t="shared" si="10"/>
        <v>0</v>
      </c>
      <c r="I11" t="str">
        <f t="shared" si="11"/>
        <v>-2.5+1.93649167310371i</v>
      </c>
      <c r="J11" t="str">
        <f t="shared" si="12"/>
        <v>-2.5-1.93649167310371i</v>
      </c>
    </row>
    <row r="12" spans="1:10" x14ac:dyDescent="0.25">
      <c r="A12">
        <v>10</v>
      </c>
      <c r="B12" t="str">
        <f t="shared" si="4"/>
        <v>0</v>
      </c>
      <c r="C12" t="str">
        <f t="shared" si="5"/>
        <v>-2.5+1.93649167310371i</v>
      </c>
      <c r="D12" t="str">
        <f t="shared" si="6"/>
        <v>-2.5-1.93649167310371i</v>
      </c>
      <c r="E12" t="str">
        <f t="shared" si="7"/>
        <v>0</v>
      </c>
      <c r="F12" t="str">
        <f t="shared" si="8"/>
        <v>-3.5527136788005E-15i</v>
      </c>
      <c r="G12" t="str">
        <f t="shared" si="9"/>
        <v>3.5527136788005E-15i</v>
      </c>
      <c r="H12" t="str">
        <f t="shared" si="10"/>
        <v>0</v>
      </c>
      <c r="I12" t="str">
        <f t="shared" si="11"/>
        <v>-2.5+1.93649167310371i</v>
      </c>
      <c r="J12" t="str">
        <f t="shared" si="12"/>
        <v>-2.5-1.93649167310371i</v>
      </c>
    </row>
    <row r="13" spans="1:10" x14ac:dyDescent="0.25">
      <c r="A13">
        <v>11</v>
      </c>
      <c r="B13" t="str">
        <f t="shared" si="4"/>
        <v>0</v>
      </c>
      <c r="C13" t="str">
        <f t="shared" si="5"/>
        <v>-2.5+1.93649167310371i</v>
      </c>
      <c r="D13" t="str">
        <f t="shared" si="6"/>
        <v>-2.5-1.93649167310371i</v>
      </c>
      <c r="E13" t="str">
        <f t="shared" si="7"/>
        <v>0</v>
      </c>
      <c r="F13" t="str">
        <f t="shared" si="8"/>
        <v>-3.5527136788005E-15i</v>
      </c>
      <c r="G13" t="str">
        <f t="shared" si="9"/>
        <v>3.5527136788005E-15i</v>
      </c>
      <c r="H13" t="str">
        <f t="shared" si="10"/>
        <v>0</v>
      </c>
      <c r="I13" t="str">
        <f t="shared" si="11"/>
        <v>-2.5+1.93649167310371i</v>
      </c>
      <c r="J13" t="str">
        <f t="shared" si="12"/>
        <v>-2.5-1.93649167310371i</v>
      </c>
    </row>
    <row r="14" spans="1:10" x14ac:dyDescent="0.25">
      <c r="A14">
        <v>12</v>
      </c>
      <c r="B14" t="str">
        <f t="shared" si="4"/>
        <v>0</v>
      </c>
      <c r="C14" t="str">
        <f t="shared" si="5"/>
        <v>-2.5+1.93649167310371i</v>
      </c>
      <c r="D14" t="str">
        <f t="shared" si="6"/>
        <v>-2.5-1.93649167310371i</v>
      </c>
      <c r="E14" t="str">
        <f t="shared" si="7"/>
        <v>0</v>
      </c>
      <c r="F14" t="str">
        <f t="shared" si="8"/>
        <v>-3.5527136788005E-15i</v>
      </c>
      <c r="G14" t="str">
        <f t="shared" si="9"/>
        <v>3.5527136788005E-15i</v>
      </c>
      <c r="H14" t="str">
        <f t="shared" si="10"/>
        <v>0</v>
      </c>
      <c r="I14" t="str">
        <f t="shared" si="11"/>
        <v>-2.5+1.93649167310371i</v>
      </c>
      <c r="J14" t="str">
        <f t="shared" si="12"/>
        <v>-2.5-1.93649167310371i</v>
      </c>
    </row>
    <row r="17" spans="1:10" x14ac:dyDescent="0.25">
      <c r="A17" s="1" t="s">
        <v>23</v>
      </c>
    </row>
    <row r="18" spans="1:10" x14ac:dyDescent="0.25">
      <c r="A18" t="s">
        <v>3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20</v>
      </c>
      <c r="I18" t="s">
        <v>21</v>
      </c>
      <c r="J18" t="s">
        <v>22</v>
      </c>
    </row>
    <row r="19" spans="1:10" x14ac:dyDescent="0.25">
      <c r="A19">
        <v>1</v>
      </c>
      <c r="B19" t="str">
        <f>Preprocessor!C7</f>
        <v>-1</v>
      </c>
      <c r="C19" t="str">
        <f>Preprocessor!C8</f>
        <v>-2+1.5i</v>
      </c>
      <c r="D19" t="str">
        <f>Preprocessor!C9</f>
        <v>-2-1.5i</v>
      </c>
      <c r="E19" t="str">
        <f>IMSUM(IMPOWER(B19,3),IMPRODUCT(5,IMPOWER(B19,2)),IMPRODUCT(10,B19),-6)</f>
        <v>-12-8.57603918436034E-16i</v>
      </c>
      <c r="F19" t="str">
        <f>IMSUM(IMPOWER(C19,3),IMPRODUCT(5,IMPOWER(C19,2)),IMPRODUCT(10,C19),-6)</f>
        <v>-11.75-0.375i</v>
      </c>
      <c r="G19" t="str">
        <f>IMSUM(IMPOWER(D19,3),IMPRODUCT(5,IMPOWER(D19,2)),IMPRODUCT(10,D19),-6)</f>
        <v>-11.75+0.375i</v>
      </c>
      <c r="H19" t="str">
        <f>IMSUB(B19,IMDIV(E19,IMPRODUCT(IMSUB(B19,C19),IMSUB(B19,D19))))</f>
        <v>2.69230769230769+2.63878128749549E-16i</v>
      </c>
      <c r="I19" t="str">
        <f>IMSUB(C19,IMDIV(F19,IMPRODUCT(IMSUB(C19,D19),IMSUB(C19,H19))))</f>
        <v>-2.26626028649802+2.24958346032713i</v>
      </c>
      <c r="J19" t="str">
        <f>IMSUB(D19,IMDIV(G19,IMPRODUCT(IMSUB(D19,I19),IMSUB(D19,H19))))</f>
        <v>-2.25433684214579-2.08167276541549i</v>
      </c>
    </row>
    <row r="20" spans="1:10" x14ac:dyDescent="0.25">
      <c r="A20">
        <v>2</v>
      </c>
      <c r="B20" t="str">
        <f>H19</f>
        <v>2.69230769230769+2.63878128749549E-16i</v>
      </c>
      <c r="C20" t="str">
        <f t="shared" ref="C20:C30" si="13">I19</f>
        <v>-2.26626028649802+2.24958346032713i</v>
      </c>
      <c r="D20" t="str">
        <f t="shared" ref="D20:D30" si="14">J19</f>
        <v>-2.25433684214579-2.08167276541549i</v>
      </c>
      <c r="E20" t="str">
        <f t="shared" ref="E20:E30" si="15">IMSUM(IMPOWER(B20,3),IMPRODUCT(5,IMPOWER(B20,2)),IMPRODUCT(10,B20),-6)</f>
        <v>76.6809285389166+1.54813706896555E-14i</v>
      </c>
      <c r="F20" t="str">
        <f t="shared" ref="F20:F30" si="16">IMSUM(IMPOWER(C20,3),IMPRODUCT(5,IMPOWER(C20,2)),IMPRODUCT(10,C20),-6)</f>
        <v>-5.51933478660959-5.20873402590169i</v>
      </c>
      <c r="G20" t="str">
        <f t="shared" ref="G20:G30" si="17">IMSUM(IMPOWER(D20,3),IMPRODUCT(5,IMPOWER(D20,2)),IMPRODUCT(10,D20),-6)</f>
        <v>-6.95005131581969+3.394430005735i</v>
      </c>
      <c r="H20" t="str">
        <f>IMSUB(B20,IMDIV(E20,IMPRODUCT(IMSUB(B20,C20),IMSUB(B20,D20))))</f>
        <v>0.0692485419453899-0.0723556223130548i</v>
      </c>
      <c r="I20" t="str">
        <f>IMSUB(C20,IMDIV(F20,IMPRODUCT(IMSUB(C20,D20),IMSUB(C20,H20))))</f>
        <v>-2.79797411059309+2.26799369381258i</v>
      </c>
      <c r="J20" t="str">
        <f>IMSUB(D20,IMDIV(G20,IMPRODUCT(IMSUB(D20,I20),IMSUB(D20,H20))))</f>
        <v>-2.80650817858035-2.23993538456676i</v>
      </c>
    </row>
    <row r="21" spans="1:10" x14ac:dyDescent="0.25">
      <c r="A21">
        <v>3</v>
      </c>
      <c r="B21" t="str">
        <f t="shared" ref="B21:B30" si="18">H20</f>
        <v>0.0692485419453899-0.0723556223130548i</v>
      </c>
      <c r="C21" t="str">
        <f t="shared" si="13"/>
        <v>-2.79797411059309+2.26799369381258i</v>
      </c>
      <c r="D21" t="str">
        <f t="shared" si="14"/>
        <v>-2.80650817858035-2.23993538456676i</v>
      </c>
      <c r="E21" t="str">
        <f t="shared" si="15"/>
        <v>-5.31047000458331-0.774323544490685i</v>
      </c>
      <c r="F21" t="str">
        <f t="shared" si="16"/>
        <v>0.7168110252492+0.822013606503504i</v>
      </c>
      <c r="G21" t="str">
        <f t="shared" si="17"/>
        <v>0.368747017478299-1.2254062812049i</v>
      </c>
      <c r="H21" t="str">
        <f t="shared" ref="H21:H30" si="19">IMSUB(B21,IMDIV(E21,IMPRODUCT(IMSUB(B21,C21),IMSUB(B21,D21))))</f>
        <v>0.465140098666876+0.0011027606548802i</v>
      </c>
      <c r="I21" t="str">
        <f t="shared" ref="I21:I30" si="20">IMSUB(C21,IMDIV(F21,IMPRODUCT(IMSUB(C21,D21),IMSUB(C21,H21))))</f>
        <v>-2.73743705394689+2.26142497583901i</v>
      </c>
      <c r="J21" t="str">
        <f t="shared" ref="J21:J30" si="21">IMSUB(D21,IMDIV(G21,IMPRODUCT(IMSUB(D21,I21),IMSUB(D21,H21))))</f>
        <v>-2.73788142022547-2.26063418546545i</v>
      </c>
    </row>
    <row r="22" spans="1:10" x14ac:dyDescent="0.25">
      <c r="A22">
        <v>4</v>
      </c>
      <c r="B22" t="str">
        <f t="shared" si="18"/>
        <v>0.465140098666876+0.0011027606548802i</v>
      </c>
      <c r="C22" t="str">
        <f t="shared" si="13"/>
        <v>-2.73743705394689+2.26142497583901i</v>
      </c>
      <c r="D22" t="str">
        <f t="shared" si="14"/>
        <v>-2.73788142022547-2.26063418546545i</v>
      </c>
      <c r="E22" t="str">
        <f t="shared" si="15"/>
        <v>-0.166194702855558+0.0168727515805435i</v>
      </c>
      <c r="F22" t="str">
        <f t="shared" si="16"/>
        <v>0.00818148406629859-0.0174776215988963i</v>
      </c>
      <c r="G22" t="str">
        <f t="shared" si="17"/>
        <v>0.00123730581900716+0.00293228917879773i</v>
      </c>
      <c r="H22" t="str">
        <f t="shared" si="19"/>
        <v>0.475952649124112+2.52089854993996E-06i</v>
      </c>
      <c r="I22" t="str">
        <f t="shared" si="20"/>
        <v>-2.73797635588964+2.26048229281579i</v>
      </c>
      <c r="J22" t="str">
        <f t="shared" si="21"/>
        <v>-2.73797635340611-2.26048224990589i</v>
      </c>
    </row>
    <row r="23" spans="1:10" x14ac:dyDescent="0.25">
      <c r="A23">
        <v>5</v>
      </c>
      <c r="B23" t="str">
        <f t="shared" si="18"/>
        <v>0.475952649124112+2.52089854993996E-06i</v>
      </c>
      <c r="C23" t="str">
        <f t="shared" si="13"/>
        <v>-2.73797635588964+2.26048229281579i</v>
      </c>
      <c r="D23" t="str">
        <f t="shared" si="14"/>
        <v>-2.73797635340611-2.26048224990589i</v>
      </c>
      <c r="E23" t="str">
        <f t="shared" si="15"/>
        <v>-8.94272979223842E-07+0.0000389204533646136i</v>
      </c>
      <c r="F23" t="str">
        <f t="shared" si="16"/>
        <v>6.47752600002605E-07-4.04169902878948E-07i</v>
      </c>
      <c r="G23" t="str">
        <f t="shared" si="17"/>
        <v>-1.11139897285284E-09+1.73509917544834E-09i</v>
      </c>
      <c r="H23" t="str">
        <f t="shared" si="19"/>
        <v>0.475952707044024+1.751933025531E-14i</v>
      </c>
      <c r="I23" t="str">
        <f t="shared" si="20"/>
        <v>-2.73797635352201+2.26048224990086i</v>
      </c>
      <c r="J23" t="str">
        <f t="shared" si="21"/>
        <v>-2.737976353522-2.26048224990087i</v>
      </c>
    </row>
    <row r="24" spans="1:10" x14ac:dyDescent="0.25">
      <c r="A24">
        <v>6</v>
      </c>
      <c r="B24" t="str">
        <f t="shared" si="18"/>
        <v>0.475952707044024+1.751933025531E-14i</v>
      </c>
      <c r="C24" t="str">
        <f t="shared" si="13"/>
        <v>-2.73797635352201+2.26048224990086i</v>
      </c>
      <c r="D24" t="str">
        <f t="shared" si="14"/>
        <v>-2.737976353522-2.26048224990087i</v>
      </c>
      <c r="E24" t="str">
        <f t="shared" si="15"/>
        <v>3.32178728967847E-13+2.70483042279712E-13i</v>
      </c>
      <c r="F24" t="str">
        <f t="shared" si="16"/>
        <v>-9.9475983006414E-14+9.9475983006414E-14i</v>
      </c>
      <c r="G24" t="str">
        <f t="shared" si="17"/>
        <v>1.95399252334028E-13i</v>
      </c>
      <c r="H24" t="str">
        <f t="shared" si="19"/>
        <v>0.475952707044002+9.78187522474055E-29i</v>
      </c>
      <c r="I24" t="str">
        <f t="shared" si="20"/>
        <v>-2.73797635352201+2.26048224990087i</v>
      </c>
      <c r="J24" t="str">
        <f t="shared" si="21"/>
        <v>-2.73797635352201-2.26048224990086i</v>
      </c>
    </row>
    <row r="25" spans="1:10" x14ac:dyDescent="0.25">
      <c r="A25">
        <v>7</v>
      </c>
      <c r="B25" t="str">
        <f t="shared" si="18"/>
        <v>0.475952707044002+9.78187522474055E-29i</v>
      </c>
      <c r="C25" t="str">
        <f t="shared" si="13"/>
        <v>-2.73797635352201+2.26048224990087i</v>
      </c>
      <c r="D25" t="str">
        <f t="shared" si="14"/>
        <v>-2.73797635352201-2.26048224990086i</v>
      </c>
      <c r="E25" t="str">
        <f t="shared" si="15"/>
        <v>-1.15463194561016E-14+1.51023545502625E-27i</v>
      </c>
      <c r="F25" t="str">
        <f t="shared" si="16"/>
        <v>9.9475983006414E-14+2.02504679691629E-13i</v>
      </c>
      <c r="G25" t="str">
        <f t="shared" si="17"/>
        <v>-9.9475983006414E-14-9.9475983006414E-14i</v>
      </c>
      <c r="H25" t="str">
        <f t="shared" si="19"/>
        <v>0.475952707044003+1.5488209008875E-30i</v>
      </c>
      <c r="I25" t="str">
        <f t="shared" si="20"/>
        <v>-2.737976353522+2.26048224990087i</v>
      </c>
      <c r="J25" t="str">
        <f t="shared" si="21"/>
        <v>-2.73797635352201-2.26048224990087i</v>
      </c>
    </row>
    <row r="26" spans="1:10" x14ac:dyDescent="0.25">
      <c r="A26">
        <v>8</v>
      </c>
      <c r="B26" t="str">
        <f t="shared" si="18"/>
        <v>0.475952707044003+1.5488209008875E-30i</v>
      </c>
      <c r="C26" t="str">
        <f t="shared" si="13"/>
        <v>-2.737976353522+2.26048224990087i</v>
      </c>
      <c r="D26" t="str">
        <f t="shared" si="14"/>
        <v>-2.73797635352201-2.26048224990087i</v>
      </c>
      <c r="E26" t="str">
        <f t="shared" si="15"/>
        <v>8.88178419700125E-15+2.39124317604249E-29i</v>
      </c>
      <c r="F26" t="str">
        <f t="shared" si="16"/>
        <v>-1.95399252334028E-13i</v>
      </c>
      <c r="G26" t="str">
        <f t="shared" si="17"/>
        <v>9.9475983006414E-14-2.02504679691629E-13i</v>
      </c>
      <c r="H26" t="str">
        <f t="shared" si="19"/>
        <v>0.475952707044002-8.2736159235429E-31i</v>
      </c>
      <c r="I26" t="str">
        <f t="shared" si="20"/>
        <v>-2.73797635352201+2.26048224990086i</v>
      </c>
      <c r="J26" t="str">
        <f t="shared" si="21"/>
        <v>-2.737976353522-2.26048224990087i</v>
      </c>
    </row>
    <row r="27" spans="1:10" x14ac:dyDescent="0.25">
      <c r="A27">
        <v>9</v>
      </c>
      <c r="B27" t="str">
        <f t="shared" si="18"/>
        <v>0.475952707044002-8.2736159235429E-31i</v>
      </c>
      <c r="C27" t="str">
        <f t="shared" si="13"/>
        <v>-2.73797635352201+2.26048224990086i</v>
      </c>
      <c r="D27" t="str">
        <f t="shared" si="14"/>
        <v>-2.737976353522-2.26048224990087i</v>
      </c>
      <c r="E27" t="str">
        <f t="shared" si="15"/>
        <v>-1.15463194561016E-14-1.27737349147547E-29i</v>
      </c>
      <c r="F27" t="str">
        <f t="shared" si="16"/>
        <v>-9.9475983006414E-14+9.9475983006414E-14i</v>
      </c>
      <c r="G27" t="str">
        <f t="shared" si="17"/>
        <v>1.95399252334028E-13i</v>
      </c>
      <c r="H27" t="str">
        <f t="shared" si="19"/>
        <v>0.475952707044003-2.58136816814541E-30i</v>
      </c>
      <c r="I27" t="str">
        <f t="shared" si="20"/>
        <v>-2.73797635352201+2.26048224990087i</v>
      </c>
      <c r="J27" t="str">
        <f t="shared" si="21"/>
        <v>-2.73797635352201-2.26048224990086i</v>
      </c>
    </row>
    <row r="28" spans="1:10" x14ac:dyDescent="0.25">
      <c r="A28">
        <v>10</v>
      </c>
      <c r="B28" t="str">
        <f t="shared" si="18"/>
        <v>0.475952707044003-2.58136816814541E-30i</v>
      </c>
      <c r="C28" t="str">
        <f t="shared" si="13"/>
        <v>-2.73797635352201+2.26048224990087i</v>
      </c>
      <c r="D28" t="str">
        <f t="shared" si="14"/>
        <v>-2.73797635352201-2.26048224990086i</v>
      </c>
      <c r="E28" t="str">
        <f t="shared" si="15"/>
        <v>8.88178419700125E-15-3.9854052934035E-29i</v>
      </c>
      <c r="F28" t="str">
        <f t="shared" si="16"/>
        <v>9.9475983006414E-14+2.02504679691629E-13i</v>
      </c>
      <c r="G28" t="str">
        <f t="shared" si="17"/>
        <v>-9.9475983006414E-14-9.9475983006414E-14i</v>
      </c>
      <c r="H28" t="str">
        <f t="shared" si="19"/>
        <v>0.475952707044002-1.1914006929902E-30i</v>
      </c>
      <c r="I28" t="str">
        <f t="shared" si="20"/>
        <v>-2.737976353522+2.26048224990087i</v>
      </c>
      <c r="J28" t="str">
        <f t="shared" si="21"/>
        <v>-2.73797635352201-2.26048224990087i</v>
      </c>
    </row>
    <row r="29" spans="1:10" x14ac:dyDescent="0.25">
      <c r="A29">
        <v>11</v>
      </c>
      <c r="B29" t="str">
        <f t="shared" si="18"/>
        <v>0.475952707044002-1.1914006929902E-30i</v>
      </c>
      <c r="C29" t="str">
        <f t="shared" si="13"/>
        <v>-2.737976353522+2.26048224990087i</v>
      </c>
      <c r="D29" t="str">
        <f t="shared" si="14"/>
        <v>-2.73797635352201-2.26048224990087i</v>
      </c>
      <c r="E29" t="str">
        <f t="shared" si="15"/>
        <v>-1.15463194561016E-14-1.83941782772471E-29i</v>
      </c>
      <c r="F29" t="str">
        <f t="shared" si="16"/>
        <v>-1.95399252334028E-13i</v>
      </c>
      <c r="G29" t="str">
        <f t="shared" si="17"/>
        <v>9.9475983006414E-14-2.02504679691629E-13i</v>
      </c>
      <c r="H29" t="str">
        <f t="shared" si="19"/>
        <v>0.475952707044003+1.07557007006058E-30i</v>
      </c>
      <c r="I29" t="str">
        <f t="shared" si="20"/>
        <v>-2.73797635352201+2.26048224990086i</v>
      </c>
      <c r="J29" t="str">
        <f t="shared" si="21"/>
        <v>-2.737976353522-2.26048224990087i</v>
      </c>
    </row>
    <row r="30" spans="1:10" x14ac:dyDescent="0.25">
      <c r="A30">
        <v>12</v>
      </c>
      <c r="B30" t="str">
        <f t="shared" si="18"/>
        <v>0.475952707044003+1.07557007006058E-30i</v>
      </c>
      <c r="C30" t="str">
        <f t="shared" si="13"/>
        <v>-2.73797635352201+2.26048224990086i</v>
      </c>
      <c r="D30" t="str">
        <f t="shared" si="14"/>
        <v>-2.737976353522-2.26048224990087i</v>
      </c>
      <c r="E30" t="str">
        <f t="shared" si="15"/>
        <v>8.88178419700125E-15+1.66058553891812E-29i</v>
      </c>
      <c r="F30" t="str">
        <f t="shared" si="16"/>
        <v>-9.9475983006414E-14+9.9475983006414E-14i</v>
      </c>
      <c r="G30" t="str">
        <f t="shared" si="17"/>
        <v>1.95399252334028E-13i</v>
      </c>
      <c r="H30" t="str">
        <f t="shared" si="19"/>
        <v>0.475952707044002+1.98566782165031E-30i</v>
      </c>
      <c r="I30" t="str">
        <f t="shared" si="20"/>
        <v>-2.73797635352201+2.26048224990087i</v>
      </c>
      <c r="J30" t="str">
        <f t="shared" si="21"/>
        <v>-2.73797635352201-2.26048224990086i</v>
      </c>
    </row>
    <row r="33" spans="1:10" x14ac:dyDescent="0.25">
      <c r="A33" s="1" t="s">
        <v>24</v>
      </c>
    </row>
    <row r="34" spans="1:10" x14ac:dyDescent="0.25">
      <c r="A34" t="s">
        <v>3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20</v>
      </c>
      <c r="I34" t="s">
        <v>21</v>
      </c>
      <c r="J34" t="s">
        <v>22</v>
      </c>
    </row>
    <row r="35" spans="1:10" x14ac:dyDescent="0.25">
      <c r="A35">
        <v>1</v>
      </c>
      <c r="B35" t="str">
        <f>Preprocessor!C10</f>
        <v>-4</v>
      </c>
      <c r="C35" t="str">
        <f>Preprocessor!C11</f>
        <v>-0.5+2.5i</v>
      </c>
      <c r="D35" t="str">
        <f>Preprocessor!C12</f>
        <v>-0.5-2.5i</v>
      </c>
      <c r="E35" t="str">
        <f>IMSUM(IMPOWER(B35,3),IMPRODUCT(5,IMPOWER(B35,2)),IMPRODUCT(10,B35),-25)</f>
        <v>-49+3.9204750557076E-15i</v>
      </c>
      <c r="F35" t="str">
        <f>IMSUM(IMPOWER(C35,3),IMPRODUCT(5,IMPOWER(C35,2)),IMPRODUCT(10,C35),-25)</f>
        <v>-50.75-1.25i</v>
      </c>
      <c r="G35" t="str">
        <f>IMSUM(IMPOWER(D35,3),IMPRODUCT(5,IMPOWER(D35,2)),IMPRODUCT(10,D35),-25)</f>
        <v>-50.75+1.25i</v>
      </c>
      <c r="H35" t="str">
        <f>IMSUB(B35,IMDIV(E35,IMPRODUCT(IMSUB(B35,C35),IMSUB(B35,D35))))</f>
        <v>-1.35135135135135-2.11917570578789E-16i</v>
      </c>
      <c r="I35" t="str">
        <f>IMSUB(C35,IMDIV(F35,IMPRODUCT(IMSUB(C35,D35),IMSUB(C35,H35))))</f>
        <v>-4.10758234277635+1.17147195894643i</v>
      </c>
      <c r="J35" t="str">
        <f>IMSUB(D35,IMDIV(G35,IMPRODUCT(IMSUB(D35,I35),IMSUB(D35,H35))))</f>
        <v>-2.09512518124913+0.87662544676431i</v>
      </c>
    </row>
    <row r="36" spans="1:10" x14ac:dyDescent="0.25">
      <c r="A36">
        <v>2</v>
      </c>
      <c r="B36" t="str">
        <f>H35</f>
        <v>-1.35135135135135-2.11917570578789E-16i</v>
      </c>
      <c r="C36" t="str">
        <f t="shared" ref="C36:C46" si="22">I35</f>
        <v>-4.10758234277635+1.17147195894643i</v>
      </c>
      <c r="D36" t="str">
        <f t="shared" ref="D36:D46" si="23">J35</f>
        <v>-2.09512518124913+0.87662544676431i</v>
      </c>
      <c r="E36" t="str">
        <f t="shared" ref="E36:E46" si="24">IMSUM(IMPOWER(B36,3),IMPRODUCT(5,IMPOWER(B36,2)),IMPRODUCT(10,B36),-25)</f>
        <v>-31.8505320514086-7.88885989088508E-16i</v>
      </c>
      <c r="F36" t="str">
        <f t="shared" ref="F36:F46" si="25">IMSUM(IMPOWER(C36,3),IMPRODUCT(5,IMPOWER(C36,2)),IMPRODUCT(10,C36),-25)</f>
        <v>-40.9693984218706+21.2839212392764i</v>
      </c>
      <c r="G36" t="str">
        <f t="shared" ref="G36:G46" si="26">IMSUM(IMPOWER(D36,3),IMPRODUCT(5,IMPOWER(D36,2)),IMPRODUCT(10,D36),-25)</f>
        <v>-32.2123845929558+1.2701641650781i</v>
      </c>
      <c r="H36" t="str">
        <f>IMSUB(B36,IMDIV(E36,IMPRODUCT(IMSUB(B36,C36),IMSUB(B36,D36))))</f>
        <v>1.39747328998451+8.83296064014037i</v>
      </c>
      <c r="I36" t="str">
        <f>IMSUB(C36,IMDIV(F36,IMPRODUCT(IMSUB(C36,D36),IMSUB(C36,H36))))</f>
        <v>-3.4209543950924-1.13449167071555i</v>
      </c>
      <c r="J36" t="str">
        <f>IMSUB(D36,IMDIV(G36,IMPRODUCT(IMSUB(D36,I36),IMSUB(D36,H36))))</f>
        <v>-1.20811275706429+2.13576589508548i</v>
      </c>
    </row>
    <row r="37" spans="1:10" x14ac:dyDescent="0.25">
      <c r="A37">
        <v>3</v>
      </c>
      <c r="B37" t="str">
        <f t="shared" ref="B37:B46" si="27">H36</f>
        <v>1.39747328998451+8.83296064014037i</v>
      </c>
      <c r="C37" t="str">
        <f t="shared" si="22"/>
        <v>-3.4209543950924-1.13449167071555i</v>
      </c>
      <c r="D37" t="str">
        <f t="shared" si="23"/>
        <v>-1.20811275706429+2.13576589508548i</v>
      </c>
      <c r="E37" t="str">
        <f t="shared" si="24"/>
        <v>-715.735010348243-425.639756957147i</v>
      </c>
      <c r="F37" t="str">
        <f t="shared" si="25"/>
        <v>-33.9564049614885-10.9049286381764i</v>
      </c>
      <c r="G37" t="str">
        <f t="shared" si="26"/>
        <v>-37.8218054031556-4.83540437395578i</v>
      </c>
      <c r="H37" t="str">
        <f t="shared" ref="H37:H46" si="28">IMSUB(B37,IMDIV(E37,IMPRODUCT(IMSUB(B37,C37),IMSUB(B37,D37))))</f>
        <v>-0.81477107600787-1.39751672559913i</v>
      </c>
      <c r="I37" t="str">
        <f t="shared" ref="I37:I46" si="29">IMSUB(C37,IMDIV(F37,IMPRODUCT(IMSUB(C37,D37),IMSUB(C37,H37))))</f>
        <v>-0.50789625648813-2.97949342597276i</v>
      </c>
      <c r="J37" t="str">
        <f t="shared" ref="J37:J46" si="30">IMSUB(D37,IMDIV(G37,IMPRODUCT(IMSUB(D37,I37),IMSUB(D37,H37))))</f>
        <v>-3.27059066733634+2.38394184326836i</v>
      </c>
    </row>
    <row r="38" spans="1:10" x14ac:dyDescent="0.25">
      <c r="A38">
        <v>4</v>
      </c>
      <c r="B38" t="str">
        <f t="shared" si="27"/>
        <v>-0.81477107600787-1.39751672559913i</v>
      </c>
      <c r="C38" t="str">
        <f t="shared" si="22"/>
        <v>-0.50789625648813-2.97949342597276i</v>
      </c>
      <c r="D38" t="str">
        <f t="shared" si="23"/>
        <v>-3.27059066733634+2.38394184326836i</v>
      </c>
      <c r="E38" t="str">
        <f t="shared" si="24"/>
        <v>-35.3607302733878-2.6424133894118i</v>
      </c>
      <c r="F38" t="str">
        <f t="shared" si="25"/>
        <v>-59.7807252693214+9.4821419427928i</v>
      </c>
      <c r="G38" t="str">
        <f t="shared" si="26"/>
        <v>-11.8606641608763+8.8234564076187i</v>
      </c>
      <c r="H38" t="str">
        <f t="shared" si="28"/>
        <v>2.93973114098606-4.51518150833546i</v>
      </c>
      <c r="I38" t="str">
        <f t="shared" si="29"/>
        <v>-1.07218230412726-5.57711987718593i</v>
      </c>
      <c r="J38" t="str">
        <f t="shared" si="30"/>
        <v>-3.2568847274186+2.57627652100748i</v>
      </c>
    </row>
    <row r="39" spans="1:10" x14ac:dyDescent="0.25">
      <c r="A39">
        <v>5</v>
      </c>
      <c r="B39" t="str">
        <f t="shared" si="27"/>
        <v>2.93973114098606-4.51518150833546i</v>
      </c>
      <c r="C39" t="str">
        <f t="shared" si="22"/>
        <v>-1.07218230412726-5.57711987718593i</v>
      </c>
      <c r="D39" t="str">
        <f t="shared" si="23"/>
        <v>-3.2568847274186+2.57627652100748i</v>
      </c>
      <c r="E39" t="str">
        <f t="shared" si="24"/>
        <v>-208.717397414431-202.896475975943i</v>
      </c>
      <c r="F39" t="str">
        <f t="shared" si="25"/>
        <v>-86.679501890545+158.263963536597i</v>
      </c>
      <c r="G39" t="str">
        <f t="shared" si="26"/>
        <v>-7.4153145684944+6.73914365308461i</v>
      </c>
      <c r="H39" t="str">
        <f t="shared" si="28"/>
        <v>4.46070392001224+2.77573717550982i</v>
      </c>
      <c r="I39" t="str">
        <f t="shared" si="29"/>
        <v>-2.63844364026639-4.12823221026574i</v>
      </c>
      <c r="J39" t="str">
        <f t="shared" si="30"/>
        <v>-3.11136462608428+2.70270530475392i</v>
      </c>
    </row>
    <row r="40" spans="1:10" x14ac:dyDescent="0.25">
      <c r="A40">
        <v>6</v>
      </c>
      <c r="B40" t="str">
        <f t="shared" si="27"/>
        <v>4.46070392001224+2.77573717550982i</v>
      </c>
      <c r="C40" t="str">
        <f t="shared" si="22"/>
        <v>-2.63844364026639-4.12823221026574i</v>
      </c>
      <c r="D40" t="str">
        <f t="shared" si="23"/>
        <v>-3.11136462608428+2.70270530475392i</v>
      </c>
      <c r="E40" t="str">
        <f t="shared" si="24"/>
        <v>66.2260188883575+295.882370925949i</v>
      </c>
      <c r="F40" t="str">
        <f t="shared" si="25"/>
        <v>14.7392138426441+51.7786953715184i</v>
      </c>
      <c r="G40" t="str">
        <f t="shared" si="26"/>
        <v>-6.1716505213015+1.6851564444462i</v>
      </c>
      <c r="H40" t="str">
        <f t="shared" si="28"/>
        <v>1.05545422705949+0.59550650965454i</v>
      </c>
      <c r="I40" t="str">
        <f t="shared" si="29"/>
        <v>-3.04741795035216-2.8825051756217i</v>
      </c>
      <c r="J40" t="str">
        <f t="shared" si="30"/>
        <v>-3.1577406637663+2.94357883701306i</v>
      </c>
    </row>
    <row r="41" spans="1:10" x14ac:dyDescent="0.25">
      <c r="A41">
        <v>7</v>
      </c>
      <c r="B41" t="str">
        <f t="shared" si="27"/>
        <v>1.05545422705949+0.59550650965454i</v>
      </c>
      <c r="C41" t="str">
        <f t="shared" si="22"/>
        <v>-3.04741795035216-2.8825051756217i</v>
      </c>
      <c r="D41" t="str">
        <f t="shared" si="23"/>
        <v>-3.1577406637663+2.94357883701306i</v>
      </c>
      <c r="E41" t="str">
        <f t="shared" si="24"/>
        <v>-10.5958017657285+14.0193339425465i</v>
      </c>
      <c r="F41" t="str">
        <f t="shared" si="25"/>
        <v>-2.92371783680225+2.6598232875671i</v>
      </c>
      <c r="G41" t="str">
        <f t="shared" si="26"/>
        <v>0.551293384001898-0.965743204877899i</v>
      </c>
      <c r="H41" t="str">
        <f t="shared" si="28"/>
        <v>1.3516017758099-0.0136953014667131i</v>
      </c>
      <c r="I41" t="str">
        <f t="shared" si="29"/>
        <v>-3.17300009917427-2.91267993152006i</v>
      </c>
      <c r="J41" t="str">
        <f t="shared" si="30"/>
        <v>-3.17365749862962+2.91216916515026i</v>
      </c>
    </row>
    <row r="42" spans="1:10" x14ac:dyDescent="0.25">
      <c r="A42">
        <v>8</v>
      </c>
      <c r="B42" t="str">
        <f t="shared" si="27"/>
        <v>1.3516017758099-0.0136953014667131i</v>
      </c>
      <c r="C42" t="str">
        <f t="shared" si="22"/>
        <v>-3.17300009917427-2.91267993152006i</v>
      </c>
      <c r="D42" t="str">
        <f t="shared" si="23"/>
        <v>-3.17365749862962+2.91216916515026i</v>
      </c>
      <c r="E42" t="str">
        <f t="shared" si="24"/>
        <v>0.11759933344106-0.397113238069262i</v>
      </c>
      <c r="F42" t="str">
        <f t="shared" si="25"/>
        <v>0.00196807565869506+0.0288835530914966i</v>
      </c>
      <c r="G42" t="str">
        <f t="shared" si="26"/>
        <v>-0.000323505918654377-0.00290773371070685i</v>
      </c>
      <c r="H42" t="str">
        <f t="shared" si="28"/>
        <v>1.34748398340953+1.55350436520027E-06i</v>
      </c>
      <c r="I42" t="str">
        <f t="shared" si="29"/>
        <v>-3.17374113715211-2.91212759176858i</v>
      </c>
      <c r="J42" t="str">
        <f t="shared" si="30"/>
        <v>-3.17374113487128+2.91212757704212i</v>
      </c>
    </row>
    <row r="43" spans="1:10" x14ac:dyDescent="0.25">
      <c r="A43">
        <v>9</v>
      </c>
      <c r="B43" t="str">
        <f t="shared" si="27"/>
        <v>1.34748398340953+1.55350436520027E-06i</v>
      </c>
      <c r="C43" t="str">
        <f t="shared" si="22"/>
        <v>-3.17374113715211-2.91212759176858i</v>
      </c>
      <c r="D43" t="str">
        <f t="shared" si="23"/>
        <v>-3.17374113487128+2.91212757704212i</v>
      </c>
      <c r="E43" t="str">
        <f t="shared" si="24"/>
        <v>0.0000495630388215318+0.0000449304207676777i</v>
      </c>
      <c r="F43" t="str">
        <f t="shared" si="25"/>
        <v>4.27643197298266E-07+1.90180209358459E-07i</v>
      </c>
      <c r="G43" t="str">
        <f t="shared" si="26"/>
        <v>1.16979848030496E-09-4.65604443888878E-10i</v>
      </c>
      <c r="H43" t="str">
        <f t="shared" si="28"/>
        <v>1.34748226972711+6.42506000118025E-15i</v>
      </c>
      <c r="I43" t="str">
        <f t="shared" si="29"/>
        <v>-3.17374113486356-2.91212757700267i</v>
      </c>
      <c r="J43" t="str">
        <f t="shared" si="30"/>
        <v>-3.17374113486355+2.91212757700267i</v>
      </c>
    </row>
    <row r="44" spans="1:10" x14ac:dyDescent="0.25">
      <c r="A44">
        <v>10</v>
      </c>
      <c r="B44" t="str">
        <f t="shared" si="27"/>
        <v>1.34748226972711+6.42506000118025E-15i</v>
      </c>
      <c r="C44" t="str">
        <f t="shared" si="22"/>
        <v>-3.17374113486356-2.91212757700267i</v>
      </c>
      <c r="D44" t="str">
        <f t="shared" si="23"/>
        <v>-3.17374113486355+2.91212757700267i</v>
      </c>
      <c r="E44" t="str">
        <f t="shared" si="24"/>
        <v>6.03961325396085E-14+1.85825251886826E-13i</v>
      </c>
      <c r="F44" t="str">
        <f t="shared" si="25"/>
        <v>3.5527136788005E-15-3.97903932025656E-13i</v>
      </c>
      <c r="G44" t="str">
        <f t="shared" si="26"/>
        <v>-1.52766688188422E-13-9.9475983006414E-14i</v>
      </c>
      <c r="H44" t="str">
        <f t="shared" si="28"/>
        <v>1.34748226972711-2.99767143983984E-29i</v>
      </c>
      <c r="I44" t="str">
        <f t="shared" si="29"/>
        <v>-3.17374113486355-2.91212757700268i</v>
      </c>
      <c r="J44" t="str">
        <f t="shared" si="30"/>
        <v>-3.17374113486356+2.91212757700267i</v>
      </c>
    </row>
    <row r="45" spans="1:10" x14ac:dyDescent="0.25">
      <c r="A45">
        <v>11</v>
      </c>
      <c r="B45" t="str">
        <f t="shared" si="27"/>
        <v>1.34748226972711-2.99767143983984E-29i</v>
      </c>
      <c r="C45" t="str">
        <f t="shared" si="22"/>
        <v>-3.17374113486355-2.91212757700268i</v>
      </c>
      <c r="D45" t="str">
        <f t="shared" si="23"/>
        <v>-3.17374113486356+2.91212757700267i</v>
      </c>
      <c r="E45" t="str">
        <f t="shared" si="24"/>
        <v>6.03961325396085E-14-8.66984978007762E-28i</v>
      </c>
      <c r="F45" t="str">
        <f t="shared" si="25"/>
        <v>9.59232693276135E-14</v>
      </c>
      <c r="G45" t="str">
        <f t="shared" si="26"/>
        <v>3.5527136788005E-15+3.97903932025656E-13i</v>
      </c>
      <c r="H45" t="str">
        <f t="shared" si="28"/>
        <v>1.34748226972711+5.5150913799198E-30i</v>
      </c>
      <c r="I45" t="str">
        <f t="shared" si="29"/>
        <v>-3.17374113486355-2.91212757700268i</v>
      </c>
      <c r="J45" t="str">
        <f t="shared" si="30"/>
        <v>-3.17374113486355+2.91212757700268i</v>
      </c>
    </row>
    <row r="46" spans="1:10" x14ac:dyDescent="0.25">
      <c r="A46">
        <v>12</v>
      </c>
      <c r="B46" t="str">
        <f t="shared" si="27"/>
        <v>1.34748226972711+5.5150913799198E-30i</v>
      </c>
      <c r="C46" t="str">
        <f t="shared" si="22"/>
        <v>-3.17374113486355-2.91212757700268i</v>
      </c>
      <c r="D46" t="str">
        <f t="shared" si="23"/>
        <v>-3.17374113486355+2.91212757700268i</v>
      </c>
      <c r="E46" t="str">
        <f t="shared" si="24"/>
        <v>6.03961325396085E-14+1.5950718665105E-28i</v>
      </c>
      <c r="F46" t="str">
        <f t="shared" si="25"/>
        <v>9.59232693276135E-14</v>
      </c>
      <c r="G46" t="str">
        <f t="shared" si="26"/>
        <v>9.59232693276135E-14</v>
      </c>
      <c r="H46" t="str">
        <f t="shared" si="28"/>
        <v>1.34748226972711+2.03188277327098E-44i</v>
      </c>
      <c r="I46" t="str">
        <f t="shared" si="29"/>
        <v>-3.17374113486355-2.91212757700268i</v>
      </c>
      <c r="J46" t="str">
        <f t="shared" si="30"/>
        <v>-3.17374113486355+2.91212757700268i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5114-A115-4D8D-92AC-A1B23903C247}">
  <dimension ref="A1:I15"/>
  <sheetViews>
    <sheetView workbookViewId="0"/>
  </sheetViews>
  <sheetFormatPr defaultRowHeight="15" x14ac:dyDescent="0.25"/>
  <cols>
    <col min="3" max="3" width="39.42578125" bestFit="1" customWidth="1"/>
  </cols>
  <sheetData>
    <row r="1" spans="1:9" x14ac:dyDescent="0.25">
      <c r="A1" t="s">
        <v>27</v>
      </c>
      <c r="B1" t="s">
        <v>4</v>
      </c>
      <c r="C1" t="str">
        <f>Processor!H14</f>
        <v>0</v>
      </c>
    </row>
    <row r="2" spans="1:9" x14ac:dyDescent="0.25">
      <c r="B2" t="s">
        <v>5</v>
      </c>
      <c r="C2" t="str">
        <f>Processor!I14</f>
        <v>-2.5+1.93649167310371i</v>
      </c>
    </row>
    <row r="3" spans="1:9" x14ac:dyDescent="0.25">
      <c r="B3" t="s">
        <v>6</v>
      </c>
      <c r="C3" t="str">
        <f>Processor!J14</f>
        <v>-2.5-1.93649167310371i</v>
      </c>
    </row>
    <row r="4" spans="1:9" x14ac:dyDescent="0.25">
      <c r="A4" t="s">
        <v>28</v>
      </c>
      <c r="B4" t="s">
        <v>4</v>
      </c>
      <c r="C4" t="str">
        <f>Processor!H30</f>
        <v>0.475952707044002+1.98566782165031E-30i</v>
      </c>
    </row>
    <row r="5" spans="1:9" x14ac:dyDescent="0.25">
      <c r="B5" t="s">
        <v>5</v>
      </c>
      <c r="C5" t="str">
        <f>Processor!I30</f>
        <v>-2.73797635352201+2.26048224990087i</v>
      </c>
    </row>
    <row r="6" spans="1:9" x14ac:dyDescent="0.25">
      <c r="B6" t="s">
        <v>6</v>
      </c>
      <c r="C6" t="str">
        <f>Processor!J30</f>
        <v>-2.73797635352201-2.26048224990086i</v>
      </c>
    </row>
    <row r="7" spans="1:9" x14ac:dyDescent="0.25">
      <c r="A7" t="s">
        <v>29</v>
      </c>
      <c r="B7" t="s">
        <v>4</v>
      </c>
      <c r="C7" t="str">
        <f>Processor!H46</f>
        <v>1.34748226972711+2.03188277327098E-44i</v>
      </c>
    </row>
    <row r="8" spans="1:9" x14ac:dyDescent="0.25">
      <c r="B8" t="s">
        <v>5</v>
      </c>
      <c r="C8" t="str">
        <f>Processor!I46</f>
        <v>-3.17374113486355-2.91212757700268i</v>
      </c>
    </row>
    <row r="9" spans="1:9" x14ac:dyDescent="0.25">
      <c r="B9" t="s">
        <v>6</v>
      </c>
      <c r="C9" t="str">
        <f>Processor!J46</f>
        <v>-3.17374113486355+2.91212757700268i</v>
      </c>
    </row>
    <row r="12" spans="1:9" x14ac:dyDescent="0.25"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31</v>
      </c>
    </row>
    <row r="13" spans="1:9" x14ac:dyDescent="0.25">
      <c r="C13">
        <v>1</v>
      </c>
      <c r="D13">
        <f>IMREAL(C1)</f>
        <v>0</v>
      </c>
      <c r="E13">
        <f>IMAGINARY(C1)</f>
        <v>0</v>
      </c>
      <c r="F13">
        <f>IMREAL(C2)</f>
        <v>-2.5</v>
      </c>
      <c r="G13">
        <f>IMAGINARY(C2)</f>
        <v>1.9364916731037101</v>
      </c>
      <c r="H13">
        <f>IMREAL(C3)</f>
        <v>-2.5</v>
      </c>
      <c r="I13">
        <f>IMAGINARY(C3)</f>
        <v>-1.9364916731037101</v>
      </c>
    </row>
    <row r="14" spans="1:9" x14ac:dyDescent="0.25">
      <c r="C14">
        <v>2</v>
      </c>
      <c r="D14">
        <f>IMREAL(C4)</f>
        <v>0.475952707044002</v>
      </c>
      <c r="E14">
        <f>IMAGINARY(C4)</f>
        <v>1.9856678216503101E-30</v>
      </c>
      <c r="F14">
        <f>IMREAL(C5)</f>
        <v>-2.7379763535220101</v>
      </c>
      <c r="G14">
        <f>IMAGINARY(C5)</f>
        <v>2.2604822499008699</v>
      </c>
      <c r="H14">
        <f>IMREAL(C6)</f>
        <v>-2.7379763535220101</v>
      </c>
      <c r="I14">
        <f>IMAGINARY(C6)</f>
        <v>-2.2604822499008601</v>
      </c>
    </row>
    <row r="15" spans="1:9" x14ac:dyDescent="0.25">
      <c r="C15">
        <v>3</v>
      </c>
      <c r="D15">
        <f>IMREAL(C7)</f>
        <v>1.34748226972711</v>
      </c>
      <c r="E15">
        <f>IMAGINARY(C7)</f>
        <v>2.03188277327098E-44</v>
      </c>
      <c r="F15">
        <f>IMREAL(C8)</f>
        <v>-3.1737411348635498</v>
      </c>
      <c r="G15">
        <f>IMAGINARY(C8)</f>
        <v>-2.9121275770026802</v>
      </c>
      <c r="H15">
        <f>IMREAL(C9)</f>
        <v>-3.1737411348635498</v>
      </c>
      <c r="I15">
        <f>IMAGINARY(C9)</f>
        <v>2.9121275770026802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Preprocessor</vt:lpstr>
      <vt:lpstr>Processor</vt:lpstr>
      <vt:lpstr>Post-processor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2024-02-08T12:13:46Z</dcterms:created>
  <dcterms:modified xsi:type="dcterms:W3CDTF">2024-02-08T08:27:21Z</dcterms:modified>
</cp:coreProperties>
</file>