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01901_hiroshima-u_ac_jp/Documents/Doctoral Course 2020/Experiments/OOP_Maya/last experiment files/OOP-experiment-data-analysis/"/>
    </mc:Choice>
  </mc:AlternateContent>
  <xr:revisionPtr revIDLastSave="17" documentId="13_ncr:40009_{549BD437-EAE5-41C3-A26E-156A9180FFE0}" xr6:coauthVersionLast="47" xr6:coauthVersionMax="47" xr10:uidLastSave="{0F8AFC25-3EBC-49F2-9B70-86EEF853437A}"/>
  <bookViews>
    <workbookView xWindow="8130" yWindow="3255" windowWidth="21600" windowHeight="11385" xr2:uid="{00000000-000D-0000-FFFF-FFFF00000000}"/>
  </bookViews>
  <sheets>
    <sheet name="Data_Nil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3" i="1" l="1"/>
  <c r="M63" i="1" s="1"/>
  <c r="K63" i="1"/>
  <c r="L62" i="1"/>
  <c r="M62" i="1" s="1"/>
  <c r="K62" i="1"/>
  <c r="L61" i="1"/>
  <c r="M61" i="1" s="1"/>
  <c r="K61" i="1"/>
  <c r="L60" i="1"/>
  <c r="K60" i="1"/>
  <c r="L59" i="1"/>
  <c r="K59" i="1"/>
  <c r="L58" i="1"/>
  <c r="K58" i="1"/>
  <c r="L57" i="1"/>
  <c r="M57" i="1" s="1"/>
  <c r="K57" i="1"/>
  <c r="L56" i="1"/>
  <c r="K56" i="1"/>
  <c r="L55" i="1"/>
  <c r="M55" i="1" s="1"/>
  <c r="K55" i="1"/>
  <c r="L54" i="1"/>
  <c r="K54" i="1"/>
  <c r="L53" i="1"/>
  <c r="K53" i="1"/>
  <c r="L52" i="1"/>
  <c r="K52" i="1"/>
  <c r="L51" i="1"/>
  <c r="M51" i="1" s="1"/>
  <c r="K51" i="1"/>
  <c r="L50" i="1"/>
  <c r="K50" i="1"/>
  <c r="L49" i="1"/>
  <c r="M49" i="1" s="1"/>
  <c r="K49" i="1"/>
  <c r="L48" i="1"/>
  <c r="K48" i="1"/>
  <c r="L47" i="1"/>
  <c r="K47" i="1"/>
  <c r="L46" i="1"/>
  <c r="K46" i="1"/>
  <c r="L45" i="1"/>
  <c r="M45" i="1" s="1"/>
  <c r="K45" i="1"/>
  <c r="L44" i="1"/>
  <c r="K44" i="1"/>
  <c r="L43" i="1"/>
  <c r="M43" i="1" s="1"/>
  <c r="K43" i="1"/>
  <c r="L42" i="1"/>
  <c r="K42" i="1"/>
  <c r="L41" i="1"/>
  <c r="K41" i="1"/>
  <c r="L40" i="1"/>
  <c r="K40" i="1"/>
  <c r="L39" i="1"/>
  <c r="M39" i="1" s="1"/>
  <c r="K39" i="1"/>
  <c r="L38" i="1"/>
  <c r="K38" i="1"/>
  <c r="L37" i="1"/>
  <c r="M37" i="1" s="1"/>
  <c r="K37" i="1"/>
  <c r="L36" i="1"/>
  <c r="K36" i="1"/>
  <c r="L35" i="1"/>
  <c r="K35" i="1"/>
  <c r="L34" i="1"/>
  <c r="K34" i="1"/>
  <c r="L33" i="1"/>
  <c r="M33" i="1" s="1"/>
  <c r="K33" i="1"/>
  <c r="L32" i="1"/>
  <c r="K32" i="1"/>
  <c r="L31" i="1"/>
  <c r="M31" i="1" s="1"/>
  <c r="K31" i="1"/>
  <c r="L30" i="1"/>
  <c r="K30" i="1"/>
  <c r="L29" i="1"/>
  <c r="K29" i="1"/>
  <c r="L28" i="1"/>
  <c r="K28" i="1"/>
  <c r="L27" i="1"/>
  <c r="M27" i="1" s="1"/>
  <c r="K27" i="1"/>
  <c r="L26" i="1"/>
  <c r="K26" i="1"/>
  <c r="L25" i="1"/>
  <c r="M25" i="1" s="1"/>
  <c r="K25" i="1"/>
  <c r="L24" i="1"/>
  <c r="M24" i="1" s="1"/>
  <c r="K24" i="1"/>
  <c r="L23" i="1"/>
  <c r="K23" i="1"/>
  <c r="L22" i="1"/>
  <c r="K22" i="1"/>
  <c r="L21" i="1"/>
  <c r="M21" i="1" s="1"/>
  <c r="K21" i="1"/>
  <c r="L20" i="1"/>
  <c r="K20" i="1"/>
  <c r="L19" i="1"/>
  <c r="M19" i="1" s="1"/>
  <c r="K19" i="1"/>
  <c r="L18" i="1"/>
  <c r="M18" i="1" s="1"/>
  <c r="K18" i="1"/>
  <c r="L17" i="1"/>
  <c r="K17" i="1"/>
  <c r="L16" i="1"/>
  <c r="K16" i="1"/>
  <c r="L15" i="1"/>
  <c r="M15" i="1" s="1"/>
  <c r="K15" i="1"/>
  <c r="L14" i="1"/>
  <c r="K14" i="1"/>
  <c r="L13" i="1"/>
  <c r="M13" i="1" s="1"/>
  <c r="K13" i="1"/>
  <c r="L12" i="1"/>
  <c r="M12" i="1" s="1"/>
  <c r="K12" i="1"/>
  <c r="L11" i="1"/>
  <c r="K11" i="1"/>
  <c r="L10" i="1"/>
  <c r="K10" i="1"/>
  <c r="K7" i="1"/>
  <c r="M16" i="1" l="1"/>
  <c r="M28" i="1"/>
  <c r="M46" i="1"/>
  <c r="M52" i="1"/>
  <c r="M58" i="1"/>
  <c r="M40" i="1"/>
  <c r="M10" i="1"/>
  <c r="M22" i="1"/>
  <c r="M34" i="1"/>
  <c r="M14" i="1"/>
  <c r="M20" i="1"/>
  <c r="M32" i="1"/>
  <c r="M38" i="1"/>
  <c r="M44" i="1"/>
  <c r="M50" i="1"/>
  <c r="M56" i="1"/>
  <c r="M26" i="1"/>
  <c r="M30" i="1"/>
  <c r="M36" i="1"/>
  <c r="M42" i="1"/>
  <c r="M48" i="1"/>
  <c r="M54" i="1"/>
  <c r="M60" i="1"/>
  <c r="M59" i="1"/>
  <c r="M17" i="1"/>
  <c r="M23" i="1"/>
  <c r="M53" i="1"/>
  <c r="M29" i="1"/>
  <c r="M47" i="1"/>
  <c r="M11" i="1"/>
  <c r="M35" i="1"/>
  <c r="M41" i="1"/>
</calcChain>
</file>

<file path=xl/sharedStrings.xml><?xml version="1.0" encoding="utf-8"?>
<sst xmlns="http://schemas.openxmlformats.org/spreadsheetml/2006/main" count="255" uniqueCount="192">
  <si>
    <r>
      <t xml:space="preserve">Fakultas                 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Teknologi Informasi</t>
    </r>
  </si>
  <si>
    <r>
      <t xml:space="preserve">Program Studi            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Teknik Informatika</t>
    </r>
  </si>
  <si>
    <r>
      <t xml:space="preserve">Tahun Akademik/Kurikulum 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Tahun Akademik 2021/2022 Semester Ganjil/Kurikulum 2018</t>
    </r>
  </si>
  <si>
    <r>
      <t xml:space="preserve">Mata Kuliah              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KK140056_18 - Pemrograman Berorientasi Objek</t>
    </r>
  </si>
  <si>
    <r>
      <t xml:space="preserve">Total Peserta MK         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51</t>
    </r>
    <r>
      <rPr>
        <sz val="11"/>
        <color indexed="8"/>
        <rFont val="Courier"/>
      </rPr>
      <t xml:space="preserve"> Orang</t>
    </r>
  </si>
  <si>
    <t>No.</t>
  </si>
  <si>
    <t>Grade</t>
  </si>
  <si>
    <t>1.</t>
  </si>
  <si>
    <t>B</t>
  </si>
  <si>
    <t>Andri Fiyan Pradana</t>
  </si>
  <si>
    <t>2.</t>
  </si>
  <si>
    <t>1402018056</t>
  </si>
  <si>
    <t>Bunga Ayu Utami</t>
  </si>
  <si>
    <t>3.</t>
  </si>
  <si>
    <t>1402018119</t>
  </si>
  <si>
    <t>Mohammad Rayhan Aljufri</t>
  </si>
  <si>
    <t>4.</t>
  </si>
  <si>
    <t>1402018163</t>
  </si>
  <si>
    <t>Kevin Darmawan</t>
  </si>
  <si>
    <t>5.</t>
  </si>
  <si>
    <t>1402018173</t>
  </si>
  <si>
    <t>Mochammad Dinda Widianto</t>
  </si>
  <si>
    <t>6.</t>
  </si>
  <si>
    <t>1402018185</t>
  </si>
  <si>
    <t>Fatih Uzair Luthfi Alfi</t>
  </si>
  <si>
    <t>7.</t>
  </si>
  <si>
    <t>1402018187</t>
  </si>
  <si>
    <t>Rizky Aditya Samad</t>
  </si>
  <si>
    <t>8.</t>
  </si>
  <si>
    <t>1402018198</t>
  </si>
  <si>
    <t>Fadhilah Dwi Risnandy</t>
  </si>
  <si>
    <t>9.</t>
  </si>
  <si>
    <t>1402018221</t>
  </si>
  <si>
    <t>Taubah Alam</t>
  </si>
  <si>
    <t>10.</t>
  </si>
  <si>
    <t>1402018229</t>
  </si>
  <si>
    <t>Putu Bagas Muliawan</t>
  </si>
  <si>
    <t>11.</t>
  </si>
  <si>
    <t>1402019006</t>
  </si>
  <si>
    <t>Aditia Ahmad Berlian</t>
  </si>
  <si>
    <t>12.</t>
  </si>
  <si>
    <t>1402019009</t>
  </si>
  <si>
    <t>Al Khawarizmi Abror</t>
  </si>
  <si>
    <t>13.</t>
  </si>
  <si>
    <t>1402019048</t>
  </si>
  <si>
    <t>Ilyas Dinar Lokajaya</t>
  </si>
  <si>
    <t>14.</t>
  </si>
  <si>
    <t>1402019077</t>
  </si>
  <si>
    <t>Muhammad Satrio Farhan</t>
  </si>
  <si>
    <t>15.</t>
  </si>
  <si>
    <t>1402020009</t>
  </si>
  <si>
    <t>Bagus Ananda Kusuma</t>
  </si>
  <si>
    <t>16.</t>
  </si>
  <si>
    <t>1402020016</t>
  </si>
  <si>
    <t>Fajar Syafero</t>
  </si>
  <si>
    <t>17.</t>
  </si>
  <si>
    <t>1402020021</t>
  </si>
  <si>
    <t>Heru Prayogo</t>
  </si>
  <si>
    <t>18.</t>
  </si>
  <si>
    <t>1402020025</t>
  </si>
  <si>
    <t>Miftahul Ridwan Riziq</t>
  </si>
  <si>
    <t>19.</t>
  </si>
  <si>
    <t>1402020026</t>
  </si>
  <si>
    <t>Mochamad Amin Luthfi</t>
  </si>
  <si>
    <t>20.</t>
  </si>
  <si>
    <t>1402020056</t>
  </si>
  <si>
    <t>Hubban Jamma</t>
  </si>
  <si>
    <t>21.</t>
  </si>
  <si>
    <t>1402020058</t>
  </si>
  <si>
    <t>Khairan Ghithrif</t>
  </si>
  <si>
    <t>22.</t>
  </si>
  <si>
    <t>1402020060</t>
  </si>
  <si>
    <t>Muhamad Fildza Laden</t>
  </si>
  <si>
    <t>23.</t>
  </si>
  <si>
    <t>1402020061</t>
  </si>
  <si>
    <t>Muhammad Luthfi Rahman</t>
  </si>
  <si>
    <t>24.</t>
  </si>
  <si>
    <t>1402020062</t>
  </si>
  <si>
    <t>Muhammad Rafly Afrizal Pratama</t>
  </si>
  <si>
    <t>25.</t>
  </si>
  <si>
    <t>1402020063</t>
  </si>
  <si>
    <t>Muhammad Raihan Mumtaz</t>
  </si>
  <si>
    <t>26.</t>
  </si>
  <si>
    <t>1402020064</t>
  </si>
  <si>
    <t>Muhammad Rayhan Hakim</t>
  </si>
  <si>
    <t>27.</t>
  </si>
  <si>
    <t>1402020066</t>
  </si>
  <si>
    <t>Nurfika Ahmad</t>
  </si>
  <si>
    <t>28.</t>
  </si>
  <si>
    <t>1402020072</t>
  </si>
  <si>
    <t>Tara Thania Ananta</t>
  </si>
  <si>
    <t>29.</t>
  </si>
  <si>
    <t>1402020073</t>
  </si>
  <si>
    <t>Wafiq Hasanah</t>
  </si>
  <si>
    <t>30.</t>
  </si>
  <si>
    <t>1402020074</t>
  </si>
  <si>
    <t>Yaman Nurtria Tambi Tandri</t>
  </si>
  <si>
    <t>31.</t>
  </si>
  <si>
    <t>1402020075</t>
  </si>
  <si>
    <t>Ahmad Zain Al Huda*</t>
  </si>
  <si>
    <t>32.</t>
  </si>
  <si>
    <t>1402020076</t>
  </si>
  <si>
    <t>Farhan Nur Fauziy</t>
  </si>
  <si>
    <t>33.</t>
  </si>
  <si>
    <t>1402020079</t>
  </si>
  <si>
    <t>Muhammad Ismail Al Farouk</t>
  </si>
  <si>
    <t>34.</t>
  </si>
  <si>
    <t>1402020083</t>
  </si>
  <si>
    <t>Rogo Subandono</t>
  </si>
  <si>
    <t>35.</t>
  </si>
  <si>
    <t>1402020086</t>
  </si>
  <si>
    <t>Rahmat Putra Susanto</t>
  </si>
  <si>
    <t>36.</t>
  </si>
  <si>
    <t>1402020088</t>
  </si>
  <si>
    <t>Dian Purnama Sari</t>
  </si>
  <si>
    <t>37.</t>
  </si>
  <si>
    <t>1402020089</t>
  </si>
  <si>
    <t>Hafidz Putra Herlyansyah</t>
  </si>
  <si>
    <t>38.</t>
  </si>
  <si>
    <t>1402020090</t>
  </si>
  <si>
    <t>Muhammad Farhan Al Anzhari</t>
  </si>
  <si>
    <t>39.</t>
  </si>
  <si>
    <t>1402020092</t>
  </si>
  <si>
    <t>Rio Griya Putra</t>
  </si>
  <si>
    <t>40.</t>
  </si>
  <si>
    <t>1402020101</t>
  </si>
  <si>
    <t>Syahreza Fahlevi</t>
  </si>
  <si>
    <t>41.</t>
  </si>
  <si>
    <t>1402020102</t>
  </si>
  <si>
    <t>Tamara Yunidar Asmah</t>
  </si>
  <si>
    <t>42.</t>
  </si>
  <si>
    <t>1402020103</t>
  </si>
  <si>
    <t>Farid Rif'an Ahmad Muzaki</t>
  </si>
  <si>
    <t>43.</t>
  </si>
  <si>
    <t>1402020113</t>
  </si>
  <si>
    <t>Martha Riskiaty</t>
  </si>
  <si>
    <t>44.</t>
  </si>
  <si>
    <t>1402020114</t>
  </si>
  <si>
    <t>Mohamad Luthfi Ramadhan</t>
  </si>
  <si>
    <t>45.</t>
  </si>
  <si>
    <t>1402020116</t>
  </si>
  <si>
    <t>Riki Abdilah</t>
  </si>
  <si>
    <t>46.</t>
  </si>
  <si>
    <t>1402020122</t>
  </si>
  <si>
    <t>Osama Gailea</t>
  </si>
  <si>
    <t>47.</t>
  </si>
  <si>
    <t>1402020124</t>
  </si>
  <si>
    <t>Azizah Nur Auliani</t>
  </si>
  <si>
    <t>48.</t>
  </si>
  <si>
    <t>1402020132</t>
  </si>
  <si>
    <t>Arif Syaiful Anwar</t>
  </si>
  <si>
    <t>49.</t>
  </si>
  <si>
    <t>1402020133</t>
  </si>
  <si>
    <t>Fajar Subakhi</t>
  </si>
  <si>
    <t>50.</t>
  </si>
  <si>
    <t>1402020135</t>
  </si>
  <si>
    <t>Sendy Pradika Putra</t>
  </si>
  <si>
    <t>51.</t>
  </si>
  <si>
    <t>1402020138</t>
  </si>
  <si>
    <t>Agivqy Nadif Santoso</t>
  </si>
  <si>
    <t>Instruksi Pengisian Nilai</t>
  </si>
  <si>
    <t>Tekan CTRL+A (select all) untuk mengarsir semua tulisan di halaman ini, kemudian tekan CTRL+C (copy).</t>
  </si>
  <si>
    <t>Buka Aplikasi OpenOffice Calc/Microsoft Excel, kemudian tekan CTRL+V (paste) di worksheet aplikasi tersebut.</t>
  </si>
  <si>
    <t>Isi elemen-elemen nilai yang Anda definisikan sesuai dengan nilai yang didapat mahasiswa Anda.</t>
  </si>
  <si>
    <t>Jika telah selesai mengisi nilai mahasiswa di OpenOffice Calc/Microsoft Excel, kemudian tekan CTRL+A (select all) dan CTRL+C (copy).</t>
  </si>
  <si>
    <t>Buka halaman pengisian nilai di browser Anda, kemudian tekan CTRL+V (paste) di kotak isian nilai pada halaman tersebut, klik tombol Simpan Nilai.</t>
  </si>
  <si>
    <t>Perhatian! Angka pada kolom ABSENSI bersifat permanen/tidak bisa diubah. Sehingga perubahan pada angka di kolom ABSENSI tidak akan mempengaruhi nilai mahasiswa.</t>
  </si>
  <si>
    <t>Kuis (setara Mid-term)</t>
  </si>
  <si>
    <t>Kuis (setara final)</t>
  </si>
  <si>
    <t>assignment</t>
  </si>
  <si>
    <t>attitude</t>
  </si>
  <si>
    <t>final project</t>
  </si>
  <si>
    <t>TOTAL score</t>
  </si>
  <si>
    <t>presence</t>
  </si>
  <si>
    <t>Completeness Value</t>
  </si>
  <si>
    <t>weight (%)</t>
  </si>
  <si>
    <t>stid</t>
  </si>
  <si>
    <t>name</t>
  </si>
  <si>
    <t>class</t>
  </si>
  <si>
    <t>1402017019</t>
  </si>
  <si>
    <t>Andre Muchlisin</t>
  </si>
  <si>
    <t>1402017036</t>
  </si>
  <si>
    <t>Dicky Candra</t>
  </si>
  <si>
    <t>1402017049</t>
  </si>
  <si>
    <t>Faisal Arsyad</t>
  </si>
  <si>
    <t>they have different curriculum</t>
  </si>
  <si>
    <t>midterm_quiz</t>
  </si>
  <si>
    <t>final_quiz</t>
  </si>
  <si>
    <t>final_project</t>
  </si>
  <si>
    <t>total_score</t>
  </si>
  <si>
    <t>completeness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</si>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</sst>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ourier"/>
    </font>
    <font>
      <b/>
      <sz val="11"/>
      <color indexed="8"/>
      <name val="Calibri"/>
      <family val="2"/>
      <charset val="1"/>
    </font>
    <font>
      <sz val="11"/>
      <name val="Courier"/>
    </font>
    <font>
      <b/>
      <sz val="11"/>
      <color indexed="8"/>
      <name val="Courie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right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9" fillId="0" borderId="0" xfId="0" applyFont="1"/>
    <xf numFmtId="0" fontId="0" fillId="0" borderId="0" xfId="0" applyAlignment="1">
      <alignment horizontal="left" vertical="center" indent="1"/>
    </xf>
    <xf numFmtId="0" fontId="22" fillId="33" borderId="10" xfId="0" applyFont="1" applyFill="1" applyBorder="1" applyAlignment="1">
      <alignment horizontal="right" vertical="center"/>
    </xf>
    <xf numFmtId="0" fontId="0" fillId="37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vertical="center"/>
    </xf>
    <xf numFmtId="0" fontId="0" fillId="37" borderId="10" xfId="0" applyFill="1" applyBorder="1" applyAlignment="1">
      <alignment vertical="center" wrapText="1"/>
    </xf>
    <xf numFmtId="0" fontId="0" fillId="37" borderId="0" xfId="0" applyFill="1" applyBorder="1" applyAlignment="1">
      <alignment horizontal="center" vertical="center" wrapText="1"/>
    </xf>
    <xf numFmtId="0" fontId="0" fillId="37" borderId="0" xfId="0" applyFill="1" applyBorder="1" applyAlignment="1">
      <alignment vertical="center"/>
    </xf>
    <xf numFmtId="0" fontId="0" fillId="37" borderId="0" xfId="0" applyFill="1" applyBorder="1" applyAlignment="1">
      <alignment vertical="center" wrapText="1"/>
    </xf>
    <xf numFmtId="0" fontId="0" fillId="0" borderId="11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workbookViewId="0">
      <selection activeCell="A9" sqref="A9:M9"/>
    </sheetView>
  </sheetViews>
  <sheetFormatPr defaultRowHeight="15" customHeight="1" x14ac:dyDescent="0.25"/>
  <cols>
    <col min="1" max="1" width="4.7109375" customWidth="1"/>
    <col min="2" max="2" width="5.7109375" customWidth="1"/>
    <col min="3" max="3" width="11" bestFit="1" customWidth="1"/>
    <col min="4" max="4" width="26.7109375" customWidth="1"/>
    <col min="5" max="5" width="10.85546875" customWidth="1"/>
    <col min="6" max="7" width="9.5703125" customWidth="1"/>
    <col min="8" max="9" width="17.85546875" customWidth="1"/>
    <col min="10" max="10" width="16" customWidth="1"/>
    <col min="11" max="11" width="11.28515625" bestFit="1" customWidth="1"/>
    <col min="12" max="12" width="21" customWidth="1"/>
    <col min="13" max="13" width="6.28515625" customWidth="1"/>
    <col min="14" max="14" width="13.5703125" customWidth="1"/>
  </cols>
  <sheetData>
    <row r="1" spans="1:13" ht="15" customHeight="1" x14ac:dyDescent="0.25">
      <c r="A1" s="1" t="s">
        <v>0</v>
      </c>
    </row>
    <row r="2" spans="1:13" ht="15" customHeight="1" x14ac:dyDescent="0.25">
      <c r="A2" s="1" t="s">
        <v>1</v>
      </c>
    </row>
    <row r="3" spans="1:13" ht="15" customHeight="1" x14ac:dyDescent="0.25">
      <c r="A3" s="1" t="s">
        <v>2</v>
      </c>
    </row>
    <row r="4" spans="1:13" ht="15" customHeight="1" x14ac:dyDescent="0.25">
      <c r="A4" s="1" t="s">
        <v>3</v>
      </c>
    </row>
    <row r="5" spans="1:13" ht="15" customHeight="1" x14ac:dyDescent="0.25">
      <c r="A5" s="1" t="s">
        <v>4</v>
      </c>
    </row>
    <row r="7" spans="1:13" ht="15" customHeight="1" x14ac:dyDescent="0.25">
      <c r="A7" s="2"/>
      <c r="B7" s="2"/>
      <c r="C7" s="2"/>
      <c r="D7" s="14" t="s">
        <v>175</v>
      </c>
      <c r="E7" s="14">
        <v>0</v>
      </c>
      <c r="F7" s="14">
        <v>20</v>
      </c>
      <c r="G7" s="14">
        <v>20</v>
      </c>
      <c r="H7" s="14">
        <v>20</v>
      </c>
      <c r="I7" s="14">
        <v>20</v>
      </c>
      <c r="J7" s="14">
        <v>20</v>
      </c>
      <c r="K7" s="4">
        <f>SUM(E7:J7)</f>
        <v>100</v>
      </c>
      <c r="L7" s="2"/>
      <c r="M7" s="2"/>
    </row>
    <row r="8" spans="1:13" ht="15" customHeight="1" x14ac:dyDescent="0.25">
      <c r="A8" s="2" t="s">
        <v>5</v>
      </c>
      <c r="B8" s="2" t="s">
        <v>178</v>
      </c>
      <c r="C8" s="2" t="s">
        <v>176</v>
      </c>
      <c r="D8" s="3" t="s">
        <v>177</v>
      </c>
      <c r="E8" s="2" t="s">
        <v>173</v>
      </c>
      <c r="F8" s="2" t="s">
        <v>169</v>
      </c>
      <c r="G8" s="2" t="s">
        <v>170</v>
      </c>
      <c r="H8" s="2" t="s">
        <v>167</v>
      </c>
      <c r="I8" s="2" t="s">
        <v>168</v>
      </c>
      <c r="J8" s="2" t="s">
        <v>171</v>
      </c>
      <c r="K8" s="2" t="s">
        <v>172</v>
      </c>
      <c r="L8" s="2" t="s">
        <v>174</v>
      </c>
      <c r="M8" s="2" t="s">
        <v>6</v>
      </c>
    </row>
    <row r="9" spans="1:13" ht="15" customHeight="1" x14ac:dyDescent="0.25">
      <c r="A9" s="2" t="s">
        <v>5</v>
      </c>
      <c r="B9" s="2" t="s">
        <v>178</v>
      </c>
      <c r="C9" s="2" t="s">
        <v>176</v>
      </c>
      <c r="D9" s="3" t="s">
        <v>177</v>
      </c>
      <c r="E9" s="2" t="s">
        <v>173</v>
      </c>
      <c r="F9" s="2" t="s">
        <v>169</v>
      </c>
      <c r="G9" s="2" t="s">
        <v>170</v>
      </c>
      <c r="H9" s="2" t="s">
        <v>186</v>
      </c>
      <c r="I9" s="2" t="s">
        <v>187</v>
      </c>
      <c r="J9" s="2" t="s">
        <v>188</v>
      </c>
      <c r="K9" s="2" t="s">
        <v>189</v>
      </c>
      <c r="L9" s="2" t="s">
        <v>190</v>
      </c>
      <c r="M9" s="2" t="s">
        <v>191</v>
      </c>
    </row>
    <row r="10" spans="1:13" ht="15" customHeight="1" x14ac:dyDescent="0.25">
      <c r="A10" s="5" t="s">
        <v>7</v>
      </c>
      <c r="B10" s="5" t="s">
        <v>8</v>
      </c>
      <c r="C10" s="6">
        <v>1402018011</v>
      </c>
      <c r="D10" s="6" t="s">
        <v>9</v>
      </c>
      <c r="E10" s="7">
        <v>71</v>
      </c>
      <c r="F10" s="8">
        <v>0</v>
      </c>
      <c r="G10" s="8">
        <v>5</v>
      </c>
      <c r="H10" s="8">
        <v>8.9</v>
      </c>
      <c r="I10" s="8">
        <v>2.2725</v>
      </c>
      <c r="J10" s="8">
        <v>0</v>
      </c>
      <c r="K10" s="8">
        <f>MAX(ROUND(($E$7*E10+$F$7*F10+$G$7*G10+$H$7*H10+$I$7*I10+$J$7*J10)/100,2),0)</f>
        <v>3.23</v>
      </c>
      <c r="L10" s="8" t="str">
        <f t="shared" ref="L10:L41" si="0">IF(AND(ISNUMBER(E10),ISNUMBER(F10),ISNUMBER(G10),ISNUMBER(H10),ISNUMBER(I10),ISNUMBER(J10)),"OK","TL")</f>
        <v>OK</v>
      </c>
      <c r="M10" s="8" t="str">
        <f t="shared" ref="M10:M41" si="1">IF(L10="TL","TL",IF(AND(K10&gt;=80,K10&lt;=100),"A",IF(AND(K10&gt;=76.25,K10&lt;=79.99),"A-",IF(AND(K10&gt;=72.5,K10&lt;=76.24),"AB",IF(AND(K10&gt;=68.75,K10&lt;=72.49),"B+",IF(AND(K10&gt;=65,K10&lt;=68.99),"B","")))))) &amp; IF(L10="TL","",IF(AND(K10&gt;=61.25,K10&lt;=64.99),"B-",IF(AND(K10&gt;=57.5,K10&lt;=61.24),"BC",IF(AND(K10&gt;=53.75,K10&lt;=57.49),"C+",IF(AND(K10&gt;=50,K10&lt;=53.74),"C",IF(AND(K10&gt;=46.25,K10&lt;=49.99),"C-","")))))) &amp; IF(L10="TL","",IF(AND(K10&gt;=42.5,K10&lt;=46.24),"CD",IF(AND(K10&gt;=38.75,K10&lt;=42.49),"D+",IF(AND(K10&gt;=35,K10&lt;=38.74),"D",IF(AND(K10&gt;=0,K10&lt;=34.99),"E",IF(AND(K10&gt;=-10,K10&lt;=-1.99),"TL",""))))))</f>
        <v>E</v>
      </c>
    </row>
    <row r="11" spans="1:13" ht="15" customHeight="1" x14ac:dyDescent="0.25">
      <c r="A11" s="9" t="s">
        <v>10</v>
      </c>
      <c r="B11" s="9" t="s">
        <v>8</v>
      </c>
      <c r="C11" s="10" t="s">
        <v>11</v>
      </c>
      <c r="D11" s="10" t="s">
        <v>12</v>
      </c>
      <c r="E11" s="7">
        <v>93</v>
      </c>
      <c r="F11" s="11">
        <v>7.1428599999999998</v>
      </c>
      <c r="G11" s="11">
        <v>62.5</v>
      </c>
      <c r="H11" s="11">
        <v>19.734000000000002</v>
      </c>
      <c r="I11" s="11">
        <v>19.322500000000002</v>
      </c>
      <c r="J11" s="11">
        <v>80</v>
      </c>
      <c r="K11" s="11">
        <f>MAX(ROUND(($E$7*E11+$F$7*F11+$G$7*G11+$H$7*H11+$I$7*I11+$J$7*J11)/100,2),0)</f>
        <v>37.74</v>
      </c>
      <c r="L11" s="11" t="str">
        <f t="shared" si="0"/>
        <v>OK</v>
      </c>
      <c r="M11" s="11" t="str">
        <f t="shared" si="1"/>
        <v>D</v>
      </c>
    </row>
    <row r="12" spans="1:13" ht="15" customHeight="1" x14ac:dyDescent="0.25">
      <c r="A12" s="5" t="s">
        <v>13</v>
      </c>
      <c r="B12" s="5" t="s">
        <v>8</v>
      </c>
      <c r="C12" s="6" t="s">
        <v>14</v>
      </c>
      <c r="D12" s="6" t="s">
        <v>15</v>
      </c>
      <c r="E12" s="7">
        <v>100</v>
      </c>
      <c r="F12" s="8">
        <v>0</v>
      </c>
      <c r="G12" s="8">
        <v>30</v>
      </c>
      <c r="H12" s="8">
        <v>37.433999999999997</v>
      </c>
      <c r="I12" s="8">
        <v>3.75</v>
      </c>
      <c r="J12" s="8">
        <v>0</v>
      </c>
      <c r="K12" s="8">
        <f>MAX(ROUND(($E$7*E12+$F$7*F12+$G$7*G12+$H$7*H12+$I$7*I12+$J$7*J12)/100,2),0)</f>
        <v>14.24</v>
      </c>
      <c r="L12" s="8" t="str">
        <f t="shared" si="0"/>
        <v>OK</v>
      </c>
      <c r="M12" s="8" t="str">
        <f t="shared" si="1"/>
        <v>E</v>
      </c>
    </row>
    <row r="13" spans="1:13" ht="15" customHeight="1" x14ac:dyDescent="0.25">
      <c r="A13" s="9" t="s">
        <v>16</v>
      </c>
      <c r="B13" s="9" t="s">
        <v>8</v>
      </c>
      <c r="C13" s="10" t="s">
        <v>17</v>
      </c>
      <c r="D13" s="10" t="s">
        <v>18</v>
      </c>
      <c r="E13" s="7">
        <v>71</v>
      </c>
      <c r="F13" s="11">
        <v>14.7857</v>
      </c>
      <c r="G13" s="11">
        <v>20.5</v>
      </c>
      <c r="H13" s="11">
        <v>34.665999999999997</v>
      </c>
      <c r="I13" s="11">
        <v>0.5</v>
      </c>
      <c r="J13" s="11">
        <v>0.5</v>
      </c>
      <c r="K13" s="11">
        <f>MAX(ROUND(($E$7*E13+$F$7*F13+$G$7*G13+$H$7*H13+$I$7*I13+$J$7*J13)/100,2),0)</f>
        <v>14.19</v>
      </c>
      <c r="L13" s="11" t="str">
        <f t="shared" si="0"/>
        <v>OK</v>
      </c>
      <c r="M13" s="11" t="str">
        <f t="shared" si="1"/>
        <v>E</v>
      </c>
    </row>
    <row r="14" spans="1:13" ht="15" customHeight="1" x14ac:dyDescent="0.25">
      <c r="A14" s="5" t="s">
        <v>19</v>
      </c>
      <c r="B14" s="5" t="s">
        <v>8</v>
      </c>
      <c r="C14" s="6" t="s">
        <v>20</v>
      </c>
      <c r="D14" s="6" t="s">
        <v>21</v>
      </c>
      <c r="E14" s="7">
        <v>71</v>
      </c>
      <c r="F14" s="8">
        <v>15</v>
      </c>
      <c r="G14" s="8">
        <v>50</v>
      </c>
      <c r="H14" s="8">
        <v>28.234000000000002</v>
      </c>
      <c r="I14" s="8">
        <v>15.3125</v>
      </c>
      <c r="J14" s="8">
        <v>85</v>
      </c>
      <c r="K14" s="8">
        <f>MAX(ROUND(($E$7*E14+$F$7*F14+$G$7*G14+$H$7*H14+$I$7*I14+$J$7*J14)/100,2),0)</f>
        <v>38.71</v>
      </c>
      <c r="L14" s="8" t="str">
        <f t="shared" si="0"/>
        <v>OK</v>
      </c>
      <c r="M14" s="8" t="str">
        <f t="shared" si="1"/>
        <v>D</v>
      </c>
    </row>
    <row r="15" spans="1:13" ht="15" customHeight="1" x14ac:dyDescent="0.25">
      <c r="A15" s="9" t="s">
        <v>22</v>
      </c>
      <c r="B15" s="9" t="s">
        <v>8</v>
      </c>
      <c r="C15" s="10" t="s">
        <v>23</v>
      </c>
      <c r="D15" s="10" t="s">
        <v>24</v>
      </c>
      <c r="E15" s="7">
        <v>100</v>
      </c>
      <c r="F15" s="11">
        <v>30</v>
      </c>
      <c r="G15" s="11">
        <v>100</v>
      </c>
      <c r="H15" s="11">
        <v>44.8</v>
      </c>
      <c r="I15" s="11">
        <v>20.397500000000001</v>
      </c>
      <c r="J15" s="11">
        <v>85</v>
      </c>
      <c r="K15" s="11">
        <f>MAX(ROUND(($E$7*E15+$F$7*F15+$G$7*G15+$H$7*H15+$I$7*I15+$J$7*J15)/100,2),0)</f>
        <v>56.04</v>
      </c>
      <c r="L15" s="11" t="str">
        <f t="shared" si="0"/>
        <v>OK</v>
      </c>
      <c r="M15" s="11" t="str">
        <f t="shared" si="1"/>
        <v>C+</v>
      </c>
    </row>
    <row r="16" spans="1:13" ht="15" customHeight="1" x14ac:dyDescent="0.25">
      <c r="A16" s="5" t="s">
        <v>25</v>
      </c>
      <c r="B16" s="5" t="s">
        <v>8</v>
      </c>
      <c r="C16" s="6" t="s">
        <v>26</v>
      </c>
      <c r="D16" s="6" t="s">
        <v>27</v>
      </c>
      <c r="E16" s="7">
        <v>86</v>
      </c>
      <c r="F16" s="8">
        <v>24.285699999999999</v>
      </c>
      <c r="G16" s="8">
        <v>100</v>
      </c>
      <c r="H16" s="8">
        <v>37.4</v>
      </c>
      <c r="I16" s="8">
        <v>6.7050000000000001</v>
      </c>
      <c r="J16" s="8">
        <v>85</v>
      </c>
      <c r="K16" s="8">
        <f>MAX(ROUND(($E$7*E16+$F$7*F16+$G$7*G16+$H$7*H16+$I$7*I16+$J$7*J16)/100,2),0)</f>
        <v>50.68</v>
      </c>
      <c r="L16" s="8" t="str">
        <f t="shared" si="0"/>
        <v>OK</v>
      </c>
      <c r="M16" s="8" t="str">
        <f t="shared" si="1"/>
        <v>C</v>
      </c>
    </row>
    <row r="17" spans="1:13" ht="15" customHeight="1" x14ac:dyDescent="0.25">
      <c r="A17" s="9" t="s">
        <v>28</v>
      </c>
      <c r="B17" s="9" t="s">
        <v>8</v>
      </c>
      <c r="C17" s="10" t="s">
        <v>29</v>
      </c>
      <c r="D17" s="10" t="s">
        <v>30</v>
      </c>
      <c r="E17" s="7">
        <v>86</v>
      </c>
      <c r="F17" s="11">
        <v>24.285699999999999</v>
      </c>
      <c r="G17" s="11">
        <v>40</v>
      </c>
      <c r="H17" s="11">
        <v>35.234000000000002</v>
      </c>
      <c r="I17" s="11">
        <v>8.23</v>
      </c>
      <c r="J17" s="11">
        <v>42.5</v>
      </c>
      <c r="K17" s="11">
        <f>MAX(ROUND(($E$7*E17+$F$7*F17+$G$7*G17+$H$7*H17+$I$7*I17+$J$7*J17)/100,2),0)</f>
        <v>30.05</v>
      </c>
      <c r="L17" s="11" t="str">
        <f t="shared" si="0"/>
        <v>OK</v>
      </c>
      <c r="M17" s="11" t="str">
        <f t="shared" si="1"/>
        <v>E</v>
      </c>
    </row>
    <row r="18" spans="1:13" ht="15" customHeight="1" x14ac:dyDescent="0.25">
      <c r="A18" s="5" t="s">
        <v>31</v>
      </c>
      <c r="B18" s="5" t="s">
        <v>8</v>
      </c>
      <c r="C18" s="6" t="s">
        <v>32</v>
      </c>
      <c r="D18" s="6" t="s">
        <v>33</v>
      </c>
      <c r="E18" s="7">
        <v>86</v>
      </c>
      <c r="F18" s="8">
        <v>23.571400000000001</v>
      </c>
      <c r="G18" s="8">
        <v>65</v>
      </c>
      <c r="H18" s="8">
        <v>41.634</v>
      </c>
      <c r="I18" s="8">
        <v>8.4175000000000004</v>
      </c>
      <c r="J18" s="8">
        <v>42.5</v>
      </c>
      <c r="K18" s="8">
        <f>MAX(ROUND(($E$7*E18+$F$7*F18+$G$7*G18+$H$7*H18+$I$7*I18+$J$7*J18)/100,2),0)</f>
        <v>36.22</v>
      </c>
      <c r="L18" s="8" t="str">
        <f t="shared" si="0"/>
        <v>OK</v>
      </c>
      <c r="M18" s="8" t="str">
        <f t="shared" si="1"/>
        <v>D</v>
      </c>
    </row>
    <row r="19" spans="1:13" ht="15" customHeight="1" x14ac:dyDescent="0.25">
      <c r="A19" s="9" t="s">
        <v>34</v>
      </c>
      <c r="B19" s="9" t="s">
        <v>8</v>
      </c>
      <c r="C19" s="10" t="s">
        <v>35</v>
      </c>
      <c r="D19" s="10" t="s">
        <v>36</v>
      </c>
      <c r="E19" s="7">
        <v>86</v>
      </c>
      <c r="F19" s="11">
        <v>23.571400000000001</v>
      </c>
      <c r="G19" s="11">
        <v>65</v>
      </c>
      <c r="H19" s="11">
        <v>39.033999999999999</v>
      </c>
      <c r="I19" s="11">
        <v>7.2225000000000001</v>
      </c>
      <c r="J19" s="11">
        <v>42.5</v>
      </c>
      <c r="K19" s="11">
        <f>MAX(ROUND(($E$7*E19+$F$7*F19+$G$7*G19+$H$7*H19+$I$7*I19+$J$7*J19)/100,2),0)</f>
        <v>35.47</v>
      </c>
      <c r="L19" s="11" t="str">
        <f t="shared" si="0"/>
        <v>OK</v>
      </c>
      <c r="M19" s="11" t="str">
        <f t="shared" si="1"/>
        <v>D</v>
      </c>
    </row>
    <row r="20" spans="1:13" ht="15" customHeight="1" x14ac:dyDescent="0.25">
      <c r="A20" s="5" t="s">
        <v>37</v>
      </c>
      <c r="B20" s="5" t="s">
        <v>8</v>
      </c>
      <c r="C20" s="6" t="s">
        <v>38</v>
      </c>
      <c r="D20" s="6" t="s">
        <v>39</v>
      </c>
      <c r="E20" s="7">
        <v>79</v>
      </c>
      <c r="F20" s="8">
        <v>11.2143</v>
      </c>
      <c r="G20" s="8">
        <v>60.5</v>
      </c>
      <c r="H20" s="8">
        <v>43.9</v>
      </c>
      <c r="I20" s="8">
        <v>51.8125</v>
      </c>
      <c r="J20" s="8">
        <v>53</v>
      </c>
      <c r="K20" s="8">
        <f>MAX(ROUND(($E$7*E20+$F$7*F20+$G$7*G20+$H$7*H20+$I$7*I20+$J$7*J20)/100,2),0)</f>
        <v>44.09</v>
      </c>
      <c r="L20" s="8" t="str">
        <f t="shared" si="0"/>
        <v>OK</v>
      </c>
      <c r="M20" s="8" t="str">
        <f t="shared" si="1"/>
        <v>CD</v>
      </c>
    </row>
    <row r="21" spans="1:13" ht="15" customHeight="1" x14ac:dyDescent="0.25">
      <c r="A21" s="9" t="s">
        <v>40</v>
      </c>
      <c r="B21" s="9" t="s">
        <v>8</v>
      </c>
      <c r="C21" s="10" t="s">
        <v>41</v>
      </c>
      <c r="D21" s="10" t="s">
        <v>42</v>
      </c>
      <c r="E21" s="7">
        <v>100</v>
      </c>
      <c r="F21" s="11">
        <v>84.285700000000006</v>
      </c>
      <c r="G21" s="11">
        <v>100</v>
      </c>
      <c r="H21" s="11">
        <v>77.766000000000005</v>
      </c>
      <c r="I21" s="11">
        <v>93.332499999999996</v>
      </c>
      <c r="J21" s="11">
        <v>52.5</v>
      </c>
      <c r="K21" s="11">
        <f>MAX(ROUND(($E$7*E21+$F$7*F21+$G$7*G21+$H$7*H21+$I$7*I21+$J$7*J21)/100,2),0)</f>
        <v>81.58</v>
      </c>
      <c r="L21" s="11" t="str">
        <f t="shared" si="0"/>
        <v>OK</v>
      </c>
      <c r="M21" s="11" t="str">
        <f t="shared" si="1"/>
        <v>A</v>
      </c>
    </row>
    <row r="22" spans="1:13" ht="15" customHeight="1" x14ac:dyDescent="0.25">
      <c r="A22" s="5" t="s">
        <v>43</v>
      </c>
      <c r="B22" s="5" t="s">
        <v>8</v>
      </c>
      <c r="C22" s="6" t="s">
        <v>44</v>
      </c>
      <c r="D22" s="6" t="s">
        <v>45</v>
      </c>
      <c r="E22" s="7">
        <v>93</v>
      </c>
      <c r="F22" s="8">
        <v>8.5714299999999994</v>
      </c>
      <c r="G22" s="8">
        <v>75</v>
      </c>
      <c r="H22" s="8">
        <v>28.3</v>
      </c>
      <c r="I22" s="8">
        <v>33.722499999999997</v>
      </c>
      <c r="J22" s="8">
        <v>60</v>
      </c>
      <c r="K22" s="8">
        <f>MAX(ROUND(($E$7*E22+$F$7*F22+$G$7*G22+$H$7*H22+$I$7*I22+$J$7*J22)/100,2),0)</f>
        <v>41.12</v>
      </c>
      <c r="L22" s="8" t="str">
        <f t="shared" si="0"/>
        <v>OK</v>
      </c>
      <c r="M22" s="8" t="str">
        <f t="shared" si="1"/>
        <v>D+</v>
      </c>
    </row>
    <row r="23" spans="1:13" ht="15" customHeight="1" x14ac:dyDescent="0.25">
      <c r="A23" s="9" t="s">
        <v>46</v>
      </c>
      <c r="B23" s="9" t="s">
        <v>8</v>
      </c>
      <c r="C23" s="10" t="s">
        <v>47</v>
      </c>
      <c r="D23" s="10" t="s">
        <v>48</v>
      </c>
      <c r="E23" s="7">
        <v>79</v>
      </c>
      <c r="F23" s="11">
        <v>37.142899999999997</v>
      </c>
      <c r="G23" s="11">
        <v>60</v>
      </c>
      <c r="H23" s="11">
        <v>50.165999999999997</v>
      </c>
      <c r="I23" s="11">
        <v>24.4375</v>
      </c>
      <c r="J23" s="11">
        <v>57.5</v>
      </c>
      <c r="K23" s="11">
        <f>MAX(ROUND(($E$7*E23+$F$7*F23+$G$7*G23+$H$7*H23+$I$7*I23+$J$7*J23)/100,2),0)</f>
        <v>45.85</v>
      </c>
      <c r="L23" s="11" t="str">
        <f t="shared" si="0"/>
        <v>OK</v>
      </c>
      <c r="M23" s="11" t="str">
        <f t="shared" si="1"/>
        <v>CD</v>
      </c>
    </row>
    <row r="24" spans="1:13" ht="15" customHeight="1" x14ac:dyDescent="0.25">
      <c r="A24" s="5" t="s">
        <v>49</v>
      </c>
      <c r="B24" s="5" t="s">
        <v>8</v>
      </c>
      <c r="C24" s="6" t="s">
        <v>50</v>
      </c>
      <c r="D24" s="6" t="s">
        <v>51</v>
      </c>
      <c r="E24" s="7">
        <v>71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f>MAX(ROUND(($E$7*E24+$F$7*F24+$G$7*G24+$H$7*H24+$I$7*I24+$J$7*J24)/100,2),0)</f>
        <v>0</v>
      </c>
      <c r="L24" s="8" t="str">
        <f t="shared" si="0"/>
        <v>OK</v>
      </c>
      <c r="M24" s="8" t="str">
        <f t="shared" si="1"/>
        <v>E</v>
      </c>
    </row>
    <row r="25" spans="1:13" ht="15" customHeight="1" x14ac:dyDescent="0.25">
      <c r="A25" s="9" t="s">
        <v>52</v>
      </c>
      <c r="B25" s="9" t="s">
        <v>8</v>
      </c>
      <c r="C25" s="10" t="s">
        <v>53</v>
      </c>
      <c r="D25" s="10" t="s">
        <v>54</v>
      </c>
      <c r="E25" s="7">
        <v>86</v>
      </c>
      <c r="F25" s="11">
        <v>42.142899999999997</v>
      </c>
      <c r="G25" s="11">
        <v>100</v>
      </c>
      <c r="H25" s="11">
        <v>51.466000000000001</v>
      </c>
      <c r="I25" s="11">
        <v>37.572499999999998</v>
      </c>
      <c r="J25" s="11">
        <v>75</v>
      </c>
      <c r="K25" s="11">
        <f>MAX(ROUND(($E$7*E25+$F$7*F25+$G$7*G25+$H$7*H25+$I$7*I25+$J$7*J25)/100,2),0)</f>
        <v>61.24</v>
      </c>
      <c r="L25" s="11" t="str">
        <f t="shared" si="0"/>
        <v>OK</v>
      </c>
      <c r="M25" s="11" t="str">
        <f t="shared" si="1"/>
        <v>BC</v>
      </c>
    </row>
    <row r="26" spans="1:13" ht="15" customHeight="1" x14ac:dyDescent="0.25">
      <c r="A26" s="5" t="s">
        <v>55</v>
      </c>
      <c r="B26" s="5" t="s">
        <v>8</v>
      </c>
      <c r="C26" s="6" t="s">
        <v>56</v>
      </c>
      <c r="D26" s="6" t="s">
        <v>57</v>
      </c>
      <c r="E26" s="7">
        <v>100</v>
      </c>
      <c r="F26" s="8">
        <v>88.571399999999997</v>
      </c>
      <c r="G26" s="8">
        <v>87</v>
      </c>
      <c r="H26" s="8">
        <v>59.165999999999997</v>
      </c>
      <c r="I26" s="8">
        <v>79.992500000000007</v>
      </c>
      <c r="J26" s="8">
        <v>55</v>
      </c>
      <c r="K26" s="8">
        <f>MAX(ROUND(($E$7*E26+$F$7*F26+$G$7*G26+$H$7*H26+$I$7*I26+$J$7*J26)/100,2),0)</f>
        <v>73.95</v>
      </c>
      <c r="L26" s="8" t="str">
        <f t="shared" si="0"/>
        <v>OK</v>
      </c>
      <c r="M26" s="8" t="str">
        <f t="shared" si="1"/>
        <v>AB</v>
      </c>
    </row>
    <row r="27" spans="1:13" ht="15" customHeight="1" x14ac:dyDescent="0.25">
      <c r="A27" s="9" t="s">
        <v>58</v>
      </c>
      <c r="B27" s="9" t="s">
        <v>8</v>
      </c>
      <c r="C27" s="10" t="s">
        <v>59</v>
      </c>
      <c r="D27" s="10" t="s">
        <v>60</v>
      </c>
      <c r="E27" s="7">
        <v>100</v>
      </c>
      <c r="F27" s="11">
        <v>71.428600000000003</v>
      </c>
      <c r="G27" s="11">
        <v>85</v>
      </c>
      <c r="H27" s="11">
        <v>62.966000000000001</v>
      </c>
      <c r="I27" s="11">
        <v>78.802499999999995</v>
      </c>
      <c r="J27" s="11">
        <v>55</v>
      </c>
      <c r="K27" s="11">
        <f>MAX(ROUND(($E$7*E27+$F$7*F27+$G$7*G27+$H$7*H27+$I$7*I27+$J$7*J27)/100,2),0)</f>
        <v>70.64</v>
      </c>
      <c r="L27" s="11" t="str">
        <f t="shared" si="0"/>
        <v>OK</v>
      </c>
      <c r="M27" s="11" t="str">
        <f t="shared" si="1"/>
        <v>B+</v>
      </c>
    </row>
    <row r="28" spans="1:13" ht="15" customHeight="1" x14ac:dyDescent="0.25">
      <c r="A28" s="5" t="s">
        <v>61</v>
      </c>
      <c r="B28" s="5" t="s">
        <v>8</v>
      </c>
      <c r="C28" s="6" t="s">
        <v>62</v>
      </c>
      <c r="D28" s="6" t="s">
        <v>63</v>
      </c>
      <c r="E28" s="7">
        <v>71</v>
      </c>
      <c r="F28" s="8">
        <v>0</v>
      </c>
      <c r="G28" s="8">
        <v>25</v>
      </c>
      <c r="H28" s="8">
        <v>36.265999999999998</v>
      </c>
      <c r="I28" s="8">
        <v>0</v>
      </c>
      <c r="J28" s="8">
        <v>0</v>
      </c>
      <c r="K28" s="8">
        <f>MAX(ROUND(($E$7*E28+$F$7*F28+$G$7*G28+$H$7*H28+$I$7*I28+$J$7*J28)/100,2),0)</f>
        <v>12.25</v>
      </c>
      <c r="L28" s="8" t="str">
        <f t="shared" si="0"/>
        <v>OK</v>
      </c>
      <c r="M28" s="8" t="str">
        <f t="shared" si="1"/>
        <v>E</v>
      </c>
    </row>
    <row r="29" spans="1:13" ht="15" customHeight="1" x14ac:dyDescent="0.25">
      <c r="A29" s="9" t="s">
        <v>64</v>
      </c>
      <c r="B29" s="9" t="s">
        <v>8</v>
      </c>
      <c r="C29" s="10" t="s">
        <v>65</v>
      </c>
      <c r="D29" s="10" t="s">
        <v>66</v>
      </c>
      <c r="E29" s="7">
        <v>79</v>
      </c>
      <c r="F29" s="11">
        <v>0</v>
      </c>
      <c r="G29" s="11">
        <v>30</v>
      </c>
      <c r="H29" s="11">
        <v>36.96</v>
      </c>
      <c r="I29" s="11">
        <v>23.422499999999999</v>
      </c>
      <c r="J29" s="11">
        <v>0</v>
      </c>
      <c r="K29" s="11">
        <f>MAX(ROUND(($E$7*E29+$F$7*F29+$G$7*G29+$H$7*H29+$I$7*I29+$J$7*J29)/100,2),0)</f>
        <v>18.079999999999998</v>
      </c>
      <c r="L29" s="11" t="str">
        <f t="shared" si="0"/>
        <v>OK</v>
      </c>
      <c r="M29" s="11" t="str">
        <f t="shared" si="1"/>
        <v>E</v>
      </c>
    </row>
    <row r="30" spans="1:13" ht="15" customHeight="1" x14ac:dyDescent="0.25">
      <c r="A30" s="5" t="s">
        <v>67</v>
      </c>
      <c r="B30" s="5" t="s">
        <v>8</v>
      </c>
      <c r="C30" s="6" t="s">
        <v>68</v>
      </c>
      <c r="D30" s="6" t="s">
        <v>69</v>
      </c>
      <c r="E30" s="7">
        <v>93</v>
      </c>
      <c r="F30" s="8">
        <v>62.142899999999997</v>
      </c>
      <c r="G30" s="8">
        <v>55</v>
      </c>
      <c r="H30" s="8">
        <v>53.765999999999998</v>
      </c>
      <c r="I30" s="8">
        <v>71.632499999999993</v>
      </c>
      <c r="J30" s="8">
        <v>55</v>
      </c>
      <c r="K30" s="8">
        <f>MAX(ROUND(($E$7*E30+$F$7*F30+$G$7*G30+$H$7*H30+$I$7*I30+$J$7*J30)/100,2),0)</f>
        <v>59.51</v>
      </c>
      <c r="L30" s="8" t="str">
        <f t="shared" si="0"/>
        <v>OK</v>
      </c>
      <c r="M30" s="8" t="str">
        <f t="shared" si="1"/>
        <v>BC</v>
      </c>
    </row>
    <row r="31" spans="1:13" ht="15" customHeight="1" x14ac:dyDescent="0.25">
      <c r="A31" s="9" t="s">
        <v>70</v>
      </c>
      <c r="B31" s="9" t="s">
        <v>8</v>
      </c>
      <c r="C31" s="10" t="s">
        <v>71</v>
      </c>
      <c r="D31" s="10" t="s">
        <v>72</v>
      </c>
      <c r="E31" s="7">
        <v>36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f>MAX(ROUND(($E$7*E31+$F$7*F31+$G$7*G31+$H$7*H31+$I$7*I31+$J$7*J31)/100,2),0)</f>
        <v>0</v>
      </c>
      <c r="L31" s="11" t="str">
        <f t="shared" si="0"/>
        <v>OK</v>
      </c>
      <c r="M31" s="11" t="str">
        <f t="shared" si="1"/>
        <v>E</v>
      </c>
    </row>
    <row r="32" spans="1:13" ht="15" customHeight="1" x14ac:dyDescent="0.25">
      <c r="A32" s="5" t="s">
        <v>73</v>
      </c>
      <c r="B32" s="5" t="s">
        <v>8</v>
      </c>
      <c r="C32" s="6" t="s">
        <v>74</v>
      </c>
      <c r="D32" s="6" t="s">
        <v>75</v>
      </c>
      <c r="E32" s="7">
        <v>100</v>
      </c>
      <c r="F32" s="8">
        <v>86.928600000000003</v>
      </c>
      <c r="G32" s="8">
        <v>100</v>
      </c>
      <c r="H32" s="8">
        <v>66.566000000000003</v>
      </c>
      <c r="I32" s="8">
        <v>76.344999999999999</v>
      </c>
      <c r="J32" s="8">
        <v>55.5</v>
      </c>
      <c r="K32" s="8">
        <f>MAX(ROUND(($E$7*E32+$F$7*F32+$G$7*G32+$H$7*H32+$I$7*I32+$J$7*J32)/100,2),0)</f>
        <v>77.069999999999993</v>
      </c>
      <c r="L32" s="8" t="str">
        <f t="shared" si="0"/>
        <v>OK</v>
      </c>
      <c r="M32" s="8" t="str">
        <f t="shared" si="1"/>
        <v>A-</v>
      </c>
    </row>
    <row r="33" spans="1:13" ht="15" customHeight="1" x14ac:dyDescent="0.25">
      <c r="A33" s="9" t="s">
        <v>76</v>
      </c>
      <c r="B33" s="9" t="s">
        <v>8</v>
      </c>
      <c r="C33" s="10" t="s">
        <v>77</v>
      </c>
      <c r="D33" s="10" t="s">
        <v>78</v>
      </c>
      <c r="E33" s="7">
        <v>100</v>
      </c>
      <c r="F33" s="11">
        <v>90.714299999999994</v>
      </c>
      <c r="G33" s="11">
        <v>100</v>
      </c>
      <c r="H33" s="11">
        <v>95.8</v>
      </c>
      <c r="I33" s="11">
        <v>83.62</v>
      </c>
      <c r="J33" s="11">
        <v>98.5</v>
      </c>
      <c r="K33" s="11">
        <f>MAX(ROUND(($E$7*E33+$F$7*F33+$G$7*G33+$H$7*H33+$I$7*I33+$J$7*J33)/100,2),0)</f>
        <v>93.73</v>
      </c>
      <c r="L33" s="11" t="str">
        <f t="shared" si="0"/>
        <v>OK</v>
      </c>
      <c r="M33" s="11" t="str">
        <f t="shared" si="1"/>
        <v>A</v>
      </c>
    </row>
    <row r="34" spans="1:13" ht="15" customHeight="1" x14ac:dyDescent="0.25">
      <c r="A34" s="5" t="s">
        <v>79</v>
      </c>
      <c r="B34" s="5" t="s">
        <v>8</v>
      </c>
      <c r="C34" s="6" t="s">
        <v>80</v>
      </c>
      <c r="D34" s="6" t="s">
        <v>81</v>
      </c>
      <c r="E34" s="7">
        <v>100</v>
      </c>
      <c r="F34" s="8">
        <v>96.428600000000003</v>
      </c>
      <c r="G34" s="8">
        <v>100</v>
      </c>
      <c r="H34" s="8">
        <v>76.066000000000003</v>
      </c>
      <c r="I34" s="8">
        <v>48.265000000000001</v>
      </c>
      <c r="J34" s="8">
        <v>63</v>
      </c>
      <c r="K34" s="8">
        <f>MAX(ROUND(($E$7*E34+$F$7*F34+$G$7*G34+$H$7*H34+$I$7*I34+$J$7*J34)/100,2),0)</f>
        <v>76.75</v>
      </c>
      <c r="L34" s="8" t="str">
        <f t="shared" si="0"/>
        <v>OK</v>
      </c>
      <c r="M34" s="8" t="str">
        <f t="shared" si="1"/>
        <v>A-</v>
      </c>
    </row>
    <row r="35" spans="1:13" ht="15" customHeight="1" x14ac:dyDescent="0.25">
      <c r="A35" s="9" t="s">
        <v>82</v>
      </c>
      <c r="B35" s="9" t="s">
        <v>8</v>
      </c>
      <c r="C35" s="10" t="s">
        <v>83</v>
      </c>
      <c r="D35" s="10" t="s">
        <v>84</v>
      </c>
      <c r="E35" s="7">
        <v>100</v>
      </c>
      <c r="F35" s="11">
        <v>49.285699999999999</v>
      </c>
      <c r="G35" s="11">
        <v>95</v>
      </c>
      <c r="H35" s="11">
        <v>54.234000000000002</v>
      </c>
      <c r="I35" s="11">
        <v>68.912499999999994</v>
      </c>
      <c r="J35" s="11">
        <v>72.5</v>
      </c>
      <c r="K35" s="11">
        <f>MAX(ROUND(($E$7*E35+$F$7*F35+$G$7*G35+$H$7*H35+$I$7*I35+$J$7*J35)/100,2),0)</f>
        <v>67.989999999999995</v>
      </c>
      <c r="L35" s="11" t="str">
        <f t="shared" si="0"/>
        <v>OK</v>
      </c>
      <c r="M35" s="11" t="str">
        <f t="shared" si="1"/>
        <v>B</v>
      </c>
    </row>
    <row r="36" spans="1:13" ht="15" customHeight="1" x14ac:dyDescent="0.25">
      <c r="A36" s="5" t="s">
        <v>85</v>
      </c>
      <c r="B36" s="5" t="s">
        <v>8</v>
      </c>
      <c r="C36" s="6" t="s">
        <v>86</v>
      </c>
      <c r="D36" s="6" t="s">
        <v>87</v>
      </c>
      <c r="E36" s="7">
        <v>100</v>
      </c>
      <c r="F36" s="8">
        <v>15</v>
      </c>
      <c r="G36" s="8">
        <v>80</v>
      </c>
      <c r="H36" s="8">
        <v>35.066000000000003</v>
      </c>
      <c r="I36" s="8">
        <v>21.047499999999999</v>
      </c>
      <c r="J36" s="8">
        <v>50</v>
      </c>
      <c r="K36" s="8">
        <f>MAX(ROUND(($E$7*E36+$F$7*F36+$G$7*G36+$H$7*H36+$I$7*I36+$J$7*J36)/100,2),0)</f>
        <v>40.22</v>
      </c>
      <c r="L36" s="8" t="str">
        <f t="shared" si="0"/>
        <v>OK</v>
      </c>
      <c r="M36" s="8" t="str">
        <f t="shared" si="1"/>
        <v>D+</v>
      </c>
    </row>
    <row r="37" spans="1:13" ht="15" customHeight="1" x14ac:dyDescent="0.25">
      <c r="A37" s="9" t="s">
        <v>88</v>
      </c>
      <c r="B37" s="9" t="s">
        <v>8</v>
      </c>
      <c r="C37" s="10" t="s">
        <v>89</v>
      </c>
      <c r="D37" s="10" t="s">
        <v>90</v>
      </c>
      <c r="E37" s="7">
        <v>86</v>
      </c>
      <c r="F37" s="11">
        <v>52.857100000000003</v>
      </c>
      <c r="G37" s="11">
        <v>90</v>
      </c>
      <c r="H37" s="11">
        <v>46.466000000000001</v>
      </c>
      <c r="I37" s="11">
        <v>47.68</v>
      </c>
      <c r="J37" s="11">
        <v>50</v>
      </c>
      <c r="K37" s="11">
        <f>MAX(ROUND(($E$7*E37+$F$7*F37+$G$7*G37+$H$7*H37+$I$7*I37+$J$7*J37)/100,2),0)</f>
        <v>57.4</v>
      </c>
      <c r="L37" s="11" t="str">
        <f t="shared" si="0"/>
        <v>OK</v>
      </c>
      <c r="M37" s="11" t="str">
        <f t="shared" si="1"/>
        <v>C+</v>
      </c>
    </row>
    <row r="38" spans="1:13" ht="15" customHeight="1" x14ac:dyDescent="0.25">
      <c r="A38" s="5" t="s">
        <v>91</v>
      </c>
      <c r="B38" s="5" t="s">
        <v>8</v>
      </c>
      <c r="C38" s="6" t="s">
        <v>92</v>
      </c>
      <c r="D38" s="6" t="s">
        <v>93</v>
      </c>
      <c r="E38" s="7">
        <v>100</v>
      </c>
      <c r="F38" s="8">
        <v>80</v>
      </c>
      <c r="G38" s="8">
        <v>100</v>
      </c>
      <c r="H38" s="8">
        <v>70.2</v>
      </c>
      <c r="I38" s="8">
        <v>47.402500000000003</v>
      </c>
      <c r="J38" s="8">
        <v>45.5</v>
      </c>
      <c r="K38" s="8">
        <f>MAX(ROUND(($E$7*E38+$F$7*F38+$G$7*G38+$H$7*H38+$I$7*I38+$J$7*J38)/100,2),0)</f>
        <v>68.62</v>
      </c>
      <c r="L38" s="8" t="str">
        <f t="shared" si="0"/>
        <v>OK</v>
      </c>
      <c r="M38" s="8" t="str">
        <f t="shared" si="1"/>
        <v>B</v>
      </c>
    </row>
    <row r="39" spans="1:13" ht="15" customHeight="1" x14ac:dyDescent="0.25">
      <c r="A39" s="9" t="s">
        <v>94</v>
      </c>
      <c r="B39" s="9" t="s">
        <v>8</v>
      </c>
      <c r="C39" s="10" t="s">
        <v>95</v>
      </c>
      <c r="D39" s="10" t="s">
        <v>96</v>
      </c>
      <c r="E39" s="7">
        <v>86</v>
      </c>
      <c r="F39" s="11">
        <v>79.071399999999997</v>
      </c>
      <c r="G39" s="11">
        <v>85.5</v>
      </c>
      <c r="H39" s="11">
        <v>68.933999999999997</v>
      </c>
      <c r="I39" s="11">
        <v>69.237499999999997</v>
      </c>
      <c r="J39" s="11">
        <v>82</v>
      </c>
      <c r="K39" s="11">
        <f>MAX(ROUND(($E$7*E39+$F$7*F39+$G$7*G39+$H$7*H39+$I$7*I39+$J$7*J39)/100,2),0)</f>
        <v>76.95</v>
      </c>
      <c r="L39" s="11" t="str">
        <f t="shared" si="0"/>
        <v>OK</v>
      </c>
      <c r="M39" s="11" t="str">
        <f t="shared" si="1"/>
        <v>A-</v>
      </c>
    </row>
    <row r="40" spans="1:13" ht="15" customHeight="1" x14ac:dyDescent="0.25">
      <c r="A40" s="5" t="s">
        <v>97</v>
      </c>
      <c r="B40" s="5" t="s">
        <v>8</v>
      </c>
      <c r="C40" s="6" t="s">
        <v>98</v>
      </c>
      <c r="D40" s="6" t="s">
        <v>99</v>
      </c>
      <c r="E40" s="7">
        <v>93</v>
      </c>
      <c r="F40" s="8">
        <v>55</v>
      </c>
      <c r="G40" s="8">
        <v>65</v>
      </c>
      <c r="H40" s="8">
        <v>49.6</v>
      </c>
      <c r="I40" s="8">
        <v>28.86</v>
      </c>
      <c r="J40" s="8">
        <v>72.5</v>
      </c>
      <c r="K40" s="8">
        <f>MAX(ROUND(($E$7*E40+$F$7*F40+$G$7*G40+$H$7*H40+$I$7*I40+$J$7*J40)/100,2),0)</f>
        <v>54.19</v>
      </c>
      <c r="L40" s="8" t="str">
        <f t="shared" si="0"/>
        <v>OK</v>
      </c>
      <c r="M40" s="8" t="str">
        <f t="shared" si="1"/>
        <v>C+</v>
      </c>
    </row>
    <row r="41" spans="1:13" ht="15" customHeight="1" x14ac:dyDescent="0.25">
      <c r="A41" s="9" t="s">
        <v>100</v>
      </c>
      <c r="B41" s="9" t="s">
        <v>8</v>
      </c>
      <c r="C41" s="10" t="s">
        <v>101</v>
      </c>
      <c r="D41" s="10" t="s">
        <v>102</v>
      </c>
      <c r="E41" s="7">
        <v>100</v>
      </c>
      <c r="F41" s="11">
        <v>84.928600000000003</v>
      </c>
      <c r="G41" s="11">
        <v>98.5</v>
      </c>
      <c r="H41" s="11">
        <v>81.7</v>
      </c>
      <c r="I41" s="11">
        <v>75.197500000000005</v>
      </c>
      <c r="J41" s="11">
        <v>76</v>
      </c>
      <c r="K41" s="11">
        <f>MAX(ROUND(($E$7*E41+$F$7*F41+$G$7*G41+$H$7*H41+$I$7*I41+$J$7*J41)/100,2),0)</f>
        <v>83.27</v>
      </c>
      <c r="L41" s="11" t="str">
        <f t="shared" si="0"/>
        <v>OK</v>
      </c>
      <c r="M41" s="11" t="str">
        <f t="shared" si="1"/>
        <v>A</v>
      </c>
    </row>
    <row r="42" spans="1:13" ht="15" customHeight="1" x14ac:dyDescent="0.25">
      <c r="A42" s="5" t="s">
        <v>103</v>
      </c>
      <c r="B42" s="5" t="s">
        <v>8</v>
      </c>
      <c r="C42" s="6" t="s">
        <v>104</v>
      </c>
      <c r="D42" s="6" t="s">
        <v>105</v>
      </c>
      <c r="E42" s="7">
        <v>100</v>
      </c>
      <c r="F42" s="8">
        <v>65</v>
      </c>
      <c r="G42" s="8">
        <v>80</v>
      </c>
      <c r="H42" s="8">
        <v>60.1</v>
      </c>
      <c r="I42" s="8">
        <v>51.402500000000003</v>
      </c>
      <c r="J42" s="8">
        <v>68</v>
      </c>
      <c r="K42" s="8">
        <f>MAX(ROUND(($E$7*E42+$F$7*F42+$G$7*G42+$H$7*H42+$I$7*I42+$J$7*J42)/100,2),0)</f>
        <v>64.900000000000006</v>
      </c>
      <c r="L42" s="8" t="str">
        <f t="shared" ref="L42:L60" si="2">IF(AND(ISNUMBER(E42),ISNUMBER(F42),ISNUMBER(G42),ISNUMBER(H42),ISNUMBER(I42),ISNUMBER(J42)),"OK","TL")</f>
        <v>OK</v>
      </c>
      <c r="M42" s="8" t="str">
        <f t="shared" ref="M42:M60" si="3">IF(L42="TL","TL",IF(AND(K42&gt;=80,K42&lt;=100),"A",IF(AND(K42&gt;=76.25,K42&lt;=79.99),"A-",IF(AND(K42&gt;=72.5,K42&lt;=76.24),"AB",IF(AND(K42&gt;=68.75,K42&lt;=72.49),"B+",IF(AND(K42&gt;=65,K42&lt;=68.99),"B","")))))) &amp; IF(L42="TL","",IF(AND(K42&gt;=61.25,K42&lt;=64.99),"B-",IF(AND(K42&gt;=57.5,K42&lt;=61.24),"BC",IF(AND(K42&gt;=53.75,K42&lt;=57.49),"C+",IF(AND(K42&gt;=50,K42&lt;=53.74),"C",IF(AND(K42&gt;=46.25,K42&lt;=49.99),"C-","")))))) &amp; IF(L42="TL","",IF(AND(K42&gt;=42.5,K42&lt;=46.24),"CD",IF(AND(K42&gt;=38.75,K42&lt;=42.49),"D+",IF(AND(K42&gt;=35,K42&lt;=38.74),"D",IF(AND(K42&gt;=0,K42&lt;=34.99),"E",IF(AND(K42&gt;=-10,K42&lt;=-1.99),"TL",""))))))</f>
        <v>B-</v>
      </c>
    </row>
    <row r="43" spans="1:13" ht="15" customHeight="1" x14ac:dyDescent="0.25">
      <c r="A43" s="9" t="s">
        <v>106</v>
      </c>
      <c r="B43" s="9" t="s">
        <v>8</v>
      </c>
      <c r="C43" s="10" t="s">
        <v>107</v>
      </c>
      <c r="D43" s="10" t="s">
        <v>108</v>
      </c>
      <c r="E43" s="7">
        <v>93</v>
      </c>
      <c r="F43" s="11">
        <v>76.571399999999997</v>
      </c>
      <c r="G43" s="11">
        <v>100</v>
      </c>
      <c r="H43" s="11">
        <v>84.3</v>
      </c>
      <c r="I43" s="11">
        <v>78.495000000000005</v>
      </c>
      <c r="J43" s="11">
        <v>73</v>
      </c>
      <c r="K43" s="11">
        <f>MAX(ROUND(($E$7*E43+$F$7*F43+$G$7*G43+$H$7*H43+$I$7*I43+$J$7*J43)/100,2),0)</f>
        <v>82.47</v>
      </c>
      <c r="L43" s="11" t="str">
        <f t="shared" si="2"/>
        <v>OK</v>
      </c>
      <c r="M43" s="11" t="str">
        <f t="shared" si="3"/>
        <v>A</v>
      </c>
    </row>
    <row r="44" spans="1:13" ht="15" customHeight="1" x14ac:dyDescent="0.25">
      <c r="A44" s="5" t="s">
        <v>109</v>
      </c>
      <c r="B44" s="5" t="s">
        <v>8</v>
      </c>
      <c r="C44" s="6" t="s">
        <v>110</v>
      </c>
      <c r="D44" s="6" t="s">
        <v>111</v>
      </c>
      <c r="E44" s="7">
        <v>79</v>
      </c>
      <c r="F44" s="8">
        <v>25</v>
      </c>
      <c r="G44" s="8">
        <v>60</v>
      </c>
      <c r="H44" s="8">
        <v>49.5</v>
      </c>
      <c r="I44" s="8">
        <v>39.952500000000001</v>
      </c>
      <c r="J44" s="8">
        <v>38</v>
      </c>
      <c r="K44" s="8">
        <f>MAX(ROUND(($E$7*E44+$F$7*F44+$G$7*G44+$H$7*H44+$I$7*I44+$J$7*J44)/100,2),0)</f>
        <v>42.49</v>
      </c>
      <c r="L44" s="8" t="str">
        <f t="shared" si="2"/>
        <v>OK</v>
      </c>
      <c r="M44" s="8" t="str">
        <f t="shared" si="3"/>
        <v>D+</v>
      </c>
    </row>
    <row r="45" spans="1:13" ht="15" customHeight="1" x14ac:dyDescent="0.25">
      <c r="A45" s="9" t="s">
        <v>112</v>
      </c>
      <c r="B45" s="9" t="s">
        <v>8</v>
      </c>
      <c r="C45" s="10" t="s">
        <v>113</v>
      </c>
      <c r="D45" s="10" t="s">
        <v>114</v>
      </c>
      <c r="E45" s="7">
        <v>100</v>
      </c>
      <c r="F45" s="11">
        <v>80</v>
      </c>
      <c r="G45" s="11">
        <v>100</v>
      </c>
      <c r="H45" s="11">
        <v>75.599999999999994</v>
      </c>
      <c r="I45" s="11">
        <v>54.982500000000002</v>
      </c>
      <c r="J45" s="11">
        <v>70</v>
      </c>
      <c r="K45" s="11">
        <f>MAX(ROUND(($E$7*E45+$F$7*F45+$G$7*G45+$H$7*H45+$I$7*I45+$J$7*J45)/100,2),0)</f>
        <v>76.12</v>
      </c>
      <c r="L45" s="11" t="str">
        <f t="shared" si="2"/>
        <v>OK</v>
      </c>
      <c r="M45" s="11" t="str">
        <f t="shared" si="3"/>
        <v>AB</v>
      </c>
    </row>
    <row r="46" spans="1:13" ht="15" customHeight="1" x14ac:dyDescent="0.25">
      <c r="A46" s="5" t="s">
        <v>115</v>
      </c>
      <c r="B46" s="5" t="s">
        <v>8</v>
      </c>
      <c r="C46" s="6" t="s">
        <v>116</v>
      </c>
      <c r="D46" s="6" t="s">
        <v>117</v>
      </c>
      <c r="E46" s="7">
        <v>93</v>
      </c>
      <c r="F46" s="8">
        <v>100</v>
      </c>
      <c r="G46" s="8">
        <v>100</v>
      </c>
      <c r="H46" s="8">
        <v>83.866</v>
      </c>
      <c r="I46" s="8">
        <v>91.622500000000002</v>
      </c>
      <c r="J46" s="8">
        <v>95.5</v>
      </c>
      <c r="K46" s="8">
        <f>MAX(ROUND(($E$7*E46+$F$7*F46+$G$7*G46+$H$7*H46+$I$7*I46+$J$7*J46)/100,2),0)</f>
        <v>94.2</v>
      </c>
      <c r="L46" s="8" t="str">
        <f t="shared" si="2"/>
        <v>OK</v>
      </c>
      <c r="M46" s="8" t="str">
        <f t="shared" si="3"/>
        <v>A</v>
      </c>
    </row>
    <row r="47" spans="1:13" ht="15" customHeight="1" x14ac:dyDescent="0.25">
      <c r="A47" s="9" t="s">
        <v>118</v>
      </c>
      <c r="B47" s="9" t="s">
        <v>8</v>
      </c>
      <c r="C47" s="10" t="s">
        <v>119</v>
      </c>
      <c r="D47" s="10" t="s">
        <v>120</v>
      </c>
      <c r="E47" s="7">
        <v>100</v>
      </c>
      <c r="F47" s="11">
        <v>84.428600000000003</v>
      </c>
      <c r="G47" s="11">
        <v>100</v>
      </c>
      <c r="H47" s="11">
        <v>78</v>
      </c>
      <c r="I47" s="11">
        <v>57.954999999999998</v>
      </c>
      <c r="J47" s="11">
        <v>96.5</v>
      </c>
      <c r="K47" s="11">
        <f>MAX(ROUND(($E$7*E47+$F$7*F47+$G$7*G47+$H$7*H47+$I$7*I47+$J$7*J47)/100,2),0)</f>
        <v>83.38</v>
      </c>
      <c r="L47" s="11" t="str">
        <f t="shared" si="2"/>
        <v>OK</v>
      </c>
      <c r="M47" s="11" t="str">
        <f t="shared" si="3"/>
        <v>A</v>
      </c>
    </row>
    <row r="48" spans="1:13" ht="15" customHeight="1" x14ac:dyDescent="0.25">
      <c r="A48" s="5" t="s">
        <v>121</v>
      </c>
      <c r="B48" s="5" t="s">
        <v>8</v>
      </c>
      <c r="C48" s="6" t="s">
        <v>122</v>
      </c>
      <c r="D48" s="6" t="s">
        <v>123</v>
      </c>
      <c r="E48" s="7">
        <v>100</v>
      </c>
      <c r="F48" s="8">
        <v>96.571399999999997</v>
      </c>
      <c r="G48" s="8">
        <v>100</v>
      </c>
      <c r="H48" s="8">
        <v>76.8</v>
      </c>
      <c r="I48" s="8">
        <v>76.680000000000007</v>
      </c>
      <c r="J48" s="8">
        <v>73</v>
      </c>
      <c r="K48" s="8">
        <f>MAX(ROUND(($E$7*E48+$F$7*F48+$G$7*G48+$H$7*H48+$I$7*I48+$J$7*J48)/100,2),0)</f>
        <v>84.61</v>
      </c>
      <c r="L48" s="8" t="str">
        <f t="shared" si="2"/>
        <v>OK</v>
      </c>
      <c r="M48" s="8" t="str">
        <f t="shared" si="3"/>
        <v>A</v>
      </c>
    </row>
    <row r="49" spans="1:14" ht="15" customHeight="1" x14ac:dyDescent="0.25">
      <c r="A49" s="9" t="s">
        <v>124</v>
      </c>
      <c r="B49" s="9" t="s">
        <v>8</v>
      </c>
      <c r="C49" s="10" t="s">
        <v>125</v>
      </c>
      <c r="D49" s="10" t="s">
        <v>126</v>
      </c>
      <c r="E49" s="7">
        <v>57</v>
      </c>
      <c r="F49" s="11">
        <v>0</v>
      </c>
      <c r="G49" s="11">
        <v>35</v>
      </c>
      <c r="H49" s="11">
        <v>8.8339999999999996</v>
      </c>
      <c r="I49" s="11">
        <v>2.9224999999999999</v>
      </c>
      <c r="J49" s="11">
        <v>0</v>
      </c>
      <c r="K49" s="11">
        <f>MAX(ROUND(($E$7*E49+$F$7*F49+$G$7*G49+$H$7*H49+$I$7*I49+$J$7*J49)/100,2),0)</f>
        <v>9.35</v>
      </c>
      <c r="L49" s="11" t="str">
        <f t="shared" si="2"/>
        <v>OK</v>
      </c>
      <c r="M49" s="11" t="str">
        <f t="shared" si="3"/>
        <v>E</v>
      </c>
    </row>
    <row r="50" spans="1:14" ht="15" customHeight="1" x14ac:dyDescent="0.25">
      <c r="A50" s="5" t="s">
        <v>127</v>
      </c>
      <c r="B50" s="5" t="s">
        <v>8</v>
      </c>
      <c r="C50" s="6" t="s">
        <v>128</v>
      </c>
      <c r="D50" s="6" t="s">
        <v>129</v>
      </c>
      <c r="E50" s="7">
        <v>93</v>
      </c>
      <c r="F50" s="8">
        <v>88.571399999999997</v>
      </c>
      <c r="G50" s="8">
        <v>97</v>
      </c>
      <c r="H50" s="8">
        <v>67.599999999999994</v>
      </c>
      <c r="I50" s="8">
        <v>70.087500000000006</v>
      </c>
      <c r="J50" s="8">
        <v>73.5</v>
      </c>
      <c r="K50" s="8">
        <f>MAX(ROUND(($E$7*E50+$F$7*F50+$G$7*G50+$H$7*H50+$I$7*I50+$J$7*J50)/100,2),0)</f>
        <v>79.349999999999994</v>
      </c>
      <c r="L50" s="8" t="str">
        <f t="shared" si="2"/>
        <v>OK</v>
      </c>
      <c r="M50" s="8" t="str">
        <f t="shared" si="3"/>
        <v>A-</v>
      </c>
    </row>
    <row r="51" spans="1:14" ht="15" customHeight="1" x14ac:dyDescent="0.25">
      <c r="A51" s="9" t="s">
        <v>130</v>
      </c>
      <c r="B51" s="9" t="s">
        <v>8</v>
      </c>
      <c r="C51" s="10" t="s">
        <v>131</v>
      </c>
      <c r="D51" s="10" t="s">
        <v>132</v>
      </c>
      <c r="E51" s="7">
        <v>100</v>
      </c>
      <c r="F51" s="11">
        <v>93.571399999999997</v>
      </c>
      <c r="G51" s="11">
        <v>100</v>
      </c>
      <c r="H51" s="11">
        <v>76</v>
      </c>
      <c r="I51" s="11">
        <v>61.895000000000003</v>
      </c>
      <c r="J51" s="11">
        <v>85</v>
      </c>
      <c r="K51" s="11">
        <f>MAX(ROUND(($E$7*E51+$F$7*F51+$G$7*G51+$H$7*H51+$I$7*I51+$J$7*J51)/100,2),0)</f>
        <v>83.29</v>
      </c>
      <c r="L51" s="11" t="str">
        <f t="shared" si="2"/>
        <v>OK</v>
      </c>
      <c r="M51" s="11" t="str">
        <f t="shared" si="3"/>
        <v>A</v>
      </c>
    </row>
    <row r="52" spans="1:14" ht="15" customHeight="1" x14ac:dyDescent="0.25">
      <c r="A52" s="5" t="s">
        <v>133</v>
      </c>
      <c r="B52" s="5" t="s">
        <v>8</v>
      </c>
      <c r="C52" s="6" t="s">
        <v>134</v>
      </c>
      <c r="D52" s="6" t="s">
        <v>135</v>
      </c>
      <c r="E52" s="7">
        <v>100</v>
      </c>
      <c r="F52" s="8">
        <v>78.642899999999997</v>
      </c>
      <c r="G52" s="8">
        <v>100</v>
      </c>
      <c r="H52" s="8">
        <v>85.866</v>
      </c>
      <c r="I52" s="8">
        <v>66.75</v>
      </c>
      <c r="J52" s="8">
        <v>71.5</v>
      </c>
      <c r="K52" s="8">
        <f>MAX(ROUND(($E$7*E52+$F$7*F52+$G$7*G52+$H$7*H52+$I$7*I52+$J$7*J52)/100,2),0)</f>
        <v>80.55</v>
      </c>
      <c r="L52" s="8" t="str">
        <f t="shared" si="2"/>
        <v>OK</v>
      </c>
      <c r="M52" s="8" t="str">
        <f t="shared" si="3"/>
        <v>A</v>
      </c>
    </row>
    <row r="53" spans="1:14" ht="15" customHeight="1" x14ac:dyDescent="0.25">
      <c r="A53" s="9" t="s">
        <v>136</v>
      </c>
      <c r="B53" s="9" t="s">
        <v>8</v>
      </c>
      <c r="C53" s="10" t="s">
        <v>137</v>
      </c>
      <c r="D53" s="10" t="s">
        <v>138</v>
      </c>
      <c r="E53" s="7">
        <v>93</v>
      </c>
      <c r="F53" s="11">
        <v>76.428600000000003</v>
      </c>
      <c r="G53" s="11">
        <v>100</v>
      </c>
      <c r="H53" s="11">
        <v>71.266000000000005</v>
      </c>
      <c r="I53" s="11">
        <v>53.327500000000001</v>
      </c>
      <c r="J53" s="11">
        <v>63</v>
      </c>
      <c r="K53" s="11">
        <f>MAX(ROUND(($E$7*E53+$F$7*F53+$G$7*G53+$H$7*H53+$I$7*I53+$J$7*J53)/100,2),0)</f>
        <v>72.8</v>
      </c>
      <c r="L53" s="11" t="str">
        <f t="shared" si="2"/>
        <v>OK</v>
      </c>
      <c r="M53" s="11" t="str">
        <f t="shared" si="3"/>
        <v>AB</v>
      </c>
    </row>
    <row r="54" spans="1:14" ht="15" customHeight="1" x14ac:dyDescent="0.25">
      <c r="A54" s="5" t="s">
        <v>139</v>
      </c>
      <c r="B54" s="5" t="s">
        <v>8</v>
      </c>
      <c r="C54" s="6" t="s">
        <v>140</v>
      </c>
      <c r="D54" s="6" t="s">
        <v>141</v>
      </c>
      <c r="E54" s="7">
        <v>93</v>
      </c>
      <c r="F54" s="8">
        <v>76</v>
      </c>
      <c r="G54" s="8">
        <v>100</v>
      </c>
      <c r="H54" s="8">
        <v>80.2</v>
      </c>
      <c r="I54" s="8">
        <v>63.337499999999999</v>
      </c>
      <c r="J54" s="8">
        <v>82.5</v>
      </c>
      <c r="K54" s="8">
        <f>MAX(ROUND(($E$7*E54+$F$7*F54+$G$7*G54+$H$7*H54+$I$7*I54+$J$7*J54)/100,2),0)</f>
        <v>80.41</v>
      </c>
      <c r="L54" s="8" t="str">
        <f t="shared" si="2"/>
        <v>OK</v>
      </c>
      <c r="M54" s="8" t="str">
        <f t="shared" si="3"/>
        <v>A</v>
      </c>
    </row>
    <row r="55" spans="1:14" ht="15" customHeight="1" x14ac:dyDescent="0.25">
      <c r="A55" s="9" t="s">
        <v>142</v>
      </c>
      <c r="B55" s="9" t="s">
        <v>8</v>
      </c>
      <c r="C55" s="10" t="s">
        <v>143</v>
      </c>
      <c r="D55" s="10" t="s">
        <v>144</v>
      </c>
      <c r="E55" s="7">
        <v>36</v>
      </c>
      <c r="F55" s="11">
        <v>0</v>
      </c>
      <c r="G55" s="11">
        <v>0</v>
      </c>
      <c r="H55" s="11">
        <v>10.4</v>
      </c>
      <c r="I55" s="11">
        <v>0</v>
      </c>
      <c r="J55" s="11">
        <v>0</v>
      </c>
      <c r="K55" s="11">
        <f>MAX(ROUND(($E$7*E55+$F$7*F55+$G$7*G55+$H$7*H55+$I$7*I55+$J$7*J55)/100,2),0)</f>
        <v>2.08</v>
      </c>
      <c r="L55" s="11" t="str">
        <f t="shared" si="2"/>
        <v>OK</v>
      </c>
      <c r="M55" s="11" t="str">
        <f t="shared" si="3"/>
        <v>E</v>
      </c>
    </row>
    <row r="56" spans="1:14" ht="15" customHeight="1" x14ac:dyDescent="0.25">
      <c r="A56" s="5" t="s">
        <v>145</v>
      </c>
      <c r="B56" s="5" t="s">
        <v>8</v>
      </c>
      <c r="C56" s="6" t="s">
        <v>146</v>
      </c>
      <c r="D56" s="6" t="s">
        <v>147</v>
      </c>
      <c r="E56" s="7">
        <v>100</v>
      </c>
      <c r="F56" s="8">
        <v>79.285700000000006</v>
      </c>
      <c r="G56" s="8">
        <v>90</v>
      </c>
      <c r="H56" s="8">
        <v>65.7</v>
      </c>
      <c r="I56" s="8">
        <v>48.68</v>
      </c>
      <c r="J56" s="8">
        <v>45.5</v>
      </c>
      <c r="K56" s="8">
        <f>MAX(ROUND(($E$7*E56+$F$7*F56+$G$7*G56+$H$7*H56+$I$7*I56+$J$7*J56)/100,2),0)</f>
        <v>65.83</v>
      </c>
      <c r="L56" s="8" t="str">
        <f t="shared" si="2"/>
        <v>OK</v>
      </c>
      <c r="M56" s="8" t="str">
        <f t="shared" si="3"/>
        <v>B</v>
      </c>
    </row>
    <row r="57" spans="1:14" ht="15" customHeight="1" x14ac:dyDescent="0.25">
      <c r="A57" s="9" t="s">
        <v>148</v>
      </c>
      <c r="B57" s="9" t="s">
        <v>8</v>
      </c>
      <c r="C57" s="10" t="s">
        <v>149</v>
      </c>
      <c r="D57" s="10" t="s">
        <v>150</v>
      </c>
      <c r="E57" s="7">
        <v>100</v>
      </c>
      <c r="F57" s="11">
        <v>93.571399999999997</v>
      </c>
      <c r="G57" s="11">
        <v>100</v>
      </c>
      <c r="H57" s="11">
        <v>67.760000000000005</v>
      </c>
      <c r="I57" s="11">
        <v>61.19</v>
      </c>
      <c r="J57" s="11">
        <v>45.5</v>
      </c>
      <c r="K57" s="11">
        <f>MAX(ROUND(($E$7*E57+$F$7*F57+$G$7*G57+$H$7*H57+$I$7*I57+$J$7*J57)/100,2),0)</f>
        <v>73.599999999999994</v>
      </c>
      <c r="L57" s="11" t="str">
        <f t="shared" si="2"/>
        <v>OK</v>
      </c>
      <c r="M57" s="11" t="str">
        <f t="shared" si="3"/>
        <v>AB</v>
      </c>
    </row>
    <row r="58" spans="1:14" ht="15" customHeight="1" x14ac:dyDescent="0.25">
      <c r="A58" s="5" t="s">
        <v>151</v>
      </c>
      <c r="B58" s="5" t="s">
        <v>8</v>
      </c>
      <c r="C58" s="6" t="s">
        <v>152</v>
      </c>
      <c r="D58" s="6" t="s">
        <v>153</v>
      </c>
      <c r="E58" s="7">
        <v>100</v>
      </c>
      <c r="F58" s="8">
        <v>69.428600000000003</v>
      </c>
      <c r="G58" s="8">
        <v>93</v>
      </c>
      <c r="H58" s="8">
        <v>77.8</v>
      </c>
      <c r="I58" s="8">
        <v>66.075000000000003</v>
      </c>
      <c r="J58" s="8">
        <v>76.5</v>
      </c>
      <c r="K58" s="8">
        <f>MAX(ROUND(($E$7*E58+$F$7*F58+$G$7*G58+$H$7*H58+$I$7*I58+$J$7*J58)/100,2),0)</f>
        <v>76.56</v>
      </c>
      <c r="L58" s="8" t="str">
        <f t="shared" si="2"/>
        <v>OK</v>
      </c>
      <c r="M58" s="8" t="str">
        <f t="shared" si="3"/>
        <v>A-</v>
      </c>
    </row>
    <row r="59" spans="1:14" ht="15" customHeight="1" x14ac:dyDescent="0.25">
      <c r="A59" s="9" t="s">
        <v>154</v>
      </c>
      <c r="B59" s="9" t="s">
        <v>8</v>
      </c>
      <c r="C59" s="10" t="s">
        <v>155</v>
      </c>
      <c r="D59" s="10" t="s">
        <v>156</v>
      </c>
      <c r="E59" s="7">
        <v>100</v>
      </c>
      <c r="F59" s="11">
        <v>77.642899999999997</v>
      </c>
      <c r="G59" s="11">
        <v>100</v>
      </c>
      <c r="H59" s="11">
        <v>62.36</v>
      </c>
      <c r="I59" s="11">
        <v>62.432499999999997</v>
      </c>
      <c r="J59" s="11">
        <v>74</v>
      </c>
      <c r="K59" s="11">
        <f>MAX(ROUND(($E$7*E59+$F$7*F59+$G$7*G59+$H$7*H59+$I$7*I59+$J$7*J59)/100,2),0)</f>
        <v>75.290000000000006</v>
      </c>
      <c r="L59" s="11" t="str">
        <f t="shared" si="2"/>
        <v>OK</v>
      </c>
      <c r="M59" s="11" t="str">
        <f t="shared" si="3"/>
        <v>AB</v>
      </c>
    </row>
    <row r="60" spans="1:14" ht="15" customHeight="1" x14ac:dyDescent="0.25">
      <c r="A60" s="5" t="s">
        <v>157</v>
      </c>
      <c r="B60" s="5" t="s">
        <v>8</v>
      </c>
      <c r="C60" s="6" t="s">
        <v>158</v>
      </c>
      <c r="D60" s="6" t="s">
        <v>159</v>
      </c>
      <c r="E60" s="7">
        <v>93</v>
      </c>
      <c r="F60" s="8">
        <v>48.357100000000003</v>
      </c>
      <c r="G60" s="8">
        <v>90.5</v>
      </c>
      <c r="H60" s="8">
        <v>50.665999999999997</v>
      </c>
      <c r="I60" s="8">
        <v>51.255000000000003</v>
      </c>
      <c r="J60" s="8">
        <v>38.5</v>
      </c>
      <c r="K60" s="8">
        <f>MAX(ROUND(($E$7*E60+$F$7*F60+$G$7*G60+$H$7*H60+$I$7*I60+$J$7*J60)/100,2),0)</f>
        <v>55.86</v>
      </c>
      <c r="L60" s="8" t="str">
        <f t="shared" si="2"/>
        <v>OK</v>
      </c>
      <c r="M60" s="8" t="str">
        <f t="shared" si="3"/>
        <v>C+</v>
      </c>
    </row>
    <row r="61" spans="1:14" ht="15" customHeight="1" x14ac:dyDescent="0.25">
      <c r="A61" s="15" t="s">
        <v>7</v>
      </c>
      <c r="B61" s="15" t="s">
        <v>8</v>
      </c>
      <c r="C61" s="16" t="s">
        <v>179</v>
      </c>
      <c r="D61" s="16" t="s">
        <v>180</v>
      </c>
      <c r="E61" s="16">
        <v>57</v>
      </c>
      <c r="F61" s="17">
        <v>0</v>
      </c>
      <c r="G61" s="17">
        <v>22.4</v>
      </c>
      <c r="H61" s="17">
        <v>29.382100000000001</v>
      </c>
      <c r="I61" s="17">
        <v>0</v>
      </c>
      <c r="J61" s="17">
        <v>0</v>
      </c>
      <c r="K61" s="17">
        <f>MAX(ROUND(($E$7*E61+$F$7*F61+$G$7*G61+$H$7*H61+$I$7*I61+$J$7*J61)/100,2),0)</f>
        <v>10.36</v>
      </c>
      <c r="L61" s="17" t="str">
        <f>IF(AND(ISNUMBER(E61),ISNUMBER(F61),ISNUMBER(G61),ISNUMBER(H61),ISNUMBER(I61),ISNUMBER(J61)),"OK","TL")</f>
        <v>OK</v>
      </c>
      <c r="M61" s="17" t="str">
        <f>IF(L61="TL","TL",IF(AND(K61&gt;=80,K61&lt;=100),"A",IF(AND(K61&gt;=77,K61&lt;=79.99),"A-",IF(AND(K61&gt;=74,K61&lt;=76.99),"B+",IF(AND(K61&gt;=68,K61&lt;=73.99),"B",IF(AND(K61&gt;=65,K61&lt;=67.99),"B-","")))))) &amp; IF(L61="TL","",IF(AND(K61&gt;=62,K61&lt;=64.99),"C+",IF(AND(K61&gt;=56,K61&lt;=61.99),"C",IF(AND(K61&gt;=46,K61&lt;=55.99),"D",IF(AND(K61&gt;=0,K61&lt;=45.99),"E",IF(AND(K61&gt;=-10,K61&lt;=-1.99),"TL",""))))))</f>
        <v>E</v>
      </c>
      <c r="N61" s="21" t="s">
        <v>185</v>
      </c>
    </row>
    <row r="62" spans="1:14" ht="15" customHeight="1" x14ac:dyDescent="0.25">
      <c r="A62" s="15" t="s">
        <v>10</v>
      </c>
      <c r="B62" s="15" t="s">
        <v>8</v>
      </c>
      <c r="C62" s="16" t="s">
        <v>181</v>
      </c>
      <c r="D62" s="16" t="s">
        <v>182</v>
      </c>
      <c r="E62" s="16">
        <v>50</v>
      </c>
      <c r="F62" s="17">
        <v>0</v>
      </c>
      <c r="G62" s="17">
        <v>16.8</v>
      </c>
      <c r="H62" s="17">
        <v>31.8461</v>
      </c>
      <c r="I62" s="17">
        <v>0</v>
      </c>
      <c r="J62" s="17">
        <v>0</v>
      </c>
      <c r="K62" s="17">
        <f>MAX(ROUND(($E$7*E62+$F$7*F62+$G$7*G62+$H$7*H62+$I$7*I62+$J$7*J62)/100,2),0)</f>
        <v>9.73</v>
      </c>
      <c r="L62" s="17" t="str">
        <f>IF(AND(ISNUMBER(E62),ISNUMBER(F62),ISNUMBER(G62),ISNUMBER(H62),ISNUMBER(I62),ISNUMBER(J62)),"OK","TL")</f>
        <v>OK</v>
      </c>
      <c r="M62" s="17" t="str">
        <f>IF(L62="TL","TL",IF(AND(K62&gt;=80,K62&lt;=100),"A",IF(AND(K62&gt;=77,K62&lt;=79.99),"A-",IF(AND(K62&gt;=74,K62&lt;=76.99),"B+",IF(AND(K62&gt;=68,K62&lt;=73.99),"B",IF(AND(K62&gt;=65,K62&lt;=67.99),"B-","")))))) &amp; IF(L62="TL","",IF(AND(K62&gt;=62,K62&lt;=64.99),"C+",IF(AND(K62&gt;=56,K62&lt;=61.99),"C",IF(AND(K62&gt;=46,K62&lt;=55.99),"D",IF(AND(K62&gt;=0,K62&lt;=45.99),"E",IF(AND(K62&gt;=-10,K62&lt;=-1.99),"TL",""))))))</f>
        <v>E</v>
      </c>
      <c r="N62" s="21"/>
    </row>
    <row r="63" spans="1:14" ht="15" customHeight="1" x14ac:dyDescent="0.25">
      <c r="A63" s="15" t="s">
        <v>13</v>
      </c>
      <c r="B63" s="15" t="s">
        <v>8</v>
      </c>
      <c r="C63" s="16" t="s">
        <v>183</v>
      </c>
      <c r="D63" s="16" t="s">
        <v>184</v>
      </c>
      <c r="E63" s="16">
        <v>57</v>
      </c>
      <c r="F63" s="17">
        <v>0</v>
      </c>
      <c r="G63" s="17">
        <v>0</v>
      </c>
      <c r="H63" s="17">
        <v>19.04</v>
      </c>
      <c r="I63" s="17">
        <v>0</v>
      </c>
      <c r="J63" s="17">
        <v>0</v>
      </c>
      <c r="K63" s="17">
        <f>MAX(ROUND(($E$7*E63+$F$7*F63+$G$7*G63+$H$7*H63+$I$7*I63+$J$7*J63)/100,2),0)</f>
        <v>3.81</v>
      </c>
      <c r="L63" s="17" t="str">
        <f>IF(AND(ISNUMBER(E63),ISNUMBER(F63),ISNUMBER(G63),ISNUMBER(H63),ISNUMBER(I63),ISNUMBER(J63)),"OK","TL")</f>
        <v>OK</v>
      </c>
      <c r="M63" s="17" t="str">
        <f>IF(L63="TL","TL",IF(AND(K63&gt;=80,K63&lt;=100),"A",IF(AND(K63&gt;=77,K63&lt;=79.99),"A-",IF(AND(K63&gt;=74,K63&lt;=76.99),"B+",IF(AND(K63&gt;=68,K63&lt;=73.99),"B",IF(AND(K63&gt;=65,K63&lt;=67.99),"B-","")))))) &amp; IF(L63="TL","",IF(AND(K63&gt;=62,K63&lt;=64.99),"C+",IF(AND(K63&gt;=56,K63&lt;=61.99),"C",IF(AND(K63&gt;=46,K63&lt;=55.99),"D",IF(AND(K63&gt;=0,K63&lt;=45.99),"E",IF(AND(K63&gt;=-10,K63&lt;=-1.99),"TL",""))))))</f>
        <v>E</v>
      </c>
      <c r="N63" s="21"/>
    </row>
    <row r="64" spans="1:14" ht="15" customHeight="1" x14ac:dyDescent="0.25">
      <c r="A64" s="18"/>
      <c r="B64" s="18"/>
      <c r="C64" s="19"/>
      <c r="D64" s="19"/>
      <c r="E64" s="19"/>
      <c r="F64" s="20"/>
      <c r="G64" s="20"/>
      <c r="H64" s="20"/>
      <c r="I64" s="20"/>
      <c r="J64" s="20"/>
      <c r="K64" s="20"/>
      <c r="L64" s="20"/>
      <c r="M64" s="20"/>
    </row>
    <row r="65" spans="1:1" ht="15" customHeight="1" x14ac:dyDescent="0.25">
      <c r="A65" s="1"/>
    </row>
    <row r="66" spans="1:1" ht="15" customHeight="1" x14ac:dyDescent="0.25">
      <c r="A66" s="12" t="s">
        <v>160</v>
      </c>
    </row>
    <row r="67" spans="1:1" ht="15" customHeight="1" x14ac:dyDescent="0.25">
      <c r="A67" s="13"/>
    </row>
    <row r="68" spans="1:1" ht="15" customHeight="1" x14ac:dyDescent="0.25">
      <c r="A68" s="13" t="s">
        <v>161</v>
      </c>
    </row>
    <row r="69" spans="1:1" ht="15" customHeight="1" x14ac:dyDescent="0.25">
      <c r="A69" s="13"/>
    </row>
    <row r="70" spans="1:1" ht="15" customHeight="1" x14ac:dyDescent="0.25">
      <c r="A70" s="13" t="s">
        <v>162</v>
      </c>
    </row>
    <row r="71" spans="1:1" ht="15" customHeight="1" x14ac:dyDescent="0.25">
      <c r="A71" s="13"/>
    </row>
    <row r="72" spans="1:1" ht="15" customHeight="1" x14ac:dyDescent="0.25">
      <c r="A72" s="13" t="s">
        <v>163</v>
      </c>
    </row>
    <row r="73" spans="1:1" ht="15" customHeight="1" x14ac:dyDescent="0.25">
      <c r="A73" s="13"/>
    </row>
    <row r="74" spans="1:1" ht="15" customHeight="1" x14ac:dyDescent="0.25">
      <c r="A74" s="13" t="s">
        <v>164</v>
      </c>
    </row>
    <row r="75" spans="1:1" ht="15" customHeight="1" x14ac:dyDescent="0.25">
      <c r="A75" s="13"/>
    </row>
    <row r="76" spans="1:1" ht="15" customHeight="1" x14ac:dyDescent="0.25">
      <c r="A76" s="13" t="s">
        <v>165</v>
      </c>
    </row>
    <row r="77" spans="1:1" ht="15" customHeight="1" x14ac:dyDescent="0.25">
      <c r="A77" s="13"/>
    </row>
    <row r="78" spans="1:1" ht="15" customHeight="1" x14ac:dyDescent="0.25">
      <c r="A78" s="13" t="s">
        <v>166</v>
      </c>
    </row>
  </sheetData>
  <mergeCells count="1">
    <mergeCell ref="N61:N63"/>
  </mergeCells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Data_Nilai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 Akademik YARSI</dc:creator>
  <cp:lastModifiedBy>KHUDHUR NAWRAS NAZAR</cp:lastModifiedBy>
  <dcterms:created xsi:type="dcterms:W3CDTF">2014-04-01T04:33:08Z</dcterms:created>
  <dcterms:modified xsi:type="dcterms:W3CDTF">2022-05-16T07:52:50Z</dcterms:modified>
</cp:coreProperties>
</file>