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9200" windowHeight="8280" firstSheet="2" activeTab="2"/>
  </bookViews>
  <sheets>
    <sheet name="18班" sheetId="14" state="hidden" r:id="rId1"/>
    <sheet name="17物流班" sheetId="12" state="hidden" r:id="rId2"/>
    <sheet name="交运" sheetId="19" r:id="rId3"/>
  </sheets>
  <definedNames>
    <definedName name="_xlnm.Print_Area" localSheetId="1">'17物流班'!#REF!</definedName>
    <definedName name="_xlnm.Print_Area" localSheetId="0">'18班'!#REF!</definedName>
  </definedNames>
  <calcPr calcId="125725"/>
</workbook>
</file>

<file path=xl/calcChain.xml><?xml version="1.0" encoding="utf-8"?>
<calcChain xmlns="http://schemas.openxmlformats.org/spreadsheetml/2006/main">
  <c r="Z7" i="19"/>
  <c r="Z10"/>
  <c r="Z11"/>
  <c r="AA11" s="1"/>
  <c r="Z14"/>
  <c r="Z15"/>
  <c r="Z18"/>
  <c r="Z19"/>
  <c r="AA19" s="1"/>
  <c r="Z22"/>
  <c r="Z23"/>
  <c r="Z26"/>
  <c r="Z27"/>
  <c r="AA27" s="1"/>
  <c r="Z30"/>
  <c r="Z31"/>
  <c r="Z34"/>
  <c r="Z35"/>
  <c r="AA35" s="1"/>
  <c r="Z38"/>
  <c r="Z39"/>
  <c r="Z42"/>
  <c r="Z43"/>
  <c r="AA43" s="1"/>
  <c r="Z46"/>
  <c r="Z6"/>
  <c r="M7"/>
  <c r="M8"/>
  <c r="Z8" s="1"/>
  <c r="M9"/>
  <c r="Z9" s="1"/>
  <c r="M10"/>
  <c r="M11"/>
  <c r="M12"/>
  <c r="Z12" s="1"/>
  <c r="M13"/>
  <c r="Z13" s="1"/>
  <c r="M14"/>
  <c r="M15"/>
  <c r="M16"/>
  <c r="Z16" s="1"/>
  <c r="M17"/>
  <c r="Z17" s="1"/>
  <c r="M18"/>
  <c r="M19"/>
  <c r="M20"/>
  <c r="Z20" s="1"/>
  <c r="M21"/>
  <c r="Z21" s="1"/>
  <c r="M22"/>
  <c r="M23"/>
  <c r="M24"/>
  <c r="Z24" s="1"/>
  <c r="M25"/>
  <c r="Z25" s="1"/>
  <c r="M26"/>
  <c r="M27"/>
  <c r="M28"/>
  <c r="Z28" s="1"/>
  <c r="M29"/>
  <c r="Z29" s="1"/>
  <c r="M30"/>
  <c r="M31"/>
  <c r="M32"/>
  <c r="Z32" s="1"/>
  <c r="M33"/>
  <c r="Z33" s="1"/>
  <c r="M34"/>
  <c r="M35"/>
  <c r="M36"/>
  <c r="Z36" s="1"/>
  <c r="M37"/>
  <c r="Z37" s="1"/>
  <c r="M38"/>
  <c r="M39"/>
  <c r="M40"/>
  <c r="Z40" s="1"/>
  <c r="M41"/>
  <c r="Z41" s="1"/>
  <c r="M42"/>
  <c r="M43"/>
  <c r="M44"/>
  <c r="Z44" s="1"/>
  <c r="M45"/>
  <c r="Z45" s="1"/>
  <c r="M46"/>
  <c r="M6"/>
  <c r="Y55"/>
  <c r="X55"/>
  <c r="W55"/>
  <c r="V55"/>
  <c r="U55"/>
  <c r="T55"/>
  <c r="R55"/>
  <c r="Q55"/>
  <c r="P55"/>
  <c r="O55"/>
  <c r="N55"/>
  <c r="L55"/>
  <c r="M55" s="1"/>
  <c r="J55"/>
  <c r="H55"/>
  <c r="I55" s="1"/>
  <c r="K55" s="1"/>
  <c r="G55"/>
  <c r="F55"/>
  <c r="D55"/>
  <c r="E55" s="1"/>
  <c r="S46"/>
  <c r="I46"/>
  <c r="K46" s="1"/>
  <c r="G46"/>
  <c r="E46"/>
  <c r="S45"/>
  <c r="I45"/>
  <c r="K45" s="1"/>
  <c r="G45"/>
  <c r="E45"/>
  <c r="S44"/>
  <c r="I44"/>
  <c r="K44" s="1"/>
  <c r="G44"/>
  <c r="E44"/>
  <c r="S43"/>
  <c r="I43"/>
  <c r="K43" s="1"/>
  <c r="G43"/>
  <c r="E43"/>
  <c r="S42"/>
  <c r="I42"/>
  <c r="K42" s="1"/>
  <c r="G42"/>
  <c r="E42"/>
  <c r="S41"/>
  <c r="I41"/>
  <c r="K41" s="1"/>
  <c r="G41"/>
  <c r="E41"/>
  <c r="S40"/>
  <c r="I40"/>
  <c r="K40" s="1"/>
  <c r="G40"/>
  <c r="E40"/>
  <c r="S39"/>
  <c r="I39"/>
  <c r="K39" s="1"/>
  <c r="G39"/>
  <c r="E39"/>
  <c r="S38"/>
  <c r="K38"/>
  <c r="I38"/>
  <c r="G38"/>
  <c r="E38"/>
  <c r="S37"/>
  <c r="K37"/>
  <c r="I37"/>
  <c r="G37"/>
  <c r="E37"/>
  <c r="S36"/>
  <c r="I36"/>
  <c r="K36" s="1"/>
  <c r="G36"/>
  <c r="E36"/>
  <c r="S35"/>
  <c r="K35"/>
  <c r="I35"/>
  <c r="G35"/>
  <c r="E35"/>
  <c r="S34"/>
  <c r="K34"/>
  <c r="I34"/>
  <c r="G34"/>
  <c r="E34"/>
  <c r="S33"/>
  <c r="I33"/>
  <c r="K33" s="1"/>
  <c r="G33"/>
  <c r="E33"/>
  <c r="S32"/>
  <c r="I32"/>
  <c r="K32" s="1"/>
  <c r="G32"/>
  <c r="E32"/>
  <c r="S31"/>
  <c r="K31"/>
  <c r="I31"/>
  <c r="G31"/>
  <c r="E31"/>
  <c r="S30"/>
  <c r="I30"/>
  <c r="K30" s="1"/>
  <c r="G30"/>
  <c r="E30"/>
  <c r="S29"/>
  <c r="I29"/>
  <c r="K29" s="1"/>
  <c r="G29"/>
  <c r="E29"/>
  <c r="S28"/>
  <c r="I28"/>
  <c r="K28" s="1"/>
  <c r="G28"/>
  <c r="E28"/>
  <c r="S27"/>
  <c r="I27"/>
  <c r="K27" s="1"/>
  <c r="G27"/>
  <c r="E27"/>
  <c r="S26"/>
  <c r="I26"/>
  <c r="K26" s="1"/>
  <c r="G26"/>
  <c r="E26"/>
  <c r="S25"/>
  <c r="I25"/>
  <c r="K25" s="1"/>
  <c r="G25"/>
  <c r="E25"/>
  <c r="S24"/>
  <c r="I24"/>
  <c r="K24" s="1"/>
  <c r="G24"/>
  <c r="E24"/>
  <c r="S23"/>
  <c r="I23"/>
  <c r="K23" s="1"/>
  <c r="G23"/>
  <c r="E23"/>
  <c r="S22"/>
  <c r="K22"/>
  <c r="I22"/>
  <c r="G22"/>
  <c r="E22"/>
  <c r="S21"/>
  <c r="K21"/>
  <c r="I21"/>
  <c r="G21"/>
  <c r="E21"/>
  <c r="S20"/>
  <c r="I20"/>
  <c r="K20" s="1"/>
  <c r="G20"/>
  <c r="E20"/>
  <c r="S19"/>
  <c r="K19"/>
  <c r="I19"/>
  <c r="G19"/>
  <c r="E19"/>
  <c r="S18"/>
  <c r="K18"/>
  <c r="I18"/>
  <c r="G18"/>
  <c r="E18"/>
  <c r="S17"/>
  <c r="I17"/>
  <c r="K17" s="1"/>
  <c r="G17"/>
  <c r="E17"/>
  <c r="S16"/>
  <c r="I16"/>
  <c r="K16" s="1"/>
  <c r="G16"/>
  <c r="E16"/>
  <c r="S15"/>
  <c r="K15"/>
  <c r="I15"/>
  <c r="G15"/>
  <c r="E15"/>
  <c r="S14"/>
  <c r="I14"/>
  <c r="K14" s="1"/>
  <c r="G14"/>
  <c r="E14"/>
  <c r="S13"/>
  <c r="I13"/>
  <c r="K13" s="1"/>
  <c r="G13"/>
  <c r="E13"/>
  <c r="S12"/>
  <c r="I12"/>
  <c r="K12" s="1"/>
  <c r="G12"/>
  <c r="E12"/>
  <c r="S11"/>
  <c r="I11"/>
  <c r="K11" s="1"/>
  <c r="G11"/>
  <c r="E11"/>
  <c r="S10"/>
  <c r="I10"/>
  <c r="K10" s="1"/>
  <c r="G10"/>
  <c r="E10"/>
  <c r="S9"/>
  <c r="I9"/>
  <c r="K9" s="1"/>
  <c r="G9"/>
  <c r="E9"/>
  <c r="S8"/>
  <c r="I8"/>
  <c r="K8" s="1"/>
  <c r="G8"/>
  <c r="E8"/>
  <c r="S7"/>
  <c r="I7"/>
  <c r="K7" s="1"/>
  <c r="G7"/>
  <c r="E7"/>
  <c r="S6"/>
  <c r="K6"/>
  <c r="I6"/>
  <c r="G6"/>
  <c r="E6"/>
  <c r="AA38" l="1"/>
  <c r="AA22"/>
  <c r="AA6"/>
  <c r="AA7"/>
  <c r="AA10"/>
  <c r="AA14"/>
  <c r="AA30"/>
  <c r="AA39"/>
  <c r="AA42"/>
  <c r="AA46"/>
  <c r="AB33"/>
  <c r="AB13"/>
  <c r="AA23"/>
  <c r="AA26"/>
  <c r="AB6"/>
  <c r="AB35"/>
  <c r="AB38"/>
  <c r="AB10"/>
  <c r="AA12"/>
  <c r="AA25"/>
  <c r="AA28"/>
  <c r="AA41"/>
  <c r="AB44"/>
  <c r="S55"/>
  <c r="AA21"/>
  <c r="AA16"/>
  <c r="AB27"/>
  <c r="AB30"/>
  <c r="AA32"/>
  <c r="AB43"/>
  <c r="AB46"/>
  <c r="AA8"/>
  <c r="AB19"/>
  <c r="AA37"/>
  <c r="AA15"/>
  <c r="AB18"/>
  <c r="AA18"/>
  <c r="AA20"/>
  <c r="AA31"/>
  <c r="AB34"/>
  <c r="AA34"/>
  <c r="AA36"/>
  <c r="AB8"/>
  <c r="AB25"/>
  <c r="AA40"/>
  <c r="AB40"/>
  <c r="AB41"/>
  <c r="AB21"/>
  <c r="AA17"/>
  <c r="AB17"/>
  <c r="AA9"/>
  <c r="AB9"/>
  <c r="AB24"/>
  <c r="AA24"/>
  <c r="AB12"/>
  <c r="AA13"/>
  <c r="AA29"/>
  <c r="AB29"/>
  <c r="AA45"/>
  <c r="AB45"/>
  <c r="AB11"/>
  <c r="AB22"/>
  <c r="AB36" l="1"/>
  <c r="AB20"/>
  <c r="AB39"/>
  <c r="AA44"/>
  <c r="AA33"/>
  <c r="AB37"/>
  <c r="AB7"/>
  <c r="AB28"/>
  <c r="AB16"/>
  <c r="AB14"/>
  <c r="AB42"/>
  <c r="AB26"/>
  <c r="AB32"/>
  <c r="AB15"/>
  <c r="AB23"/>
  <c r="AB31"/>
  <c r="Y73" i="12"/>
  <c r="F73"/>
  <c r="E73"/>
  <c r="D73"/>
  <c r="AC72"/>
  <c r="Y72"/>
  <c r="F72"/>
  <c r="E72"/>
  <c r="D72"/>
  <c r="Y71"/>
  <c r="X71"/>
  <c r="W71"/>
  <c r="V71"/>
  <c r="U71"/>
  <c r="T71"/>
  <c r="S71"/>
  <c r="R71"/>
  <c r="Q71"/>
  <c r="P71"/>
  <c r="O71"/>
  <c r="K71"/>
  <c r="J71"/>
  <c r="I71"/>
  <c r="H71"/>
  <c r="G71"/>
  <c r="F71"/>
  <c r="E71"/>
  <c r="D71"/>
  <c r="AC6"/>
  <c r="AB6"/>
  <c r="AA6"/>
  <c r="Y6"/>
  <c r="X6"/>
  <c r="W6"/>
  <c r="R6"/>
  <c r="P6"/>
  <c r="O6"/>
  <c r="I6"/>
  <c r="G6"/>
  <c r="E6"/>
  <c r="Y73" i="14"/>
  <c r="F73"/>
  <c r="E73"/>
  <c r="D73"/>
  <c r="AC72"/>
  <c r="Y72"/>
  <c r="F72"/>
  <c r="E72"/>
  <c r="D72"/>
  <c r="Y71"/>
  <c r="X71"/>
  <c r="W71"/>
  <c r="V71"/>
  <c r="U71"/>
  <c r="T71"/>
  <c r="S71"/>
  <c r="R71"/>
  <c r="Q71"/>
  <c r="P71"/>
  <c r="O71"/>
  <c r="K71"/>
  <c r="J71"/>
  <c r="I71"/>
  <c r="H71"/>
  <c r="G71"/>
  <c r="F71"/>
  <c r="E71"/>
  <c r="D71"/>
  <c r="AC6"/>
  <c r="AB6"/>
  <c r="AA6"/>
  <c r="Y6"/>
  <c r="X6"/>
  <c r="W6"/>
  <c r="R6"/>
  <c r="P6"/>
  <c r="O6"/>
  <c r="I6"/>
  <c r="G6"/>
  <c r="E6"/>
  <c r="Z55" i="19" l="1"/>
  <c r="AA55" s="1"/>
</calcChain>
</file>

<file path=xl/sharedStrings.xml><?xml version="1.0" encoding="utf-8"?>
<sst xmlns="http://schemas.openxmlformats.org/spreadsheetml/2006/main" count="294" uniqueCount="214">
  <si>
    <r>
      <rPr>
        <b/>
        <sz val="10"/>
        <rFont val="宋体"/>
        <charset val="134"/>
      </rPr>
      <t>2020</t>
    </r>
    <r>
      <rPr>
        <b/>
        <sz val="10"/>
        <rFont val="宋体"/>
        <charset val="134"/>
      </rPr>
      <t>年</t>
    </r>
    <r>
      <rPr>
        <b/>
        <sz val="10"/>
        <rFont val="宋体"/>
        <charset val="134"/>
      </rPr>
      <t>8</t>
    </r>
    <r>
      <rPr>
        <b/>
        <sz val="10"/>
        <rFont val="宋体"/>
        <charset val="134"/>
      </rPr>
      <t>月制</t>
    </r>
  </si>
  <si>
    <t>序号</t>
  </si>
  <si>
    <t>学号</t>
  </si>
  <si>
    <t>姓名</t>
  </si>
  <si>
    <t>课程考试 20分</t>
  </si>
  <si>
    <t>四级训练 10分</t>
  </si>
  <si>
    <t>作文 5分</t>
  </si>
  <si>
    <t>Reading Circle
5分</t>
  </si>
  <si>
    <t>期末口语考试
5分</t>
  </si>
  <si>
    <t>课堂
表现
5分</t>
  </si>
  <si>
    <t>奖励分</t>
  </si>
  <si>
    <t>扣分</t>
  </si>
  <si>
    <r>
      <rPr>
        <b/>
        <sz val="9"/>
        <rFont val="宋体"/>
        <charset val="134"/>
      </rPr>
      <t>综合表现</t>
    </r>
    <r>
      <rPr>
        <b/>
        <sz val="9"/>
        <color indexed="10"/>
        <rFont val="宋体"/>
        <charset val="134"/>
      </rPr>
      <t xml:space="preserve">
</t>
    </r>
    <r>
      <rPr>
        <b/>
        <sz val="9"/>
        <color indexed="12"/>
        <rFont val="宋体"/>
        <charset val="134"/>
      </rPr>
      <t>4</t>
    </r>
    <r>
      <rPr>
        <b/>
        <sz val="9"/>
        <color indexed="12"/>
        <rFont val="宋体"/>
        <charset val="134"/>
      </rPr>
      <t xml:space="preserve">0分
</t>
    </r>
    <r>
      <rPr>
        <sz val="9"/>
        <rFont val="宋体"/>
        <charset val="134"/>
      </rPr>
      <t>(四级训练</t>
    </r>
    <r>
      <rPr>
        <sz val="9"/>
        <rFont val="宋体"/>
        <charset val="134"/>
      </rPr>
      <t>+U校园平台课程作业+作文+Reading Circle+</t>
    </r>
    <r>
      <rPr>
        <sz val="9"/>
        <rFont val="宋体"/>
        <charset val="134"/>
      </rPr>
      <t>期末口语考试</t>
    </r>
    <r>
      <rPr>
        <sz val="9"/>
        <rFont val="宋体"/>
        <charset val="134"/>
      </rPr>
      <t>+</t>
    </r>
    <r>
      <rPr>
        <sz val="9"/>
        <rFont val="宋体"/>
        <charset val="134"/>
      </rPr>
      <t>课堂表现</t>
    </r>
    <r>
      <rPr>
        <sz val="9"/>
        <rFont val="宋体"/>
        <charset val="134"/>
      </rPr>
      <t>+奖励分+扣分</t>
    </r>
    <r>
      <rPr>
        <sz val="9"/>
        <rFont val="宋体"/>
        <charset val="134"/>
      </rPr>
      <t>)</t>
    </r>
  </si>
  <si>
    <r>
      <rPr>
        <b/>
        <sz val="9"/>
        <rFont val="宋体"/>
        <charset val="134"/>
      </rPr>
      <t xml:space="preserve">综合表现
40分占平时成绩66% </t>
    </r>
    <r>
      <rPr>
        <b/>
        <sz val="9"/>
        <color indexed="10"/>
        <rFont val="宋体"/>
        <charset val="134"/>
      </rPr>
      <t xml:space="preserve">
</t>
    </r>
    <r>
      <rPr>
        <sz val="9"/>
        <rFont val="宋体"/>
        <charset val="134"/>
      </rPr>
      <t>(上网提交的百分制)</t>
    </r>
  </si>
  <si>
    <r>
      <rPr>
        <b/>
        <sz val="9"/>
        <rFont val="宋体"/>
        <charset val="134"/>
      </rPr>
      <t xml:space="preserve">平时成绩总分
</t>
    </r>
    <r>
      <rPr>
        <b/>
        <sz val="9"/>
        <color indexed="12"/>
        <rFont val="宋体"/>
        <charset val="134"/>
      </rPr>
      <t>（60分）</t>
    </r>
  </si>
  <si>
    <r>
      <rPr>
        <b/>
        <sz val="9"/>
        <rFont val="宋体"/>
        <charset val="134"/>
      </rPr>
      <t xml:space="preserve">课程考试一
17%
</t>
    </r>
    <r>
      <rPr>
        <sz val="9"/>
        <rFont val="宋体"/>
        <charset val="134"/>
      </rPr>
      <t>（第</t>
    </r>
    <r>
      <rPr>
        <sz val="9"/>
        <rFont val="宋体"/>
        <charset val="134"/>
      </rPr>
      <t>8周</t>
    </r>
    <r>
      <rPr>
        <sz val="9"/>
        <rFont val="宋体"/>
        <charset val="134"/>
      </rPr>
      <t>）</t>
    </r>
  </si>
  <si>
    <r>
      <rPr>
        <b/>
        <sz val="9"/>
        <rFont val="宋体"/>
        <charset val="134"/>
      </rPr>
      <t xml:space="preserve">课程考试二
17%
</t>
    </r>
    <r>
      <rPr>
        <sz val="9"/>
        <rFont val="宋体"/>
        <charset val="134"/>
      </rPr>
      <t>（第</t>
    </r>
    <r>
      <rPr>
        <sz val="9"/>
        <rFont val="宋体"/>
        <charset val="134"/>
      </rPr>
      <t>15周</t>
    </r>
    <r>
      <rPr>
        <sz val="9"/>
        <rFont val="宋体"/>
        <charset val="134"/>
      </rPr>
      <t>）</t>
    </r>
  </si>
  <si>
    <t>U校园新四级特训（听力+阅读）</t>
  </si>
  <si>
    <r>
      <rPr>
        <b/>
        <sz val="9"/>
        <rFont val="宋体"/>
        <charset val="134"/>
      </rPr>
      <t xml:space="preserve">FIF平台四级口语
</t>
    </r>
    <r>
      <rPr>
        <sz val="9"/>
        <rFont val="宋体"/>
        <charset val="134"/>
      </rPr>
      <t>（主要考虑完成情况）</t>
    </r>
  </si>
  <si>
    <t>总分
10分</t>
  </si>
  <si>
    <t>作文1</t>
  </si>
  <si>
    <t>作文2</t>
  </si>
  <si>
    <t>作文3</t>
  </si>
  <si>
    <t>作文4</t>
  </si>
  <si>
    <t>作文5</t>
  </si>
  <si>
    <t>总分
5分</t>
  </si>
  <si>
    <r>
      <rPr>
        <b/>
        <sz val="9"/>
        <rFont val="宋体"/>
        <charset val="134"/>
      </rPr>
      <t xml:space="preserve">二课堂  活动    </t>
    </r>
    <r>
      <rPr>
        <sz val="9"/>
        <rFont val="宋体"/>
        <charset val="134"/>
      </rPr>
      <t>（细则见备注）</t>
    </r>
  </si>
  <si>
    <r>
      <rPr>
        <b/>
        <sz val="9"/>
        <rFont val="宋体"/>
        <charset val="134"/>
      </rPr>
      <t>英语竞赛</t>
    </r>
    <r>
      <rPr>
        <sz val="9"/>
        <rFont val="宋体"/>
        <charset val="134"/>
      </rPr>
      <t>（细则见备注）</t>
    </r>
    <r>
      <rPr>
        <b/>
        <sz val="9"/>
        <rFont val="宋体"/>
        <charset val="134"/>
      </rPr>
      <t xml:space="preserve">
</t>
    </r>
  </si>
  <si>
    <r>
      <rPr>
        <sz val="9"/>
        <rFont val="宋体"/>
        <charset val="134"/>
      </rPr>
      <t>(迟到</t>
    </r>
    <r>
      <rPr>
        <sz val="9"/>
        <rFont val="宋体"/>
        <charset val="134"/>
      </rPr>
      <t>-</t>
    </r>
    <r>
      <rPr>
        <sz val="9"/>
        <rFont val="宋体"/>
        <charset val="134"/>
      </rPr>
      <t>0.5、缺席</t>
    </r>
    <r>
      <rPr>
        <sz val="9"/>
        <rFont val="宋体"/>
        <charset val="134"/>
      </rPr>
      <t>-</t>
    </r>
    <r>
      <rPr>
        <sz val="9"/>
        <rFont val="宋体"/>
        <charset val="134"/>
      </rPr>
      <t>1、请假两次以上一次</t>
    </r>
    <r>
      <rPr>
        <sz val="9"/>
        <rFont val="宋体"/>
        <charset val="134"/>
      </rPr>
      <t>-</t>
    </r>
    <r>
      <rPr>
        <sz val="9"/>
        <rFont val="宋体"/>
        <charset val="134"/>
      </rPr>
      <t>0.5分)</t>
    </r>
  </si>
  <si>
    <t>百分制</t>
  </si>
  <si>
    <t>10分</t>
  </si>
  <si>
    <t>8分</t>
  </si>
  <si>
    <t>2分</t>
  </si>
  <si>
    <t>5分</t>
  </si>
  <si>
    <t>15分制</t>
  </si>
  <si>
    <t>94.2</t>
  </si>
  <si>
    <t>85.2</t>
  </si>
  <si>
    <t>88.3</t>
  </si>
  <si>
    <t>96.3</t>
  </si>
  <si>
    <t>平均分</t>
  </si>
  <si>
    <r>
      <rPr>
        <b/>
        <sz val="11"/>
        <rFont val="宋体"/>
        <charset val="134"/>
      </rPr>
      <t>备注：
1、</t>
    </r>
    <r>
      <rPr>
        <sz val="11"/>
        <rFont val="宋体"/>
        <charset val="134"/>
      </rPr>
      <t>学生名单请在教务网查询，可直接粘贴到此表里。</t>
    </r>
    <r>
      <rPr>
        <b/>
        <sz val="11"/>
        <rFont val="宋体"/>
        <charset val="134"/>
      </rPr>
      <t xml:space="preserve">
2、老师们只需在绿色表格内填入相应分数，其他成绩由公式自动计算。
3、</t>
    </r>
    <r>
      <rPr>
        <sz val="11"/>
        <rFont val="宋体"/>
        <charset val="134"/>
      </rPr>
      <t>本学期一共需在教务网上提交三次成绩（课程考试一、课程考试二、综合表现），即表格中黄色部分。</t>
    </r>
    <r>
      <rPr>
        <b/>
        <sz val="11"/>
        <rFont val="宋体"/>
        <charset val="134"/>
      </rPr>
      <t>提交分数须为百分制，且保留一位小数点。
4、奖励分：1）沙龙卡片dodona印章3个加0.5分；晨读日期专用章20个(10次)加0.5分；背书章2个加0.5。原则上奖励分总分不超过3分。2）各类竞赛加分参照“工程英语系平时成绩竞赛加分细则”文件。
5、扣分：1）出勤扣分：迟到一次扣0.5；缺席一次扣1分；请假须交盖章的正式假条，2次以上请假每次扣1分。2）未完成作业扣分（在作业5分里扣）：作业缺一次扣1分，晚交一次扣0.5分。</t>
    </r>
  </si>
  <si>
    <r>
      <rPr>
        <b/>
        <sz val="14"/>
        <rFont val="宋体"/>
        <charset val="134"/>
      </rPr>
      <t>2017级    英语II  平时成绩依据表</t>
    </r>
    <r>
      <rPr>
        <b/>
        <sz val="12"/>
        <rFont val="宋体"/>
        <charset val="134"/>
      </rPr>
      <t xml:space="preserve">
教学班号 _________   专业 _________     任课教师:_________</t>
    </r>
  </si>
  <si>
    <t>2018年3月制</t>
  </si>
  <si>
    <r>
      <rPr>
        <b/>
        <sz val="9"/>
        <rFont val="宋体"/>
        <charset val="134"/>
      </rPr>
      <t xml:space="preserve">半期考试
20%     </t>
    </r>
    <r>
      <rPr>
        <sz val="9"/>
        <rFont val="宋体"/>
        <charset val="134"/>
      </rPr>
      <t>（考试结束提交）</t>
    </r>
  </si>
  <si>
    <t>平时测验</t>
  </si>
  <si>
    <r>
      <rPr>
        <b/>
        <sz val="9"/>
        <rFont val="宋体"/>
        <charset val="134"/>
      </rPr>
      <t xml:space="preserve"> 口语
</t>
    </r>
    <r>
      <rPr>
        <sz val="9"/>
        <rFont val="宋体"/>
        <charset val="134"/>
      </rPr>
      <t>(口语活动5分+期末口语考试5分)</t>
    </r>
  </si>
  <si>
    <t>网络平台作业</t>
  </si>
  <si>
    <t>作业 20%</t>
  </si>
  <si>
    <t xml:space="preserve">课堂
表现
</t>
  </si>
  <si>
    <r>
      <rPr>
        <b/>
        <sz val="9"/>
        <rFont val="宋体"/>
        <charset val="134"/>
      </rPr>
      <t>综合表现</t>
    </r>
    <r>
      <rPr>
        <b/>
        <sz val="9"/>
        <color indexed="10"/>
        <rFont val="宋体"/>
        <charset val="134"/>
      </rPr>
      <t xml:space="preserve">
</t>
    </r>
    <r>
      <rPr>
        <b/>
        <sz val="9"/>
        <color indexed="12"/>
        <rFont val="宋体"/>
        <charset val="134"/>
      </rPr>
      <t xml:space="preserve">30分
</t>
    </r>
    <r>
      <rPr>
        <sz val="9"/>
        <rFont val="宋体"/>
        <charset val="134"/>
      </rPr>
      <t>(口语+网络学习平台作业+作业+课堂表现 四项成绩总分)</t>
    </r>
  </si>
  <si>
    <r>
      <rPr>
        <b/>
        <sz val="9"/>
        <rFont val="宋体"/>
        <charset val="134"/>
      </rPr>
      <t xml:space="preserve">综合表现
30分占平时成绩60% </t>
    </r>
    <r>
      <rPr>
        <b/>
        <sz val="9"/>
        <color indexed="10"/>
        <rFont val="宋体"/>
        <charset val="134"/>
      </rPr>
      <t xml:space="preserve">
</t>
    </r>
    <r>
      <rPr>
        <sz val="9"/>
        <rFont val="宋体"/>
        <charset val="134"/>
      </rPr>
      <t>(上网提交的百分制)</t>
    </r>
  </si>
  <si>
    <r>
      <rPr>
        <b/>
        <sz val="9"/>
        <rFont val="宋体"/>
        <charset val="134"/>
      </rPr>
      <t xml:space="preserve">平时成绩总分
</t>
    </r>
    <r>
      <rPr>
        <b/>
        <sz val="9"/>
        <color indexed="12"/>
        <rFont val="宋体"/>
        <charset val="134"/>
      </rPr>
      <t>（50分）</t>
    </r>
  </si>
  <si>
    <t>学习中心分数(总分20)</t>
  </si>
  <si>
    <t>综合表现（加学习中心成绩）30分</t>
  </si>
  <si>
    <r>
      <rPr>
        <b/>
        <sz val="9"/>
        <rFont val="宋体"/>
        <charset val="134"/>
      </rPr>
      <t xml:space="preserve">综合表现
30分占平时成绩60% </t>
    </r>
    <r>
      <rPr>
        <b/>
        <sz val="9"/>
        <color indexed="10"/>
        <rFont val="宋体"/>
        <charset val="134"/>
      </rPr>
      <t xml:space="preserve">
</t>
    </r>
    <r>
      <rPr>
        <sz val="9"/>
        <rFont val="宋体"/>
        <charset val="134"/>
      </rPr>
      <t>（加学习中心成绩，上网提交的百分制）</t>
    </r>
  </si>
  <si>
    <t>平时成绩总分（加学习中心成绩）50分</t>
  </si>
  <si>
    <r>
      <rPr>
        <b/>
        <sz val="9"/>
        <rFont val="宋体"/>
        <charset val="134"/>
      </rPr>
      <t xml:space="preserve">测验1
10%       </t>
    </r>
    <r>
      <rPr>
        <sz val="9"/>
        <rFont val="宋体"/>
        <charset val="134"/>
      </rPr>
      <t>（考试结束提交）</t>
    </r>
  </si>
  <si>
    <r>
      <rPr>
        <b/>
        <sz val="9"/>
        <rFont val="宋体"/>
        <charset val="134"/>
      </rPr>
      <t>测验2</t>
    </r>
    <r>
      <rPr>
        <sz val="9"/>
        <rFont val="宋体"/>
        <charset val="134"/>
      </rPr>
      <t xml:space="preserve">
</t>
    </r>
    <r>
      <rPr>
        <b/>
        <sz val="9"/>
        <rFont val="宋体"/>
        <charset val="134"/>
      </rPr>
      <t xml:space="preserve">10%     </t>
    </r>
    <r>
      <rPr>
        <sz val="9"/>
        <rFont val="宋体"/>
        <charset val="134"/>
      </rPr>
      <t>（考试结束提交）</t>
    </r>
  </si>
  <si>
    <t>3次作文
平均分+作业得分</t>
  </si>
  <si>
    <t>作文平均分</t>
  </si>
  <si>
    <t>作文6分</t>
  </si>
  <si>
    <t>作业4分</t>
  </si>
  <si>
    <r>
      <rPr>
        <b/>
        <sz val="9"/>
        <color indexed="12"/>
        <rFont val="宋体"/>
        <charset val="134"/>
      </rPr>
      <t>总分1</t>
    </r>
    <r>
      <rPr>
        <b/>
        <sz val="9"/>
        <color indexed="12"/>
        <rFont val="宋体"/>
        <charset val="134"/>
      </rPr>
      <t>0分</t>
    </r>
  </si>
  <si>
    <t xml:space="preserve"> </t>
  </si>
  <si>
    <r>
      <rPr>
        <b/>
        <sz val="11"/>
        <rFont val="宋体"/>
        <charset val="134"/>
      </rPr>
      <t>备注：
1、</t>
    </r>
    <r>
      <rPr>
        <sz val="11"/>
        <rFont val="宋体"/>
        <charset val="134"/>
      </rPr>
      <t>学生名单请在教务网查询，可直接粘贴到此表里。</t>
    </r>
    <r>
      <rPr>
        <b/>
        <sz val="11"/>
        <rFont val="宋体"/>
        <charset val="134"/>
      </rPr>
      <t xml:space="preserve">
2、老师们只需在绿色表格内填入相应分数，其他成绩由公式自动计算。
3、</t>
    </r>
    <r>
      <rPr>
        <sz val="11"/>
        <rFont val="宋体"/>
        <charset val="134"/>
      </rPr>
      <t>本学期一共需在教务网上提交四次成绩（半期考试成绩、测试一、测试二、综合表现），即表格中黄色部分。</t>
    </r>
    <r>
      <rPr>
        <b/>
        <sz val="11"/>
        <rFont val="宋体"/>
        <charset val="134"/>
      </rPr>
      <t xml:space="preserve">提交分数须为百分制，且保留一位小数点。
</t>
    </r>
    <r>
      <rPr>
        <b/>
        <sz val="11"/>
        <color rgb="FFFF0000"/>
        <rFont val="宋体"/>
        <charset val="134"/>
      </rPr>
      <t>4、奖励分：1）沙龙印章3个加0.5分；晨读10次(20个章)加0.5分。原则上奖励分总分不超过3分。2）各类竞赛加分参照“工程英语系平时成绩竞赛加分细则”文件。
5、扣分：1）出勤扣分：迟到一次扣0.5；缺席一次扣1分；请假须交盖章的正式假条，2次以上请假每次扣0.5分。2）未完成作业扣分（在作业10分里扣）：作业作文缺一次扣1分，晚交一次扣0.5分。</t>
    </r>
    <r>
      <rPr>
        <sz val="11"/>
        <rFont val="宋体"/>
        <charset val="134"/>
      </rPr>
      <t xml:space="preserve">
</t>
    </r>
    <r>
      <rPr>
        <b/>
        <sz val="11"/>
        <rFont val="宋体"/>
        <charset val="134"/>
      </rPr>
      <t>6、</t>
    </r>
    <r>
      <rPr>
        <sz val="11"/>
        <rFont val="宋体"/>
        <charset val="134"/>
      </rPr>
      <t>学习中心学生成绩单列在右边蓝色区域，老师们</t>
    </r>
    <r>
      <rPr>
        <b/>
        <sz val="11"/>
        <rFont val="宋体"/>
        <charset val="134"/>
      </rPr>
      <t>只需在Y列绿色表格里填入学习中心成绩即可</t>
    </r>
    <r>
      <rPr>
        <sz val="11"/>
        <rFont val="宋体"/>
        <charset val="134"/>
      </rPr>
      <t xml:space="preserve">，这部分学生需要上网提交的“综合表现”分数为AB列分数，平时成绩总分为AC列分数。
</t>
    </r>
  </si>
  <si>
    <r>
      <rPr>
        <b/>
        <sz val="14"/>
        <rFont val="宋体"/>
        <charset val="134"/>
      </rPr>
      <t>2016级    英语II  平时成绩依据表</t>
    </r>
    <r>
      <rPr>
        <b/>
        <sz val="12"/>
        <rFont val="宋体"/>
        <charset val="134"/>
      </rPr>
      <t xml:space="preserve">
教学班号 ___17班___   专业 _物流1、2_     任课教师:_迟维佳_</t>
    </r>
  </si>
  <si>
    <r>
      <rPr>
        <b/>
        <sz val="10"/>
        <rFont val="宋体"/>
        <charset val="134"/>
      </rPr>
      <t>201</t>
    </r>
    <r>
      <rPr>
        <b/>
        <sz val="10"/>
        <rFont val="宋体"/>
        <charset val="134"/>
      </rPr>
      <t>7</t>
    </r>
    <r>
      <rPr>
        <b/>
        <sz val="10"/>
        <rFont val="宋体"/>
        <charset val="134"/>
      </rPr>
      <t>年</t>
    </r>
    <r>
      <rPr>
        <b/>
        <sz val="10"/>
        <rFont val="宋体"/>
        <charset val="134"/>
      </rPr>
      <t>2月制</t>
    </r>
  </si>
  <si>
    <t>学习中分分数(总分20)</t>
  </si>
  <si>
    <r>
      <rPr>
        <sz val="10"/>
        <color theme="1"/>
        <rFont val="楷体"/>
        <charset val="134"/>
      </rPr>
      <t>唐佳璐</t>
    </r>
  </si>
  <si>
    <r>
      <rPr>
        <sz val="10"/>
        <color theme="1"/>
        <rFont val="楷体"/>
        <charset val="134"/>
      </rPr>
      <t>李莹</t>
    </r>
  </si>
  <si>
    <r>
      <rPr>
        <sz val="10"/>
        <color theme="1"/>
        <rFont val="楷体"/>
        <charset val="134"/>
      </rPr>
      <t>龚文治</t>
    </r>
  </si>
  <si>
    <r>
      <rPr>
        <sz val="10"/>
        <color theme="1"/>
        <rFont val="楷体"/>
        <charset val="134"/>
      </rPr>
      <t>葛万润</t>
    </r>
  </si>
  <si>
    <r>
      <rPr>
        <sz val="10"/>
        <color theme="1"/>
        <rFont val="楷体"/>
        <charset val="134"/>
      </rPr>
      <t>高岩松</t>
    </r>
  </si>
  <si>
    <r>
      <rPr>
        <sz val="10"/>
        <color theme="1"/>
        <rFont val="楷体"/>
        <charset val="134"/>
      </rPr>
      <t>朱泽清</t>
    </r>
  </si>
  <si>
    <r>
      <rPr>
        <sz val="10"/>
        <color theme="1"/>
        <rFont val="楷体"/>
        <charset val="134"/>
      </rPr>
      <t>陈卓</t>
    </r>
  </si>
  <si>
    <r>
      <rPr>
        <sz val="10"/>
        <color theme="1"/>
        <rFont val="楷体"/>
        <charset val="134"/>
      </rPr>
      <t>周相屹</t>
    </r>
  </si>
  <si>
    <r>
      <rPr>
        <sz val="10"/>
        <color theme="1"/>
        <rFont val="楷体"/>
        <charset val="134"/>
      </rPr>
      <t>王明</t>
    </r>
  </si>
  <si>
    <r>
      <rPr>
        <sz val="10"/>
        <color theme="1"/>
        <rFont val="楷体"/>
        <charset val="134"/>
      </rPr>
      <t>管亮</t>
    </r>
  </si>
  <si>
    <r>
      <rPr>
        <sz val="10"/>
        <color theme="1"/>
        <rFont val="楷体"/>
        <charset val="134"/>
      </rPr>
      <t>周莉</t>
    </r>
  </si>
  <si>
    <r>
      <rPr>
        <sz val="10"/>
        <color theme="1"/>
        <rFont val="楷体"/>
        <charset val="134"/>
      </rPr>
      <t>安康洁</t>
    </r>
  </si>
  <si>
    <r>
      <rPr>
        <sz val="10"/>
        <color theme="1"/>
        <rFont val="楷体"/>
        <charset val="134"/>
      </rPr>
      <t>李溥彬</t>
    </r>
  </si>
  <si>
    <r>
      <rPr>
        <sz val="10"/>
        <color theme="1"/>
        <rFont val="楷体"/>
        <charset val="134"/>
      </rPr>
      <t>韦东</t>
    </r>
  </si>
  <si>
    <r>
      <rPr>
        <sz val="10"/>
        <color theme="1"/>
        <rFont val="楷体"/>
        <charset val="134"/>
      </rPr>
      <t>申钰洁</t>
    </r>
  </si>
  <si>
    <r>
      <rPr>
        <sz val="10"/>
        <color theme="1"/>
        <rFont val="楷体"/>
        <charset val="134"/>
      </rPr>
      <t>李文帅</t>
    </r>
  </si>
  <si>
    <r>
      <rPr>
        <sz val="10"/>
        <color theme="1"/>
        <rFont val="楷体"/>
        <charset val="134"/>
      </rPr>
      <t>吕建</t>
    </r>
  </si>
  <si>
    <r>
      <rPr>
        <sz val="10"/>
        <color theme="1"/>
        <rFont val="楷体"/>
        <charset val="134"/>
      </rPr>
      <t>窦烨涵</t>
    </r>
  </si>
  <si>
    <r>
      <rPr>
        <sz val="10"/>
        <color theme="1"/>
        <rFont val="楷体"/>
        <charset val="134"/>
      </rPr>
      <t>张雅睿</t>
    </r>
  </si>
  <si>
    <r>
      <rPr>
        <sz val="10"/>
        <color theme="1"/>
        <rFont val="楷体"/>
        <charset val="134"/>
      </rPr>
      <t>秦晓雄</t>
    </r>
  </si>
  <si>
    <r>
      <rPr>
        <sz val="10"/>
        <color theme="1"/>
        <rFont val="楷体"/>
        <charset val="134"/>
      </rPr>
      <t>潘浩峰</t>
    </r>
  </si>
  <si>
    <r>
      <rPr>
        <sz val="10"/>
        <color theme="1"/>
        <rFont val="楷体"/>
        <charset val="134"/>
      </rPr>
      <t>刘帅</t>
    </r>
  </si>
  <si>
    <r>
      <rPr>
        <sz val="10"/>
        <color theme="1"/>
        <rFont val="楷体"/>
        <charset val="134"/>
      </rPr>
      <t>舒丹</t>
    </r>
  </si>
  <si>
    <r>
      <rPr>
        <sz val="10"/>
        <color theme="1"/>
        <rFont val="楷体"/>
        <charset val="134"/>
      </rPr>
      <t>杨飞龙</t>
    </r>
  </si>
  <si>
    <r>
      <rPr>
        <sz val="10"/>
        <color theme="1"/>
        <rFont val="楷体"/>
        <charset val="134"/>
      </rPr>
      <t>范珂如</t>
    </r>
  </si>
  <si>
    <r>
      <rPr>
        <sz val="10"/>
        <color theme="1"/>
        <rFont val="楷体"/>
        <charset val="134"/>
      </rPr>
      <t>郝至柔</t>
    </r>
  </si>
  <si>
    <r>
      <rPr>
        <sz val="10"/>
        <color theme="1"/>
        <rFont val="楷体"/>
        <charset val="134"/>
      </rPr>
      <t>乔宇</t>
    </r>
  </si>
  <si>
    <r>
      <rPr>
        <sz val="10"/>
        <color theme="1"/>
        <rFont val="楷体"/>
        <charset val="134"/>
      </rPr>
      <t>易佳欣</t>
    </r>
  </si>
  <si>
    <r>
      <rPr>
        <sz val="10"/>
        <color theme="1"/>
        <rFont val="楷体"/>
        <charset val="134"/>
      </rPr>
      <t>赵成骏</t>
    </r>
  </si>
  <si>
    <r>
      <rPr>
        <sz val="10"/>
        <color theme="1"/>
        <rFont val="楷体"/>
        <charset val="134"/>
      </rPr>
      <t>付佳燏</t>
    </r>
  </si>
  <si>
    <r>
      <rPr>
        <sz val="10"/>
        <color theme="1"/>
        <rFont val="楷体"/>
        <charset val="134"/>
      </rPr>
      <t>杨钧杰</t>
    </r>
  </si>
  <si>
    <r>
      <rPr>
        <sz val="10"/>
        <color theme="1"/>
        <rFont val="楷体"/>
        <charset val="134"/>
      </rPr>
      <t>潘月</t>
    </r>
  </si>
  <si>
    <r>
      <rPr>
        <sz val="10"/>
        <color theme="1"/>
        <rFont val="楷体"/>
        <charset val="134"/>
      </rPr>
      <t>刘书婷</t>
    </r>
  </si>
  <si>
    <r>
      <rPr>
        <sz val="10"/>
        <color theme="1"/>
        <rFont val="楷体"/>
        <charset val="134"/>
      </rPr>
      <t>周玉军</t>
    </r>
  </si>
  <si>
    <r>
      <rPr>
        <sz val="10"/>
        <color theme="1"/>
        <rFont val="楷体"/>
        <charset val="134"/>
      </rPr>
      <t>金晨旭</t>
    </r>
  </si>
  <si>
    <r>
      <rPr>
        <sz val="10"/>
        <color theme="1"/>
        <rFont val="楷体"/>
        <charset val="134"/>
      </rPr>
      <t>贺佳颖</t>
    </r>
  </si>
  <si>
    <r>
      <rPr>
        <sz val="10"/>
        <color theme="1"/>
        <rFont val="楷体"/>
        <charset val="134"/>
      </rPr>
      <t>陈祉桥</t>
    </r>
  </si>
  <si>
    <r>
      <rPr>
        <sz val="10"/>
        <color theme="1"/>
        <rFont val="楷体"/>
        <charset val="134"/>
      </rPr>
      <t>秦枫榆</t>
    </r>
  </si>
  <si>
    <r>
      <rPr>
        <sz val="10"/>
        <color theme="1"/>
        <rFont val="楷体"/>
        <charset val="134"/>
      </rPr>
      <t>张林</t>
    </r>
  </si>
  <si>
    <r>
      <rPr>
        <sz val="10"/>
        <color theme="1"/>
        <rFont val="楷体"/>
        <charset val="134"/>
      </rPr>
      <t>龙宛清</t>
    </r>
  </si>
  <si>
    <r>
      <rPr>
        <sz val="10"/>
        <color theme="1"/>
        <rFont val="楷体"/>
        <charset val="134"/>
      </rPr>
      <t>吕乐</t>
    </r>
  </si>
  <si>
    <r>
      <rPr>
        <sz val="10"/>
        <color theme="1"/>
        <rFont val="楷体"/>
        <charset val="134"/>
      </rPr>
      <t>李双恒</t>
    </r>
  </si>
  <si>
    <r>
      <rPr>
        <sz val="10"/>
        <color theme="1"/>
        <rFont val="楷体"/>
        <charset val="134"/>
      </rPr>
      <t>郭乃君</t>
    </r>
  </si>
  <si>
    <r>
      <rPr>
        <sz val="10"/>
        <color theme="1"/>
        <rFont val="楷体"/>
        <charset val="134"/>
      </rPr>
      <t>刘禹初</t>
    </r>
  </si>
  <si>
    <r>
      <rPr>
        <sz val="10"/>
        <color theme="1"/>
        <rFont val="楷体"/>
        <charset val="134"/>
      </rPr>
      <t>许江珊</t>
    </r>
  </si>
  <si>
    <r>
      <rPr>
        <sz val="10"/>
        <color theme="1"/>
        <rFont val="楷体"/>
        <charset val="134"/>
      </rPr>
      <t>谢维聪</t>
    </r>
  </si>
  <si>
    <r>
      <rPr>
        <sz val="10"/>
        <color theme="1"/>
        <rFont val="楷体"/>
        <charset val="134"/>
      </rPr>
      <t>周雄宇</t>
    </r>
  </si>
  <si>
    <r>
      <rPr>
        <sz val="10"/>
        <color theme="1"/>
        <rFont val="楷体"/>
        <charset val="134"/>
      </rPr>
      <t>王凯越</t>
    </r>
  </si>
  <si>
    <r>
      <rPr>
        <sz val="10"/>
        <color theme="1"/>
        <rFont val="楷体"/>
        <charset val="134"/>
      </rPr>
      <t>汪洋</t>
    </r>
  </si>
  <si>
    <r>
      <rPr>
        <sz val="10"/>
        <color theme="1"/>
        <rFont val="楷体"/>
        <charset val="134"/>
      </rPr>
      <t>于巍</t>
    </r>
  </si>
  <si>
    <r>
      <rPr>
        <sz val="10"/>
        <color theme="1"/>
        <rFont val="楷体"/>
        <charset val="134"/>
      </rPr>
      <t>赵富荣</t>
    </r>
  </si>
  <si>
    <r>
      <rPr>
        <sz val="10"/>
        <color theme="1"/>
        <rFont val="楷体"/>
        <charset val="134"/>
      </rPr>
      <t>刘冰冰</t>
    </r>
  </si>
  <si>
    <r>
      <rPr>
        <sz val="10"/>
        <color theme="1"/>
        <rFont val="楷体"/>
        <charset val="134"/>
      </rPr>
      <t>任鹏飞</t>
    </r>
  </si>
  <si>
    <r>
      <rPr>
        <sz val="10"/>
        <color theme="1"/>
        <rFont val="楷体"/>
        <charset val="134"/>
      </rPr>
      <t>梁瑛婕</t>
    </r>
  </si>
  <si>
    <r>
      <rPr>
        <sz val="10"/>
        <color theme="1"/>
        <rFont val="楷体"/>
        <charset val="134"/>
      </rPr>
      <t>罗文蓓</t>
    </r>
  </si>
  <si>
    <r>
      <rPr>
        <sz val="10"/>
        <color theme="1"/>
        <rFont val="楷体"/>
        <charset val="134"/>
      </rPr>
      <t>陈嘉鑫</t>
    </r>
  </si>
  <si>
    <r>
      <rPr>
        <sz val="10"/>
        <color theme="1"/>
        <rFont val="楷体"/>
        <charset val="134"/>
      </rPr>
      <t>陈艳丽</t>
    </r>
  </si>
  <si>
    <r>
      <rPr>
        <sz val="10"/>
        <color theme="1"/>
        <rFont val="楷体"/>
        <charset val="134"/>
      </rPr>
      <t>杨岚</t>
    </r>
  </si>
  <si>
    <r>
      <rPr>
        <sz val="10"/>
        <color theme="1"/>
        <rFont val="楷体"/>
        <charset val="134"/>
      </rPr>
      <t>朱陈</t>
    </r>
  </si>
  <si>
    <r>
      <rPr>
        <sz val="10"/>
        <color theme="1"/>
        <rFont val="楷体"/>
        <charset val="134"/>
      </rPr>
      <t>刘春燕</t>
    </r>
  </si>
  <si>
    <r>
      <rPr>
        <sz val="10"/>
        <color theme="1"/>
        <rFont val="楷体"/>
        <charset val="134"/>
      </rPr>
      <t>翟锦秀</t>
    </r>
  </si>
  <si>
    <r>
      <rPr>
        <sz val="10"/>
        <color theme="1"/>
        <rFont val="楷体"/>
        <charset val="134"/>
      </rPr>
      <t>曹维彤</t>
    </r>
  </si>
  <si>
    <r>
      <rPr>
        <sz val="10"/>
        <color theme="1"/>
        <rFont val="楷体"/>
        <charset val="134"/>
      </rPr>
      <t>徐杭炜</t>
    </r>
  </si>
  <si>
    <r>
      <rPr>
        <sz val="10"/>
        <color theme="1"/>
        <rFont val="楷体"/>
        <charset val="134"/>
      </rPr>
      <t>余依桐</t>
    </r>
  </si>
  <si>
    <r>
      <rPr>
        <sz val="10"/>
        <color theme="1"/>
        <rFont val="楷体"/>
        <charset val="134"/>
      </rPr>
      <t>韩廷彬</t>
    </r>
  </si>
  <si>
    <t>88.6</t>
  </si>
  <si>
    <t>80.6</t>
  </si>
  <si>
    <t>91.8</t>
  </si>
  <si>
    <t>92.6</t>
  </si>
  <si>
    <t>89.4</t>
  </si>
  <si>
    <t>86.8</t>
  </si>
  <si>
    <t>高云山</t>
  </si>
  <si>
    <t>蔡江杉</t>
  </si>
  <si>
    <t>熊浩</t>
  </si>
  <si>
    <t>葛佳硕</t>
  </si>
  <si>
    <t>吴明</t>
  </si>
  <si>
    <t>邹建勋</t>
  </si>
  <si>
    <t>王茗昕</t>
  </si>
  <si>
    <t>颜道申</t>
  </si>
  <si>
    <t>涂宇航</t>
  </si>
  <si>
    <t>魏孟骞</t>
  </si>
  <si>
    <t>许多</t>
  </si>
  <si>
    <t>吴宏倩</t>
  </si>
  <si>
    <t>黄齐扬</t>
  </si>
  <si>
    <t>张俊松</t>
  </si>
  <si>
    <t>董毅博</t>
  </si>
  <si>
    <t>田阳阳</t>
  </si>
  <si>
    <t>彭文鑫</t>
  </si>
  <si>
    <t>唐晋元</t>
  </si>
  <si>
    <t>王恒之</t>
  </si>
  <si>
    <t>常琪悦</t>
  </si>
  <si>
    <t>刘红蔚</t>
  </si>
  <si>
    <t>甘浩志</t>
  </si>
  <si>
    <t>刘博文</t>
  </si>
  <si>
    <t>邓怀博</t>
  </si>
  <si>
    <t>张桢</t>
  </si>
  <si>
    <t>郑成翔</t>
  </si>
  <si>
    <t>刘磊</t>
  </si>
  <si>
    <t>陆雄韬</t>
  </si>
  <si>
    <t>韦龙昊</t>
  </si>
  <si>
    <t>于智博</t>
  </si>
  <si>
    <t>周鑫磊</t>
  </si>
  <si>
    <t>万莉莉</t>
  </si>
  <si>
    <t>刘欣豪</t>
  </si>
  <si>
    <t>唐梦婷</t>
  </si>
  <si>
    <t>于一</t>
  </si>
  <si>
    <t>程序</t>
  </si>
  <si>
    <t>邓雨薪</t>
  </si>
  <si>
    <t>蒲嘉海</t>
  </si>
  <si>
    <t>钟馗</t>
  </si>
  <si>
    <t>海丽且姆·玉山</t>
  </si>
  <si>
    <t>王晨</t>
  </si>
  <si>
    <r>
      <t>2020级  英语I（A类） 平时成绩依据表</t>
    </r>
    <r>
      <rPr>
        <b/>
        <sz val="12"/>
        <rFont val="宋体"/>
        <charset val="134"/>
      </rPr>
      <t xml:space="preserve">
教学班号 ____132____   专业 ___交运___     任课教师 __黄朝华__</t>
    </r>
    <phoneticPr fontId="5" type="noConversion"/>
  </si>
  <si>
    <t>U校园作业平台10分</t>
    <phoneticPr fontId="5" type="noConversion"/>
  </si>
  <si>
    <t>10分</t>
    <phoneticPr fontId="5" type="noConversion"/>
  </si>
  <si>
    <t>读写思政课程作业+视听说</t>
    <phoneticPr fontId="5" type="noConversion"/>
  </si>
  <si>
    <t>86.1</t>
  </si>
  <si>
    <t>76</t>
  </si>
  <si>
    <t>88.2</t>
  </si>
  <si>
    <t>88.9</t>
  </si>
  <si>
    <t>84.9</t>
  </si>
  <si>
    <t>88.1</t>
  </si>
  <si>
    <t>84.7</t>
  </si>
  <si>
    <t>90.6</t>
  </si>
  <si>
    <t>91</t>
  </si>
  <si>
    <t>86.9</t>
  </si>
  <si>
    <t>69.5</t>
  </si>
  <si>
    <t>87.8</t>
  </si>
  <si>
    <t>65.1</t>
  </si>
  <si>
    <t>75.9</t>
  </si>
  <si>
    <t>75.1</t>
  </si>
  <si>
    <t>81.6</t>
  </si>
  <si>
    <t>74.7</t>
  </si>
  <si>
    <t>64.8</t>
  </si>
  <si>
    <t>33.5</t>
  </si>
  <si>
    <t>71.2</t>
  </si>
  <si>
    <t>32.8</t>
  </si>
  <si>
    <t>46.1</t>
  </si>
  <si>
    <t>53.7</t>
  </si>
  <si>
    <t>85.4</t>
  </si>
  <si>
    <t>91.6</t>
  </si>
  <si>
    <t>92.1</t>
  </si>
  <si>
    <t>93.7</t>
  </si>
  <si>
    <t>94.4</t>
  </si>
  <si>
    <t>74.8</t>
  </si>
  <si>
    <t>79</t>
  </si>
</sst>
</file>

<file path=xl/styles.xml><?xml version="1.0" encoding="utf-8"?>
<styleSheet xmlns="http://schemas.openxmlformats.org/spreadsheetml/2006/main">
  <numFmts count="5">
    <numFmt numFmtId="176" formatCode="0.0_);[Red]\(0.0\)"/>
    <numFmt numFmtId="177" formatCode="0.00_);[Red]\(0.00\)"/>
    <numFmt numFmtId="178" formatCode="0.0_ ;[Red]\-0.0\ "/>
    <numFmt numFmtId="179" formatCode="0_);[Red]\(0\)"/>
    <numFmt numFmtId="180" formatCode="_(* #,##0.00_);_(* \(#,##0.00\);_(* &quot;-&quot;??_);_(@_)"/>
  </numFmts>
  <fonts count="45">
    <font>
      <sz val="12"/>
      <name val="宋体"/>
      <charset val="134"/>
    </font>
    <font>
      <b/>
      <sz val="9"/>
      <name val="宋体"/>
      <charset val="134"/>
    </font>
    <font>
      <sz val="8"/>
      <name val="宋体"/>
      <charset val="134"/>
    </font>
    <font>
      <b/>
      <sz val="14"/>
      <name val="宋体"/>
      <charset val="134"/>
    </font>
    <font>
      <b/>
      <sz val="9"/>
      <color indexed="12"/>
      <name val="宋体"/>
      <charset val="134"/>
    </font>
    <font>
      <sz val="9"/>
      <name val="宋体"/>
      <charset val="134"/>
    </font>
    <font>
      <sz val="9"/>
      <color theme="1"/>
      <name val="宋体"/>
      <charset val="134"/>
      <scheme val="minor"/>
    </font>
    <font>
      <sz val="9"/>
      <color rgb="FFC00000"/>
      <name val="宋体"/>
      <charset val="134"/>
    </font>
    <font>
      <sz val="9"/>
      <color indexed="12"/>
      <name val="宋体"/>
      <charset val="134"/>
    </font>
    <font>
      <sz val="9"/>
      <color theme="1"/>
      <name val="Arial"/>
      <family val="2"/>
    </font>
    <font>
      <sz val="10"/>
      <name val="宋体"/>
      <charset val="134"/>
    </font>
    <font>
      <b/>
      <sz val="11"/>
      <name val="宋体"/>
      <charset val="134"/>
    </font>
    <font>
      <b/>
      <sz val="9"/>
      <color rgb="FF0000FF"/>
      <name val="宋体"/>
      <charset val="134"/>
    </font>
    <font>
      <b/>
      <sz val="10"/>
      <name val="宋体"/>
      <charset val="134"/>
    </font>
    <font>
      <b/>
      <sz val="9"/>
      <color indexed="10"/>
      <name val="宋体"/>
      <charset val="134"/>
    </font>
    <font>
      <b/>
      <sz val="9"/>
      <color rgb="FFC00000"/>
      <name val="宋体"/>
      <charset val="134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sz val="9"/>
      <color rgb="FF0000FF"/>
      <name val="宋体"/>
      <charset val="134"/>
    </font>
    <font>
      <sz val="6"/>
      <name val="宋体"/>
      <charset val="134"/>
    </font>
    <font>
      <b/>
      <sz val="8"/>
      <color indexed="12"/>
      <name val="宋体"/>
      <charset val="134"/>
    </font>
    <font>
      <sz val="7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9C0006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indexed="8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2"/>
      <name val="宋体"/>
      <charset val="134"/>
    </font>
    <font>
      <sz val="11"/>
      <name val="宋体"/>
      <charset val="134"/>
    </font>
    <font>
      <sz val="10"/>
      <color theme="1"/>
      <name val="楷体"/>
      <charset val="134"/>
    </font>
    <font>
      <b/>
      <sz val="11"/>
      <color rgb="FFFF0000"/>
      <name val="宋体"/>
      <charset val="134"/>
    </font>
    <font>
      <sz val="12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CFAC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FF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82299264503923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82299264503923"/>
        <bgColor indexed="64"/>
      </patternFill>
    </fill>
    <fill>
      <patternFill patternType="solid">
        <fgColor theme="9" tint="0.39982299264503923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8" tint="0.3998229926450392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82299264503923"/>
      </bottom>
      <diagonal/>
    </border>
  </borders>
  <cellStyleXfs count="103">
    <xf numFmtId="0" fontId="0" fillId="0" borderId="0">
      <alignment vertical="center"/>
    </xf>
    <xf numFmtId="0" fontId="22" fillId="11" borderId="0" applyNumberFormat="0" applyBorder="0" applyAlignment="0" applyProtection="0">
      <alignment vertical="center"/>
    </xf>
    <xf numFmtId="0" fontId="44" fillId="0" borderId="0">
      <alignment vertical="center"/>
    </xf>
    <xf numFmtId="0" fontId="26" fillId="14" borderId="57" applyNumberFormat="0" applyAlignment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2" fillId="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8" fillId="14" borderId="59" applyNumberFormat="0" applyAlignment="0" applyProtection="0">
      <alignment vertical="center"/>
    </xf>
    <xf numFmtId="0" fontId="44" fillId="0" borderId="0">
      <alignment vertical="center"/>
    </xf>
    <xf numFmtId="0" fontId="25" fillId="1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44" fillId="0" borderId="0"/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44" fillId="0" borderId="0">
      <alignment vertical="center"/>
    </xf>
    <xf numFmtId="0" fontId="30" fillId="20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0" borderId="64" applyNumberFormat="0" applyFill="0" applyAlignment="0" applyProtection="0">
      <alignment vertical="center"/>
    </xf>
    <xf numFmtId="0" fontId="44" fillId="0" borderId="0">
      <alignment vertical="center"/>
    </xf>
    <xf numFmtId="0" fontId="23" fillId="0" borderId="61" applyNumberFormat="0" applyFill="0" applyAlignment="0" applyProtection="0">
      <alignment vertical="center"/>
    </xf>
    <xf numFmtId="0" fontId="24" fillId="0" borderId="6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30" fillId="24" borderId="0" applyNumberFormat="0" applyBorder="0" applyAlignment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30" fillId="21" borderId="0" applyNumberFormat="0" applyBorder="0" applyAlignment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38" fillId="40" borderId="62" applyNumberFormat="0" applyFont="0" applyAlignment="0" applyProtection="0">
      <alignment vertical="center"/>
    </xf>
    <xf numFmtId="0" fontId="44" fillId="0" borderId="0">
      <alignment vertical="center"/>
    </xf>
    <xf numFmtId="0" fontId="22" fillId="0" borderId="0">
      <alignment vertical="center"/>
    </xf>
    <xf numFmtId="0" fontId="32" fillId="19" borderId="0" applyNumberFormat="0" applyBorder="0" applyAlignment="0" applyProtection="0">
      <alignment vertical="center"/>
    </xf>
    <xf numFmtId="0" fontId="29" fillId="0" borderId="60" applyNumberFormat="0" applyFill="0" applyAlignment="0" applyProtection="0">
      <alignment vertical="center"/>
    </xf>
    <xf numFmtId="0" fontId="27" fillId="15" borderId="58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63" applyNumberFormat="0" applyFill="0" applyAlignment="0" applyProtection="0">
      <alignment vertical="center"/>
    </xf>
    <xf numFmtId="180" fontId="44" fillId="0" borderId="0" applyFont="0" applyFill="0" applyBorder="0" applyAlignment="0" applyProtection="0"/>
    <xf numFmtId="180" fontId="44" fillId="0" borderId="0" applyFont="0" applyFill="0" applyBorder="0" applyAlignment="0" applyProtection="0"/>
    <xf numFmtId="180" fontId="44" fillId="0" borderId="0" applyFont="0" applyFill="0" applyBorder="0" applyAlignment="0" applyProtection="0"/>
    <xf numFmtId="0" fontId="30" fillId="39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5" fillId="38" borderId="57" applyNumberFormat="0" applyAlignment="0" applyProtection="0">
      <alignment vertical="center"/>
    </xf>
  </cellStyleXfs>
  <cellXfs count="198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1" fillId="0" borderId="14" xfId="0" applyNumberFormat="1" applyFont="1" applyFill="1" applyBorder="1" applyAlignment="1">
      <alignment horizontal="center" vertical="center"/>
    </xf>
    <xf numFmtId="176" fontId="4" fillId="0" borderId="17" xfId="0" applyNumberFormat="1" applyFont="1" applyFill="1" applyBorder="1" applyAlignment="1">
      <alignment horizontal="center" vertical="center"/>
    </xf>
    <xf numFmtId="176" fontId="1" fillId="0" borderId="17" xfId="0" applyNumberFormat="1" applyFont="1" applyFill="1" applyBorder="1" applyAlignment="1">
      <alignment horizontal="center" vertical="center"/>
    </xf>
    <xf numFmtId="176" fontId="4" fillId="0" borderId="18" xfId="0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76" fontId="7" fillId="3" borderId="14" xfId="0" applyNumberFormat="1" applyFont="1" applyFill="1" applyBorder="1" applyAlignment="1">
      <alignment horizontal="center" vertical="center"/>
    </xf>
    <xf numFmtId="176" fontId="8" fillId="4" borderId="17" xfId="0" applyNumberFormat="1" applyFont="1" applyFill="1" applyBorder="1" applyAlignment="1">
      <alignment horizontal="center" vertical="center"/>
    </xf>
    <xf numFmtId="176" fontId="7" fillId="3" borderId="17" xfId="0" applyNumberFormat="1" applyFont="1" applyFill="1" applyBorder="1" applyAlignment="1">
      <alignment horizontal="center" vertical="center"/>
    </xf>
    <xf numFmtId="176" fontId="4" fillId="4" borderId="18" xfId="0" applyNumberFormat="1" applyFont="1" applyFill="1" applyBorder="1" applyAlignment="1">
      <alignment horizontal="center" vertical="center"/>
    </xf>
    <xf numFmtId="176" fontId="5" fillId="3" borderId="22" xfId="0" applyNumberFormat="1" applyFont="1" applyFill="1" applyBorder="1" applyAlignment="1">
      <alignment horizontal="center" vertical="center"/>
    </xf>
    <xf numFmtId="0" fontId="9" fillId="5" borderId="23" xfId="0" applyFont="1" applyFill="1" applyBorder="1" applyAlignment="1">
      <alignment horizontal="center" wrapText="1"/>
    </xf>
    <xf numFmtId="0" fontId="5" fillId="3" borderId="22" xfId="0" applyNumberFormat="1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center" vertical="center" wrapText="1"/>
    </xf>
    <xf numFmtId="177" fontId="2" fillId="0" borderId="26" xfId="0" applyNumberFormat="1" applyFont="1" applyBorder="1" applyAlignment="1">
      <alignment horizontal="center" vertical="center"/>
    </xf>
    <xf numFmtId="177" fontId="2" fillId="0" borderId="27" xfId="0" applyNumberFormat="1" applyFont="1" applyBorder="1" applyAlignment="1">
      <alignment horizontal="center" vertical="center"/>
    </xf>
    <xf numFmtId="177" fontId="2" fillId="0" borderId="28" xfId="0" applyNumberFormat="1" applyFont="1" applyBorder="1" applyAlignment="1">
      <alignment horizontal="center" vertical="center"/>
    </xf>
    <xf numFmtId="177" fontId="2" fillId="0" borderId="29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176" fontId="1" fillId="0" borderId="11" xfId="0" applyNumberFormat="1" applyFont="1" applyFill="1" applyBorder="1" applyAlignment="1">
      <alignment horizontal="center" vertical="center" wrapText="1"/>
    </xf>
    <xf numFmtId="176" fontId="1" fillId="0" borderId="30" xfId="0" applyNumberFormat="1" applyFont="1" applyFill="1" applyBorder="1" applyAlignment="1">
      <alignment horizontal="center" vertical="center" wrapText="1"/>
    </xf>
    <xf numFmtId="176" fontId="4" fillId="0" borderId="30" xfId="0" applyNumberFormat="1" applyFont="1" applyFill="1" applyBorder="1" applyAlignment="1">
      <alignment horizontal="center" vertical="center" wrapText="1"/>
    </xf>
    <xf numFmtId="176" fontId="8" fillId="0" borderId="17" xfId="0" applyNumberFormat="1" applyFont="1" applyFill="1" applyBorder="1" applyAlignment="1">
      <alignment horizontal="center" vertical="center"/>
    </xf>
    <xf numFmtId="176" fontId="8" fillId="3" borderId="17" xfId="0" applyNumberFormat="1" applyFont="1" applyFill="1" applyBorder="1" applyAlignment="1">
      <alignment horizontal="center" vertical="center"/>
    </xf>
    <xf numFmtId="176" fontId="12" fillId="4" borderId="32" xfId="0" applyNumberFormat="1" applyFont="1" applyFill="1" applyBorder="1" applyAlignment="1">
      <alignment horizontal="center" vertical="center" wrapText="1"/>
    </xf>
    <xf numFmtId="176" fontId="5" fillId="3" borderId="17" xfId="0" applyNumberFormat="1" applyFont="1" applyFill="1" applyBorder="1" applyAlignment="1">
      <alignment horizontal="center" vertical="center"/>
    </xf>
    <xf numFmtId="176" fontId="1" fillId="0" borderId="19" xfId="0" applyNumberFormat="1" applyFont="1" applyFill="1" applyBorder="1" applyAlignment="1">
      <alignment horizontal="center" vertical="center" wrapText="1"/>
    </xf>
    <xf numFmtId="176" fontId="4" fillId="0" borderId="37" xfId="0" applyNumberFormat="1" applyFont="1" applyFill="1" applyBorder="1" applyAlignment="1">
      <alignment horizontal="center" vertical="center" wrapText="1"/>
    </xf>
    <xf numFmtId="176" fontId="5" fillId="3" borderId="14" xfId="0" applyNumberFormat="1" applyFont="1" applyFill="1" applyBorder="1" applyAlignment="1">
      <alignment horizontal="center" vertical="center"/>
    </xf>
    <xf numFmtId="176" fontId="8" fillId="3" borderId="36" xfId="0" applyNumberFormat="1" applyFont="1" applyFill="1" applyBorder="1" applyAlignment="1">
      <alignment horizontal="center" vertical="center"/>
    </xf>
    <xf numFmtId="177" fontId="2" fillId="0" borderId="38" xfId="0" applyNumberFormat="1" applyFont="1" applyBorder="1" applyAlignment="1">
      <alignment horizontal="center" vertical="center"/>
    </xf>
    <xf numFmtId="176" fontId="5" fillId="4" borderId="0" xfId="0" applyNumberFormat="1" applyFont="1" applyFill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76" fontId="13" fillId="0" borderId="0" xfId="0" applyNumberFormat="1" applyFont="1" applyAlignment="1">
      <alignment vertical="center"/>
    </xf>
    <xf numFmtId="178" fontId="1" fillId="0" borderId="40" xfId="0" applyNumberFormat="1" applyFont="1" applyFill="1" applyBorder="1" applyAlignment="1">
      <alignment horizontal="center" vertical="center" wrapText="1"/>
    </xf>
    <xf numFmtId="177" fontId="1" fillId="0" borderId="0" xfId="0" applyNumberFormat="1" applyFont="1" applyFill="1" applyAlignment="1">
      <alignment horizontal="center" vertical="center" wrapText="1"/>
    </xf>
    <xf numFmtId="176" fontId="12" fillId="0" borderId="37" xfId="0" applyNumberFormat="1" applyFont="1" applyFill="1" applyBorder="1" applyAlignment="1">
      <alignment horizontal="center" vertical="center" wrapText="1"/>
    </xf>
    <xf numFmtId="176" fontId="8" fillId="3" borderId="14" xfId="0" applyNumberFormat="1" applyFont="1" applyFill="1" applyBorder="1" applyAlignment="1">
      <alignment horizontal="center" vertical="center"/>
    </xf>
    <xf numFmtId="176" fontId="1" fillId="4" borderId="19" xfId="0" applyNumberFormat="1" applyFont="1" applyFill="1" applyBorder="1" applyAlignment="1">
      <alignment horizontal="center" vertical="center"/>
    </xf>
    <xf numFmtId="176" fontId="15" fillId="4" borderId="32" xfId="0" applyNumberFormat="1" applyFont="1" applyFill="1" applyBorder="1" applyAlignment="1">
      <alignment horizontal="center" vertical="center"/>
    </xf>
    <xf numFmtId="176" fontId="4" fillId="4" borderId="47" xfId="0" applyNumberFormat="1" applyFont="1" applyFill="1" applyBorder="1" applyAlignment="1">
      <alignment horizontal="center" vertical="center"/>
    </xf>
    <xf numFmtId="176" fontId="8" fillId="3" borderId="18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Alignment="1">
      <alignment horizontal="center" vertical="center"/>
    </xf>
    <xf numFmtId="177" fontId="2" fillId="0" borderId="48" xfId="0" applyNumberFormat="1" applyFont="1" applyBorder="1" applyAlignment="1">
      <alignment horizontal="center" vertical="center"/>
    </xf>
    <xf numFmtId="176" fontId="1" fillId="4" borderId="32" xfId="0" applyNumberFormat="1" applyFont="1" applyFill="1" applyBorder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1" fillId="2" borderId="19" xfId="0" applyNumberFormat="1" applyFont="1" applyFill="1" applyBorder="1" applyAlignment="1">
      <alignment horizontal="center" vertical="center" wrapText="1"/>
    </xf>
    <xf numFmtId="176" fontId="4" fillId="0" borderId="30" xfId="0" applyNumberFormat="1" applyFont="1" applyBorder="1" applyAlignment="1">
      <alignment horizontal="center" vertical="center" wrapText="1"/>
    </xf>
    <xf numFmtId="176" fontId="1" fillId="2" borderId="30" xfId="0" applyNumberFormat="1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176" fontId="5" fillId="8" borderId="30" xfId="0" applyNumberFormat="1" applyFont="1" applyFill="1" applyBorder="1" applyAlignment="1">
      <alignment horizontal="center" vertical="center"/>
    </xf>
    <xf numFmtId="176" fontId="8" fillId="0" borderId="17" xfId="0" applyNumberFormat="1" applyFont="1" applyBorder="1" applyAlignment="1">
      <alignment horizontal="center" vertical="center"/>
    </xf>
    <xf numFmtId="176" fontId="5" fillId="8" borderId="17" xfId="0" applyNumberFormat="1" applyFont="1" applyFill="1" applyBorder="1" applyAlignment="1">
      <alignment horizontal="center" vertical="center"/>
    </xf>
    <xf numFmtId="176" fontId="5" fillId="9" borderId="17" xfId="0" applyNumberFormat="1" applyFont="1" applyFill="1" applyBorder="1" applyAlignment="1">
      <alignment horizontal="center" vertical="center"/>
    </xf>
    <xf numFmtId="176" fontId="5" fillId="9" borderId="30" xfId="0" applyNumberFormat="1" applyFont="1" applyFill="1" applyBorder="1" applyAlignment="1">
      <alignment horizontal="center" vertical="center"/>
    </xf>
    <xf numFmtId="176" fontId="4" fillId="0" borderId="32" xfId="0" applyNumberFormat="1" applyFont="1" applyBorder="1" applyAlignment="1">
      <alignment horizontal="center" vertical="center" wrapText="1"/>
    </xf>
    <xf numFmtId="176" fontId="4" fillId="9" borderId="30" xfId="0" applyNumberFormat="1" applyFont="1" applyFill="1" applyBorder="1" applyAlignment="1">
      <alignment horizontal="center" vertical="center" wrapText="1"/>
    </xf>
    <xf numFmtId="176" fontId="1" fillId="9" borderId="30" xfId="0" applyNumberFormat="1" applyFont="1" applyFill="1" applyBorder="1" applyAlignment="1">
      <alignment horizontal="center" vertical="center" wrapText="1"/>
    </xf>
    <xf numFmtId="176" fontId="8" fillId="0" borderId="30" xfId="0" applyNumberFormat="1" applyFont="1" applyFill="1" applyBorder="1" applyAlignment="1">
      <alignment horizontal="center" vertical="center" wrapText="1"/>
    </xf>
    <xf numFmtId="176" fontId="8" fillId="0" borderId="18" xfId="0" applyNumberFormat="1" applyFont="1" applyBorder="1" applyAlignment="1">
      <alignment horizontal="center" vertical="center"/>
    </xf>
    <xf numFmtId="176" fontId="8" fillId="9" borderId="17" xfId="0" applyNumberFormat="1" applyFont="1" applyFill="1" applyBorder="1" applyAlignment="1">
      <alignment horizontal="center" vertical="center"/>
    </xf>
    <xf numFmtId="176" fontId="5" fillId="0" borderId="17" xfId="0" applyNumberFormat="1" applyFont="1" applyFill="1" applyBorder="1" applyAlignment="1">
      <alignment horizontal="center" vertical="center"/>
    </xf>
    <xf numFmtId="176" fontId="8" fillId="0" borderId="18" xfId="0" applyNumberFormat="1" applyFont="1" applyFill="1" applyBorder="1" applyAlignment="1">
      <alignment horizontal="center" vertical="center"/>
    </xf>
    <xf numFmtId="178" fontId="1" fillId="0" borderId="40" xfId="0" applyNumberFormat="1" applyFont="1" applyBorder="1" applyAlignment="1">
      <alignment horizontal="center" vertical="center" wrapText="1"/>
    </xf>
    <xf numFmtId="176" fontId="12" fillId="9" borderId="30" xfId="0" applyNumberFormat="1" applyFont="1" applyFill="1" applyBorder="1" applyAlignment="1">
      <alignment horizontal="center" vertical="center" wrapText="1"/>
    </xf>
    <xf numFmtId="176" fontId="5" fillId="0" borderId="30" xfId="0" applyNumberFormat="1" applyFont="1" applyFill="1" applyBorder="1" applyAlignment="1">
      <alignment horizontal="center" vertical="center"/>
    </xf>
    <xf numFmtId="176" fontId="18" fillId="9" borderId="30" xfId="0" applyNumberFormat="1" applyFont="1" applyFill="1" applyBorder="1" applyAlignment="1">
      <alignment horizontal="center" vertical="center" wrapText="1"/>
    </xf>
    <xf numFmtId="176" fontId="5" fillId="9" borderId="11" xfId="57" applyNumberFormat="1" applyFont="1" applyFill="1" applyBorder="1" applyAlignment="1">
      <alignment horizontal="center"/>
    </xf>
    <xf numFmtId="178" fontId="5" fillId="9" borderId="32" xfId="57" applyNumberFormat="1" applyFont="1" applyFill="1" applyBorder="1" applyAlignment="1">
      <alignment horizontal="center" vertical="center"/>
    </xf>
    <xf numFmtId="176" fontId="1" fillId="0" borderId="11" xfId="0" applyNumberFormat="1" applyFont="1" applyBorder="1" applyAlignment="1">
      <alignment horizontal="center" vertical="center"/>
    </xf>
    <xf numFmtId="176" fontId="5" fillId="0" borderId="32" xfId="0" applyNumberFormat="1" applyFont="1" applyFill="1" applyBorder="1" applyAlignment="1">
      <alignment horizontal="center" vertical="center"/>
    </xf>
    <xf numFmtId="178" fontId="5" fillId="9" borderId="32" xfId="57" applyNumberFormat="1" applyFont="1" applyFill="1" applyBorder="1" applyAlignment="1">
      <alignment horizontal="center"/>
    </xf>
    <xf numFmtId="176" fontId="13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 wrapText="1"/>
    </xf>
    <xf numFmtId="176" fontId="4" fillId="0" borderId="36" xfId="0" applyNumberFormat="1" applyFont="1" applyBorder="1" applyAlignment="1">
      <alignment horizontal="center" vertical="center"/>
    </xf>
    <xf numFmtId="176" fontId="5" fillId="9" borderId="19" xfId="0" applyNumberFormat="1" applyFont="1" applyFill="1" applyBorder="1" applyAlignment="1">
      <alignment horizontal="center" vertical="center"/>
    </xf>
    <xf numFmtId="176" fontId="12" fillId="0" borderId="13" xfId="0" applyNumberFormat="1" applyFont="1" applyFill="1" applyBorder="1" applyAlignment="1">
      <alignment horizontal="center" vertical="center"/>
    </xf>
    <xf numFmtId="176" fontId="4" fillId="0" borderId="36" xfId="0" applyNumberFormat="1" applyFont="1" applyFill="1" applyBorder="1" applyAlignment="1">
      <alignment horizontal="center" vertical="center"/>
    </xf>
    <xf numFmtId="177" fontId="10" fillId="0" borderId="28" xfId="0" applyNumberFormat="1" applyFont="1" applyBorder="1" applyAlignment="1">
      <alignment horizontal="center" vertical="center"/>
    </xf>
    <xf numFmtId="176" fontId="2" fillId="8" borderId="56" xfId="0" applyNumberFormat="1" applyFont="1" applyFill="1" applyBorder="1" applyAlignment="1">
      <alignment horizontal="center" vertical="center"/>
    </xf>
    <xf numFmtId="176" fontId="2" fillId="0" borderId="56" xfId="0" applyNumberFormat="1" applyFont="1" applyFill="1" applyBorder="1" applyAlignment="1">
      <alignment horizontal="center" vertical="center"/>
    </xf>
    <xf numFmtId="176" fontId="19" fillId="8" borderId="56" xfId="0" applyNumberFormat="1" applyFont="1" applyFill="1" applyBorder="1" applyAlignment="1">
      <alignment horizontal="center" vertical="center"/>
    </xf>
    <xf numFmtId="176" fontId="2" fillId="0" borderId="30" xfId="0" applyNumberFormat="1" applyFont="1" applyBorder="1" applyAlignment="1">
      <alignment horizontal="center" vertical="center"/>
    </xf>
    <xf numFmtId="178" fontId="2" fillId="0" borderId="56" xfId="0" applyNumberFormat="1" applyFont="1" applyFill="1" applyBorder="1" applyAlignment="1">
      <alignment horizontal="center" vertical="center"/>
    </xf>
    <xf numFmtId="176" fontId="20" fillId="0" borderId="38" xfId="0" applyNumberFormat="1" applyFont="1" applyBorder="1" applyAlignment="1">
      <alignment horizontal="center" vertical="center"/>
    </xf>
    <xf numFmtId="176" fontId="5" fillId="0" borderId="27" xfId="0" applyNumberFormat="1" applyFont="1" applyFill="1" applyBorder="1" applyAlignment="1">
      <alignment horizontal="center" vertical="center"/>
    </xf>
    <xf numFmtId="176" fontId="5" fillId="0" borderId="28" xfId="0" applyNumberFormat="1" applyFont="1" applyFill="1" applyBorder="1" applyAlignment="1">
      <alignment horizontal="center" vertical="center"/>
    </xf>
    <xf numFmtId="176" fontId="12" fillId="0" borderId="55" xfId="0" applyNumberFormat="1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176" fontId="12" fillId="0" borderId="0" xfId="0" applyNumberFormat="1" applyFont="1" applyFill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11" fillId="7" borderId="0" xfId="18" applyFont="1" applyFill="1" applyBorder="1" applyAlignment="1">
      <alignment horizontal="left" vertical="center" wrapText="1"/>
    </xf>
    <xf numFmtId="176" fontId="1" fillId="0" borderId="43" xfId="0" applyNumberFormat="1" applyFont="1" applyFill="1" applyBorder="1" applyAlignment="1">
      <alignment horizontal="center" vertical="center" wrapText="1"/>
    </xf>
    <xf numFmtId="176" fontId="1" fillId="0" borderId="14" xfId="0" applyNumberFormat="1" applyFont="1" applyFill="1" applyBorder="1" applyAlignment="1">
      <alignment horizontal="center" vertical="center" wrapText="1"/>
    </xf>
    <xf numFmtId="176" fontId="1" fillId="0" borderId="44" xfId="0" applyNumberFormat="1" applyFont="1" applyFill="1" applyBorder="1" applyAlignment="1">
      <alignment horizontal="center" vertical="center" wrapText="1"/>
    </xf>
    <xf numFmtId="176" fontId="1" fillId="0" borderId="17" xfId="0" applyNumberFormat="1" applyFont="1" applyFill="1" applyBorder="1" applyAlignment="1">
      <alignment horizontal="center" vertical="center" wrapText="1"/>
    </xf>
    <xf numFmtId="178" fontId="5" fillId="0" borderId="31" xfId="0" applyNumberFormat="1" applyFont="1" applyFill="1" applyBorder="1" applyAlignment="1">
      <alignment horizontal="center" vertical="center" wrapText="1"/>
    </xf>
    <xf numFmtId="178" fontId="5" fillId="0" borderId="18" xfId="0" applyNumberFormat="1" applyFont="1" applyFill="1" applyBorder="1" applyAlignment="1">
      <alignment horizontal="center" vertical="center" wrapText="1"/>
    </xf>
    <xf numFmtId="176" fontId="14" fillId="0" borderId="1" xfId="0" applyNumberFormat="1" applyFont="1" applyFill="1" applyBorder="1" applyAlignment="1">
      <alignment horizontal="center" vertical="center" wrapText="1"/>
    </xf>
    <xf numFmtId="176" fontId="14" fillId="0" borderId="7" xfId="0" applyNumberFormat="1" applyFont="1" applyFill="1" applyBorder="1" applyAlignment="1">
      <alignment horizontal="center" vertical="center" wrapText="1"/>
    </xf>
    <xf numFmtId="176" fontId="14" fillId="0" borderId="14" xfId="0" applyNumberFormat="1" applyFont="1" applyFill="1" applyBorder="1" applyAlignment="1">
      <alignment horizontal="center" vertical="center" wrapText="1"/>
    </xf>
    <xf numFmtId="176" fontId="1" fillId="2" borderId="41" xfId="0" applyNumberFormat="1" applyFont="1" applyFill="1" applyBorder="1" applyAlignment="1">
      <alignment horizontal="center" vertical="center" wrapText="1"/>
    </xf>
    <xf numFmtId="176" fontId="1" fillId="2" borderId="45" xfId="0" applyNumberFormat="1" applyFont="1" applyFill="1" applyBorder="1" applyAlignment="1">
      <alignment horizontal="center" vertical="center" wrapText="1"/>
    </xf>
    <xf numFmtId="176" fontId="1" fillId="2" borderId="18" xfId="0" applyNumberFormat="1" applyFont="1" applyFill="1" applyBorder="1" applyAlignment="1">
      <alignment horizontal="center" vertical="center" wrapText="1"/>
    </xf>
    <xf numFmtId="176" fontId="4" fillId="0" borderId="31" xfId="0" applyNumberFormat="1" applyFont="1" applyFill="1" applyBorder="1" applyAlignment="1">
      <alignment horizontal="center" vertical="center" wrapText="1"/>
    </xf>
    <xf numFmtId="176" fontId="12" fillId="0" borderId="18" xfId="0" applyNumberFormat="1" applyFont="1" applyFill="1" applyBorder="1" applyAlignment="1">
      <alignment horizontal="center" vertical="center" wrapText="1"/>
    </xf>
    <xf numFmtId="176" fontId="1" fillId="0" borderId="35" xfId="0" applyNumberFormat="1" applyFont="1" applyFill="1" applyBorder="1" applyAlignment="1">
      <alignment horizontal="center" vertical="center" wrapText="1"/>
    </xf>
    <xf numFmtId="176" fontId="1" fillId="0" borderId="36" xfId="0" applyNumberFormat="1" applyFont="1" applyFill="1" applyBorder="1" applyAlignment="1">
      <alignment horizontal="center" vertical="center" wrapText="1"/>
    </xf>
    <xf numFmtId="177" fontId="10" fillId="0" borderId="24" xfId="0" applyNumberFormat="1" applyFont="1" applyBorder="1" applyAlignment="1">
      <alignment horizontal="center" vertical="center"/>
    </xf>
    <xf numFmtId="177" fontId="10" fillId="0" borderId="25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6" fontId="1" fillId="0" borderId="4" xfId="0" applyNumberFormat="1" applyFont="1" applyFill="1" applyBorder="1" applyAlignment="1">
      <alignment horizontal="center" vertical="center" wrapText="1"/>
    </xf>
    <xf numFmtId="176" fontId="1" fillId="0" borderId="5" xfId="0" applyNumberFormat="1" applyFont="1" applyFill="1" applyBorder="1" applyAlignment="1">
      <alignment horizontal="center" vertical="center" wrapText="1"/>
    </xf>
    <xf numFmtId="176" fontId="1" fillId="0" borderId="6" xfId="0" applyNumberFormat="1" applyFont="1" applyFill="1" applyBorder="1" applyAlignment="1">
      <alignment horizontal="center" vertical="center" wrapText="1"/>
    </xf>
    <xf numFmtId="176" fontId="1" fillId="0" borderId="39" xfId="0" applyNumberFormat="1" applyFont="1" applyFill="1" applyBorder="1" applyAlignment="1">
      <alignment horizontal="center" vertical="center" wrapText="1"/>
    </xf>
    <xf numFmtId="176" fontId="1" fillId="0" borderId="42" xfId="0" applyNumberFormat="1" applyFont="1" applyFill="1" applyBorder="1" applyAlignment="1">
      <alignment horizontal="center" vertical="center" wrapText="1"/>
    </xf>
    <xf numFmtId="176" fontId="1" fillId="0" borderId="46" xfId="0" applyNumberFormat="1" applyFont="1" applyFill="1" applyBorder="1" applyAlignment="1">
      <alignment horizontal="center" vertical="center" wrapText="1"/>
    </xf>
    <xf numFmtId="176" fontId="1" fillId="0" borderId="47" xfId="0" applyNumberFormat="1" applyFont="1" applyFill="1" applyBorder="1" applyAlignment="1">
      <alignment horizontal="center" vertical="center" wrapText="1"/>
    </xf>
    <xf numFmtId="176" fontId="1" fillId="2" borderId="10" xfId="0" applyNumberFormat="1" applyFont="1" applyFill="1" applyBorder="1" applyAlignment="1">
      <alignment horizontal="center" vertical="center" wrapText="1"/>
    </xf>
    <xf numFmtId="176" fontId="1" fillId="2" borderId="11" xfId="0" applyNumberFormat="1" applyFont="1" applyFill="1" applyBorder="1" applyAlignment="1">
      <alignment horizontal="center" vertical="center" wrapText="1"/>
    </xf>
    <xf numFmtId="176" fontId="1" fillId="2" borderId="12" xfId="0" applyNumberFormat="1" applyFont="1" applyFill="1" applyBorder="1" applyAlignment="1">
      <alignment horizontal="center" vertical="center" wrapText="1"/>
    </xf>
    <xf numFmtId="176" fontId="1" fillId="2" borderId="13" xfId="0" applyNumberFormat="1" applyFont="1" applyFill="1" applyBorder="1" applyAlignment="1">
      <alignment horizontal="center" vertical="center" wrapText="1"/>
    </xf>
    <xf numFmtId="176" fontId="1" fillId="0" borderId="10" xfId="0" applyNumberFormat="1" applyFont="1" applyFill="1" applyBorder="1" applyAlignment="1">
      <alignment horizontal="center" vertical="center" wrapText="1"/>
    </xf>
    <xf numFmtId="176" fontId="1" fillId="0" borderId="11" xfId="0" applyNumberFormat="1" applyFont="1" applyFill="1" applyBorder="1" applyAlignment="1">
      <alignment horizontal="center" vertical="center" wrapText="1"/>
    </xf>
    <xf numFmtId="176" fontId="1" fillId="0" borderId="12" xfId="0" applyNumberFormat="1" applyFont="1" applyFill="1" applyBorder="1" applyAlignment="1">
      <alignment horizontal="center" vertical="center" wrapText="1"/>
    </xf>
    <xf numFmtId="176" fontId="1" fillId="10" borderId="50" xfId="0" applyNumberFormat="1" applyFont="1" applyFill="1" applyBorder="1" applyAlignment="1">
      <alignment horizontal="center" vertical="center" wrapText="1"/>
    </xf>
    <xf numFmtId="176" fontId="1" fillId="10" borderId="30" xfId="0" applyNumberFormat="1" applyFont="1" applyFill="1" applyBorder="1" applyAlignment="1">
      <alignment horizontal="center" vertical="center" wrapText="1"/>
    </xf>
    <xf numFmtId="176" fontId="1" fillId="10" borderId="28" xfId="0" applyNumberFormat="1" applyFont="1" applyFill="1" applyBorder="1" applyAlignment="1">
      <alignment horizontal="center" vertical="center" wrapText="1"/>
    </xf>
    <xf numFmtId="176" fontId="1" fillId="2" borderId="50" xfId="0" applyNumberFormat="1" applyFont="1" applyFill="1" applyBorder="1" applyAlignment="1">
      <alignment horizontal="center" vertical="center" wrapText="1"/>
    </xf>
    <xf numFmtId="176" fontId="1" fillId="2" borderId="30" xfId="0" applyNumberFormat="1" applyFont="1" applyFill="1" applyBorder="1" applyAlignment="1">
      <alignment horizontal="center" vertical="center" wrapText="1"/>
    </xf>
    <xf numFmtId="176" fontId="1" fillId="2" borderId="28" xfId="0" applyNumberFormat="1" applyFont="1" applyFill="1" applyBorder="1" applyAlignment="1">
      <alignment horizontal="center" vertical="center" wrapText="1"/>
    </xf>
    <xf numFmtId="176" fontId="1" fillId="10" borderId="6" xfId="0" applyNumberFormat="1" applyFont="1" applyFill="1" applyBorder="1" applyAlignment="1">
      <alignment horizontal="center" vertical="center" wrapText="1"/>
    </xf>
    <xf numFmtId="176" fontId="1" fillId="10" borderId="13" xfId="0" applyNumberFormat="1" applyFont="1" applyFill="1" applyBorder="1" applyAlignment="1">
      <alignment horizontal="center" vertical="center" wrapText="1"/>
    </xf>
    <xf numFmtId="176" fontId="1" fillId="10" borderId="55" xfId="0" applyNumberFormat="1" applyFont="1" applyFill="1" applyBorder="1" applyAlignment="1">
      <alignment horizontal="center" vertical="center" wrapText="1"/>
    </xf>
    <xf numFmtId="176" fontId="1" fillId="0" borderId="49" xfId="0" applyNumberFormat="1" applyFont="1" applyBorder="1" applyAlignment="1">
      <alignment horizontal="center" vertical="center" wrapText="1"/>
    </xf>
    <xf numFmtId="176" fontId="1" fillId="0" borderId="50" xfId="0" applyNumberFormat="1" applyFont="1" applyBorder="1" applyAlignment="1">
      <alignment horizontal="center" vertical="center" wrapText="1"/>
    </xf>
    <xf numFmtId="176" fontId="1" fillId="0" borderId="19" xfId="0" applyNumberFormat="1" applyFont="1" applyBorder="1" applyAlignment="1">
      <alignment horizontal="center" vertical="center" wrapText="1"/>
    </xf>
    <xf numFmtId="176" fontId="1" fillId="0" borderId="30" xfId="0" applyNumberFormat="1" applyFont="1" applyBorder="1" applyAlignment="1">
      <alignment horizontal="center" vertical="center" wrapText="1"/>
    </xf>
    <xf numFmtId="177" fontId="10" fillId="0" borderId="29" xfId="0" applyNumberFormat="1" applyFont="1" applyBorder="1" applyAlignment="1">
      <alignment horizontal="center" vertical="center"/>
    </xf>
    <xf numFmtId="177" fontId="10" fillId="0" borderId="34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76" fontId="1" fillId="0" borderId="51" xfId="0" applyNumberFormat="1" applyFont="1" applyBorder="1" applyAlignment="1">
      <alignment horizontal="center" vertical="center" wrapText="1"/>
    </xf>
    <xf numFmtId="176" fontId="1" fillId="0" borderId="33" xfId="0" applyNumberFormat="1" applyFont="1" applyBorder="1" applyAlignment="1">
      <alignment horizontal="center" vertical="center" wrapText="1"/>
    </xf>
    <xf numFmtId="176" fontId="1" fillId="0" borderId="40" xfId="0" applyNumberFormat="1" applyFont="1" applyBorder="1" applyAlignment="1">
      <alignment horizontal="center" vertical="center" wrapText="1"/>
    </xf>
    <xf numFmtId="176" fontId="1" fillId="0" borderId="3" xfId="0" applyNumberFormat="1" applyFont="1" applyFill="1" applyBorder="1" applyAlignment="1">
      <alignment horizontal="center" vertical="center" wrapText="1"/>
    </xf>
    <xf numFmtId="176" fontId="1" fillId="0" borderId="52" xfId="0" applyNumberFormat="1" applyFont="1" applyFill="1" applyBorder="1" applyAlignment="1">
      <alignment horizontal="center" vertical="center" wrapText="1"/>
    </xf>
    <xf numFmtId="176" fontId="1" fillId="0" borderId="53" xfId="0" applyNumberFormat="1" applyFont="1" applyBorder="1" applyAlignment="1">
      <alignment horizontal="center" vertical="center" wrapText="1"/>
    </xf>
    <xf numFmtId="176" fontId="1" fillId="0" borderId="39" xfId="0" applyNumberFormat="1" applyFont="1" applyBorder="1" applyAlignment="1">
      <alignment horizontal="center" vertical="center" wrapText="1"/>
    </xf>
    <xf numFmtId="176" fontId="1" fillId="0" borderId="32" xfId="0" applyNumberFormat="1" applyFont="1" applyBorder="1" applyAlignment="1">
      <alignment horizontal="center" vertical="center" wrapText="1"/>
    </xf>
    <xf numFmtId="176" fontId="1" fillId="0" borderId="30" xfId="0" applyNumberFormat="1" applyFont="1" applyFill="1" applyBorder="1" applyAlignment="1">
      <alignment horizontal="center" vertical="center" wrapText="1"/>
    </xf>
    <xf numFmtId="176" fontId="0" fillId="0" borderId="30" xfId="0" applyNumberFormat="1" applyFont="1" applyBorder="1" applyAlignment="1">
      <alignment horizontal="center" vertical="center"/>
    </xf>
    <xf numFmtId="176" fontId="1" fillId="0" borderId="44" xfId="0" applyNumberFormat="1" applyFont="1" applyBorder="1" applyAlignment="1">
      <alignment horizontal="center" vertical="center" wrapText="1"/>
    </xf>
    <xf numFmtId="176" fontId="1" fillId="0" borderId="17" xfId="0" applyNumberFormat="1" applyFont="1" applyBorder="1" applyAlignment="1">
      <alignment horizontal="center" vertical="center" wrapText="1"/>
    </xf>
    <xf numFmtId="178" fontId="5" fillId="0" borderId="45" xfId="0" applyNumberFormat="1" applyFont="1" applyBorder="1" applyAlignment="1">
      <alignment horizontal="center" vertical="center" wrapText="1"/>
    </xf>
    <xf numFmtId="178" fontId="1" fillId="0" borderId="18" xfId="0" applyNumberFormat="1" applyFont="1" applyBorder="1" applyAlignment="1">
      <alignment horizontal="center" vertical="center" wrapText="1"/>
    </xf>
    <xf numFmtId="176" fontId="14" fillId="0" borderId="39" xfId="0" applyNumberFormat="1" applyFont="1" applyBorder="1" applyAlignment="1">
      <alignment horizontal="center" vertical="center" wrapText="1"/>
    </xf>
    <xf numFmtId="176" fontId="14" fillId="0" borderId="11" xfId="0" applyNumberFormat="1" applyFont="1" applyBorder="1" applyAlignment="1">
      <alignment horizontal="center" vertical="center" wrapText="1"/>
    </xf>
    <xf numFmtId="176" fontId="1" fillId="2" borderId="40" xfId="0" applyNumberFormat="1" applyFont="1" applyFill="1" applyBorder="1" applyAlignment="1">
      <alignment horizontal="center" vertical="center" wrapText="1"/>
    </xf>
    <xf numFmtId="176" fontId="14" fillId="2" borderId="32" xfId="0" applyNumberFormat="1" applyFont="1" applyFill="1" applyBorder="1" applyAlignment="1">
      <alignment horizontal="center" vertical="center" wrapText="1"/>
    </xf>
    <xf numFmtId="176" fontId="1" fillId="0" borderId="54" xfId="0" applyNumberFormat="1" applyFont="1" applyBorder="1" applyAlignment="1">
      <alignment horizontal="center" vertical="center" wrapText="1"/>
    </xf>
    <xf numFmtId="176" fontId="1" fillId="0" borderId="37" xfId="0" applyNumberFormat="1" applyFont="1" applyBorder="1" applyAlignment="1">
      <alignment horizontal="center" vertical="center" wrapText="1"/>
    </xf>
    <xf numFmtId="176" fontId="1" fillId="10" borderId="49" xfId="0" applyNumberFormat="1" applyFont="1" applyFill="1" applyBorder="1" applyAlignment="1">
      <alignment horizontal="center" vertical="center" wrapText="1"/>
    </xf>
    <xf numFmtId="176" fontId="1" fillId="10" borderId="19" xfId="0" applyNumberFormat="1" applyFont="1" applyFill="1" applyBorder="1" applyAlignment="1">
      <alignment horizontal="center" vertical="center" wrapText="1"/>
    </xf>
    <xf numFmtId="176" fontId="1" fillId="10" borderId="27" xfId="0" applyNumberFormat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</cellXfs>
  <cellStyles count="103">
    <cellStyle name="20% - 强调文字颜色 1 2" xfId="1"/>
    <cellStyle name="20% - 强调文字颜色 2 2" xfId="16"/>
    <cellStyle name="20% - 强调文字颜色 3 2" xfId="17"/>
    <cellStyle name="20% - 强调文字颜色 4 2" xfId="19"/>
    <cellStyle name="20% - 强调文字颜色 5 2" xfId="20"/>
    <cellStyle name="20% - 强调文字颜色 6 2" xfId="21"/>
    <cellStyle name="40% - 强调文字颜色 1 2" xfId="8"/>
    <cellStyle name="40% - 强调文字颜色 2 2" xfId="9"/>
    <cellStyle name="40% - 强调文字颜色 3 2" xfId="22"/>
    <cellStyle name="40% - 强调文字颜色 4 2" xfId="7"/>
    <cellStyle name="40% - 强调文字颜色 5 2" xfId="10"/>
    <cellStyle name="40% - 强调文字颜色 6 2" xfId="15"/>
    <cellStyle name="60% - 强调文字颜色 1 2" xfId="23"/>
    <cellStyle name="60% - 强调文字颜色 2 2" xfId="25"/>
    <cellStyle name="60% - 强调文字颜色 3 2" xfId="26"/>
    <cellStyle name="60% - 强调文字颜色 4 2" xfId="11"/>
    <cellStyle name="60% - 强调文字颜色 5 2" xfId="27"/>
    <cellStyle name="60% - 强调文字颜色 6 2" xfId="28"/>
    <cellStyle name="标题 1 2" xfId="29"/>
    <cellStyle name="标题 2 2" xfId="31"/>
    <cellStyle name="标题 3 2" xfId="32"/>
    <cellStyle name="标题 4 2" xfId="33"/>
    <cellStyle name="标题 5" xfId="34"/>
    <cellStyle name="差 2" xfId="35"/>
    <cellStyle name="常规" xfId="0" builtinId="0"/>
    <cellStyle name="常规 2" xfId="36"/>
    <cellStyle name="常规 2 2" xfId="37"/>
    <cellStyle name="常规 2 2 2" xfId="38"/>
    <cellStyle name="常规 2 2 3" xfId="39"/>
    <cellStyle name="常规 2 2 3 2" xfId="40"/>
    <cellStyle name="常规 2 3" xfId="41"/>
    <cellStyle name="常规 2 3 2" xfId="42"/>
    <cellStyle name="常规 2 3 2 2" xfId="43"/>
    <cellStyle name="常规 2 3 2 2 2" xfId="44"/>
    <cellStyle name="常规 2 3 3" xfId="45"/>
    <cellStyle name="常规 2 3 3 2" xfId="46"/>
    <cellStyle name="常规 2 4" xfId="47"/>
    <cellStyle name="常规 2 4 2" xfId="48"/>
    <cellStyle name="常规 2 4 2 2" xfId="49"/>
    <cellStyle name="常规 2 4 2 2 2" xfId="50"/>
    <cellStyle name="常规 2 4 3" xfId="51"/>
    <cellStyle name="常规 2 4 3 2" xfId="52"/>
    <cellStyle name="常规 2 5" xfId="54"/>
    <cellStyle name="常规 2 6" xfId="55"/>
    <cellStyle name="常规 2 6 2" xfId="56"/>
    <cellStyle name="常规 3" xfId="18"/>
    <cellStyle name="常规 3 2" xfId="57"/>
    <cellStyle name="常规 3 2 2" xfId="58"/>
    <cellStyle name="常规 3 2 3" xfId="59"/>
    <cellStyle name="常规 3 2 3 2" xfId="60"/>
    <cellStyle name="常规 3 2 4" xfId="61"/>
    <cellStyle name="常规 3 3" xfId="62"/>
    <cellStyle name="常规 3 3 2" xfId="63"/>
    <cellStyle name="常规 3 3 2 2" xfId="64"/>
    <cellStyle name="常规 3 3 2 2 2" xfId="65"/>
    <cellStyle name="常规 3 3 3" xfId="66"/>
    <cellStyle name="常规 3 3 3 2" xfId="67"/>
    <cellStyle name="常规 3 4" xfId="68"/>
    <cellStyle name="常规 3 4 2" xfId="69"/>
    <cellStyle name="常规 3 4 2 2" xfId="70"/>
    <cellStyle name="常规 3 4 2 2 2" xfId="71"/>
    <cellStyle name="常规 3 4 3" xfId="2"/>
    <cellStyle name="常规 3 4 3 2" xfId="13"/>
    <cellStyle name="常规 3 5" xfId="73"/>
    <cellStyle name="常规 3 6" xfId="74"/>
    <cellStyle name="常规 3 6 2" xfId="75"/>
    <cellStyle name="常规 4" xfId="76"/>
    <cellStyle name="常规 4 2" xfId="77"/>
    <cellStyle name="常规 4 2 2" xfId="79"/>
    <cellStyle name="常规 4 2 2 2" xfId="81"/>
    <cellStyle name="常规 4 3" xfId="82"/>
    <cellStyle name="常规 4 4" xfId="78"/>
    <cellStyle name="常规 4 4 2" xfId="80"/>
    <cellStyle name="常规 5" xfId="24"/>
    <cellStyle name="常规 5 2" xfId="5"/>
    <cellStyle name="常规 5 2 2" xfId="6"/>
    <cellStyle name="常规 5 2 2 2" xfId="30"/>
    <cellStyle name="常规 5 3" xfId="83"/>
    <cellStyle name="常规 5 4" xfId="84"/>
    <cellStyle name="常规 5 4 2" xfId="85"/>
    <cellStyle name="常规 6" xfId="4"/>
    <cellStyle name="常规 6 2" xfId="87"/>
    <cellStyle name="常规 7" xfId="88"/>
    <cellStyle name="好 2" xfId="89"/>
    <cellStyle name="汇总 2" xfId="90"/>
    <cellStyle name="计算 2" xfId="3"/>
    <cellStyle name="检查单元格 2" xfId="91"/>
    <cellStyle name="解释性文本 2" xfId="92"/>
    <cellStyle name="警告文本 2" xfId="93"/>
    <cellStyle name="链接单元格 2" xfId="94"/>
    <cellStyle name="千位分隔 2" xfId="95"/>
    <cellStyle name="千位分隔 2 2" xfId="96"/>
    <cellStyle name="千位分隔 2 2 2" xfId="97"/>
    <cellStyle name="强调文字颜色 1 2" xfId="98"/>
    <cellStyle name="强调文字颜色 2 2" xfId="99"/>
    <cellStyle name="强调文字颜色 3 2" xfId="100"/>
    <cellStyle name="强调文字颜色 4 2" xfId="53"/>
    <cellStyle name="强调文字颜色 5 2" xfId="72"/>
    <cellStyle name="强调文字颜色 6 2" xfId="101"/>
    <cellStyle name="适中 2" xfId="14"/>
    <cellStyle name="输出 2" xfId="12"/>
    <cellStyle name="输入 2" xfId="102"/>
    <cellStyle name="注释 2" xfId="86"/>
  </cellStyles>
  <dxfs count="0"/>
  <tableStyles count="0" defaultTableStyle="TableStyleMedium9" defaultPivotStyle="PivotStyleLight16"/>
  <colors>
    <mruColors>
      <color rgb="FF6600CC"/>
      <color rgb="FF0000FF"/>
      <color rgb="FF93CDDD"/>
      <color rgb="FFBCFAC5"/>
      <color rgb="FF84E084"/>
      <color rgb="FFA3FBB4"/>
      <color rgb="FF7CDE98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123"/>
  <sheetViews>
    <sheetView workbookViewId="0">
      <selection activeCell="AD6" sqref="AD6"/>
    </sheetView>
  </sheetViews>
  <sheetFormatPr defaultColWidth="9" defaultRowHeight="14.25"/>
  <cols>
    <col min="1" max="1" width="2.875" style="6" customWidth="1"/>
    <col min="2" max="2" width="8.875" style="6" customWidth="1"/>
    <col min="3" max="3" width="7.5" style="6" customWidth="1"/>
    <col min="4" max="11" width="4.875" style="7" customWidth="1"/>
    <col min="12" max="19" width="4.875" style="8" customWidth="1"/>
    <col min="20" max="21" width="8" style="7" customWidth="1"/>
    <col min="22" max="22" width="8" style="9" customWidth="1"/>
    <col min="23" max="29" width="8" style="7" customWidth="1"/>
    <col min="30" max="31" width="9" style="10"/>
    <col min="32" max="16384" width="9" style="6"/>
  </cols>
  <sheetData>
    <row r="1" spans="1:31" s="1" customFormat="1" ht="49.5" customHeight="1">
      <c r="A1" s="142" t="s">
        <v>41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51"/>
      <c r="AE1" s="51"/>
    </row>
    <row r="2" spans="1:31" ht="18.75" customHeight="1">
      <c r="A2" s="11"/>
      <c r="B2" s="11"/>
      <c r="C2" s="11"/>
      <c r="D2" s="12"/>
      <c r="E2" s="12"/>
      <c r="F2" s="12"/>
      <c r="G2" s="12"/>
      <c r="H2" s="12"/>
      <c r="I2" s="12"/>
      <c r="J2" s="12"/>
      <c r="K2" s="12"/>
      <c r="L2" s="13"/>
      <c r="M2" s="13"/>
      <c r="N2" s="13"/>
      <c r="O2" s="13"/>
      <c r="P2" s="13"/>
      <c r="Q2" s="13"/>
      <c r="R2" s="13"/>
      <c r="S2" s="13"/>
      <c r="Y2" s="95" t="s">
        <v>42</v>
      </c>
    </row>
    <row r="3" spans="1:31" s="65" customFormat="1" ht="24" customHeight="1">
      <c r="A3" s="172" t="s">
        <v>1</v>
      </c>
      <c r="B3" s="172" t="s">
        <v>2</v>
      </c>
      <c r="C3" s="173" t="s">
        <v>3</v>
      </c>
      <c r="D3" s="166" t="s">
        <v>43</v>
      </c>
      <c r="E3" s="167"/>
      <c r="F3" s="167" t="s">
        <v>44</v>
      </c>
      <c r="G3" s="167"/>
      <c r="H3" s="167"/>
      <c r="I3" s="176"/>
      <c r="J3" s="174" t="s">
        <v>45</v>
      </c>
      <c r="K3" s="174" t="s">
        <v>46</v>
      </c>
      <c r="L3" s="177" t="s">
        <v>47</v>
      </c>
      <c r="M3" s="178"/>
      <c r="N3" s="178"/>
      <c r="O3" s="178"/>
      <c r="P3" s="178"/>
      <c r="Q3" s="178"/>
      <c r="R3" s="178"/>
      <c r="S3" s="167" t="s">
        <v>48</v>
      </c>
      <c r="T3" s="179" t="s">
        <v>10</v>
      </c>
      <c r="U3" s="180"/>
      <c r="V3" s="86" t="s">
        <v>11</v>
      </c>
      <c r="W3" s="188" t="s">
        <v>49</v>
      </c>
      <c r="X3" s="190" t="s">
        <v>50</v>
      </c>
      <c r="Y3" s="192" t="s">
        <v>51</v>
      </c>
      <c r="Z3" s="194" t="s">
        <v>52</v>
      </c>
      <c r="AA3" s="157" t="s">
        <v>53</v>
      </c>
      <c r="AB3" s="160" t="s">
        <v>54</v>
      </c>
      <c r="AC3" s="163" t="s">
        <v>55</v>
      </c>
      <c r="AD3" s="96"/>
      <c r="AE3" s="96"/>
    </row>
    <row r="4" spans="1:31" s="65" customFormat="1" ht="75.75" customHeight="1">
      <c r="A4" s="172"/>
      <c r="B4" s="172"/>
      <c r="C4" s="173"/>
      <c r="D4" s="168"/>
      <c r="E4" s="169"/>
      <c r="F4" s="169" t="s">
        <v>56</v>
      </c>
      <c r="G4" s="169"/>
      <c r="H4" s="169" t="s">
        <v>57</v>
      </c>
      <c r="I4" s="181"/>
      <c r="J4" s="175"/>
      <c r="K4" s="175"/>
      <c r="L4" s="39" t="s">
        <v>20</v>
      </c>
      <c r="M4" s="39" t="s">
        <v>21</v>
      </c>
      <c r="N4" s="39" t="s">
        <v>22</v>
      </c>
      <c r="O4" s="182" t="s">
        <v>58</v>
      </c>
      <c r="P4" s="182"/>
      <c r="Q4" s="182"/>
      <c r="R4" s="182"/>
      <c r="S4" s="183"/>
      <c r="T4" s="184" t="s">
        <v>26</v>
      </c>
      <c r="U4" s="184" t="s">
        <v>27</v>
      </c>
      <c r="V4" s="186" t="s">
        <v>28</v>
      </c>
      <c r="W4" s="189"/>
      <c r="X4" s="191"/>
      <c r="Y4" s="193"/>
      <c r="Z4" s="195"/>
      <c r="AA4" s="158"/>
      <c r="AB4" s="161"/>
      <c r="AC4" s="164"/>
      <c r="AD4" s="96"/>
      <c r="AE4" s="96"/>
    </row>
    <row r="5" spans="1:31" s="65" customFormat="1" ht="31.5" customHeight="1">
      <c r="A5" s="172"/>
      <c r="B5" s="172"/>
      <c r="C5" s="173"/>
      <c r="D5" s="68" t="s">
        <v>29</v>
      </c>
      <c r="E5" s="69" t="s">
        <v>30</v>
      </c>
      <c r="F5" s="70" t="s">
        <v>29</v>
      </c>
      <c r="G5" s="69" t="s">
        <v>33</v>
      </c>
      <c r="H5" s="70" t="s">
        <v>29</v>
      </c>
      <c r="I5" s="78" t="s">
        <v>33</v>
      </c>
      <c r="J5" s="79" t="s">
        <v>30</v>
      </c>
      <c r="K5" s="79" t="s">
        <v>33</v>
      </c>
      <c r="L5" s="80" t="s">
        <v>34</v>
      </c>
      <c r="M5" s="80" t="s">
        <v>34</v>
      </c>
      <c r="N5" s="80" t="s">
        <v>34</v>
      </c>
      <c r="O5" s="39" t="s">
        <v>59</v>
      </c>
      <c r="P5" s="81" t="s">
        <v>60</v>
      </c>
      <c r="Q5" s="81" t="s">
        <v>61</v>
      </c>
      <c r="R5" s="40" t="s">
        <v>62</v>
      </c>
      <c r="S5" s="87" t="s">
        <v>33</v>
      </c>
      <c r="T5" s="185"/>
      <c r="U5" s="185"/>
      <c r="V5" s="187"/>
      <c r="W5" s="189"/>
      <c r="X5" s="191"/>
      <c r="Y5" s="193"/>
      <c r="Z5" s="196"/>
      <c r="AA5" s="159"/>
      <c r="AB5" s="162"/>
      <c r="AC5" s="165"/>
      <c r="AD5" s="96"/>
      <c r="AE5" s="96"/>
    </row>
    <row r="6" spans="1:31" s="3" customFormat="1" ht="15" customHeight="1">
      <c r="A6" s="18">
        <v>1</v>
      </c>
      <c r="B6" s="113"/>
      <c r="C6" s="113"/>
      <c r="D6" s="73">
        <v>60</v>
      </c>
      <c r="E6" s="74">
        <f>D6*0.1</f>
        <v>6</v>
      </c>
      <c r="F6" s="75">
        <v>56.5</v>
      </c>
      <c r="G6" s="74">
        <f>F6*0.05</f>
        <v>2.8250000000000002</v>
      </c>
      <c r="H6" s="76">
        <v>75</v>
      </c>
      <c r="I6" s="82">
        <f>H6*0.05</f>
        <v>3.75</v>
      </c>
      <c r="J6" s="83">
        <v>7.7</v>
      </c>
      <c r="K6" s="83">
        <v>4.7</v>
      </c>
      <c r="L6" s="76">
        <v>7</v>
      </c>
      <c r="M6" s="76">
        <v>7</v>
      </c>
      <c r="N6" s="76">
        <v>7.5</v>
      </c>
      <c r="O6" s="84">
        <f>(L6+M6+N6)/3</f>
        <v>7.1666666666666696</v>
      </c>
      <c r="P6" s="84">
        <f>O6*0.6</f>
        <v>4.3</v>
      </c>
      <c r="Q6" s="88">
        <v>3</v>
      </c>
      <c r="R6" s="41">
        <f>P6+Q6</f>
        <v>7.3</v>
      </c>
      <c r="S6" s="89">
        <v>3.5</v>
      </c>
      <c r="T6" s="90"/>
      <c r="U6" s="90"/>
      <c r="V6" s="91">
        <v>-1</v>
      </c>
      <c r="W6" s="92">
        <f>J6+K6+R6+S6+T6+U6+V6</f>
        <v>22.2</v>
      </c>
      <c r="X6" s="93">
        <f>W6/0.3</f>
        <v>74</v>
      </c>
      <c r="Y6" s="97">
        <f>E6+G6+I6+W6</f>
        <v>34.774999999999999</v>
      </c>
      <c r="Z6" s="98">
        <v>15</v>
      </c>
      <c r="AA6" s="88">
        <f>Z6+W6/3</f>
        <v>22.4</v>
      </c>
      <c r="AB6" s="88">
        <f>AA6/0.3</f>
        <v>74.6666666666667</v>
      </c>
      <c r="AC6" s="99">
        <f>E6+G6+I6+AA6</f>
        <v>34.975000000000001</v>
      </c>
      <c r="AD6" s="10"/>
      <c r="AE6" s="10"/>
    </row>
    <row r="7" spans="1:31" ht="15" customHeight="1">
      <c r="A7" s="18">
        <v>2</v>
      </c>
      <c r="B7" s="113"/>
      <c r="C7" s="113"/>
      <c r="D7" s="73"/>
      <c r="E7" s="74"/>
      <c r="F7" s="73"/>
      <c r="G7" s="74"/>
      <c r="H7" s="73"/>
      <c r="I7" s="82"/>
      <c r="J7" s="83"/>
      <c r="K7" s="83"/>
      <c r="L7" s="76"/>
      <c r="M7" s="76"/>
      <c r="N7" s="76"/>
      <c r="O7" s="84"/>
      <c r="P7" s="84"/>
      <c r="Q7" s="88"/>
      <c r="R7" s="41"/>
      <c r="S7" s="90"/>
      <c r="T7" s="90"/>
      <c r="U7" s="90"/>
      <c r="V7" s="94"/>
      <c r="W7" s="92"/>
      <c r="X7" s="93"/>
      <c r="Y7" s="97"/>
      <c r="Z7" s="98"/>
      <c r="AA7" s="88"/>
      <c r="AB7" s="88"/>
      <c r="AC7" s="99"/>
    </row>
    <row r="8" spans="1:31" ht="15" customHeight="1">
      <c r="A8" s="18">
        <v>3</v>
      </c>
      <c r="B8" s="113"/>
      <c r="C8" s="113"/>
      <c r="D8" s="73"/>
      <c r="E8" s="74"/>
      <c r="F8" s="73"/>
      <c r="G8" s="74"/>
      <c r="H8" s="73"/>
      <c r="I8" s="82"/>
      <c r="J8" s="83"/>
      <c r="K8" s="83"/>
      <c r="L8" s="76"/>
      <c r="M8" s="76"/>
      <c r="N8" s="76"/>
      <c r="O8" s="84"/>
      <c r="P8" s="84"/>
      <c r="Q8" s="88"/>
      <c r="R8" s="41"/>
      <c r="S8" s="90"/>
      <c r="T8" s="90"/>
      <c r="U8" s="90"/>
      <c r="V8" s="94"/>
      <c r="W8" s="92"/>
      <c r="X8" s="93"/>
      <c r="Y8" s="97"/>
      <c r="Z8" s="98"/>
      <c r="AA8" s="88"/>
      <c r="AB8" s="88"/>
      <c r="AC8" s="99"/>
    </row>
    <row r="9" spans="1:31" ht="15" customHeight="1">
      <c r="A9" s="18">
        <v>4</v>
      </c>
      <c r="B9" s="113"/>
      <c r="C9" s="113"/>
      <c r="D9" s="73"/>
      <c r="E9" s="74"/>
      <c r="F9" s="73"/>
      <c r="G9" s="74"/>
      <c r="H9" s="77"/>
      <c r="I9" s="82"/>
      <c r="J9" s="83"/>
      <c r="K9" s="83"/>
      <c r="L9" s="76"/>
      <c r="M9" s="76"/>
      <c r="N9" s="76"/>
      <c r="O9" s="84"/>
      <c r="P9" s="84"/>
      <c r="Q9" s="88"/>
      <c r="R9" s="41"/>
      <c r="S9" s="90"/>
      <c r="T9" s="90"/>
      <c r="U9" s="90"/>
      <c r="V9" s="94"/>
      <c r="W9" s="92"/>
      <c r="X9" s="93"/>
      <c r="Y9" s="97"/>
      <c r="Z9" s="98"/>
      <c r="AA9" s="88"/>
      <c r="AB9" s="88"/>
      <c r="AC9" s="99"/>
    </row>
    <row r="10" spans="1:31" ht="15" customHeight="1">
      <c r="A10" s="18">
        <v>5</v>
      </c>
      <c r="B10" s="113"/>
      <c r="C10" s="113"/>
      <c r="D10" s="73"/>
      <c r="E10" s="74"/>
      <c r="F10" s="73"/>
      <c r="G10" s="74"/>
      <c r="H10" s="73"/>
      <c r="I10" s="82"/>
      <c r="J10" s="83"/>
      <c r="K10" s="83"/>
      <c r="L10" s="76"/>
      <c r="M10" s="76"/>
      <c r="N10" s="76"/>
      <c r="O10" s="84"/>
      <c r="P10" s="84"/>
      <c r="Q10" s="88"/>
      <c r="R10" s="41"/>
      <c r="S10" s="90"/>
      <c r="T10" s="90"/>
      <c r="U10" s="90"/>
      <c r="V10" s="94"/>
      <c r="W10" s="92"/>
      <c r="X10" s="93"/>
      <c r="Y10" s="97"/>
      <c r="Z10" s="98"/>
      <c r="AA10" s="88"/>
      <c r="AB10" s="88"/>
      <c r="AC10" s="99"/>
    </row>
    <row r="11" spans="1:31" ht="15" customHeight="1">
      <c r="A11" s="18">
        <v>6</v>
      </c>
      <c r="B11" s="113"/>
      <c r="C11" s="113"/>
      <c r="D11" s="73"/>
      <c r="E11" s="74"/>
      <c r="F11" s="73"/>
      <c r="G11" s="74"/>
      <c r="H11" s="73"/>
      <c r="I11" s="82"/>
      <c r="J11" s="83"/>
      <c r="K11" s="83"/>
      <c r="L11" s="76"/>
      <c r="M11" s="76"/>
      <c r="N11" s="76"/>
      <c r="O11" s="84"/>
      <c r="P11" s="84"/>
      <c r="Q11" s="88"/>
      <c r="R11" s="41"/>
      <c r="S11" s="90"/>
      <c r="T11" s="90"/>
      <c r="U11" s="90"/>
      <c r="V11" s="94"/>
      <c r="W11" s="92"/>
      <c r="X11" s="93"/>
      <c r="Y11" s="97"/>
      <c r="Z11" s="98"/>
      <c r="AA11" s="88"/>
      <c r="AB11" s="88"/>
      <c r="AC11" s="99"/>
    </row>
    <row r="12" spans="1:31" ht="15" customHeight="1">
      <c r="A12" s="18">
        <v>7</v>
      </c>
      <c r="B12" s="113"/>
      <c r="C12" s="113"/>
      <c r="D12" s="73"/>
      <c r="E12" s="74"/>
      <c r="F12" s="73"/>
      <c r="G12" s="74"/>
      <c r="H12" s="73"/>
      <c r="I12" s="82"/>
      <c r="J12" s="83"/>
      <c r="K12" s="83"/>
      <c r="L12" s="76"/>
      <c r="M12" s="76"/>
      <c r="N12" s="76"/>
      <c r="O12" s="84"/>
      <c r="P12" s="84"/>
      <c r="Q12" s="88"/>
      <c r="R12" s="41"/>
      <c r="S12" s="90"/>
      <c r="T12" s="90"/>
      <c r="U12" s="90"/>
      <c r="V12" s="94"/>
      <c r="W12" s="92"/>
      <c r="X12" s="93"/>
      <c r="Y12" s="97"/>
      <c r="Z12" s="98"/>
      <c r="AA12" s="88"/>
      <c r="AB12" s="88"/>
      <c r="AC12" s="99"/>
    </row>
    <row r="13" spans="1:31" ht="15" customHeight="1">
      <c r="A13" s="18">
        <v>8</v>
      </c>
      <c r="B13" s="113"/>
      <c r="C13" s="113"/>
      <c r="D13" s="73"/>
      <c r="E13" s="74"/>
      <c r="F13" s="73"/>
      <c r="G13" s="74"/>
      <c r="H13" s="73"/>
      <c r="I13" s="82"/>
      <c r="J13" s="83"/>
      <c r="K13" s="83"/>
      <c r="L13" s="76"/>
      <c r="M13" s="76"/>
      <c r="N13" s="76"/>
      <c r="O13" s="84"/>
      <c r="P13" s="84"/>
      <c r="Q13" s="88"/>
      <c r="R13" s="41"/>
      <c r="S13" s="90"/>
      <c r="T13" s="90"/>
      <c r="U13" s="90"/>
      <c r="V13" s="94"/>
      <c r="W13" s="92"/>
      <c r="X13" s="93"/>
      <c r="Y13" s="97"/>
      <c r="Z13" s="98"/>
      <c r="AA13" s="88"/>
      <c r="AB13" s="88"/>
      <c r="AC13" s="99"/>
    </row>
    <row r="14" spans="1:31" ht="15" customHeight="1">
      <c r="A14" s="18">
        <v>9</v>
      </c>
      <c r="B14" s="113"/>
      <c r="C14" s="113"/>
      <c r="D14" s="73"/>
      <c r="E14" s="74"/>
      <c r="F14" s="73"/>
      <c r="G14" s="74"/>
      <c r="H14" s="73"/>
      <c r="I14" s="82"/>
      <c r="J14" s="83"/>
      <c r="K14" s="83"/>
      <c r="L14" s="76"/>
      <c r="M14" s="76"/>
      <c r="N14" s="76"/>
      <c r="O14" s="84"/>
      <c r="P14" s="84"/>
      <c r="Q14" s="88"/>
      <c r="R14" s="41"/>
      <c r="S14" s="90"/>
      <c r="T14" s="90"/>
      <c r="U14" s="90"/>
      <c r="V14" s="94"/>
      <c r="W14" s="92"/>
      <c r="X14" s="93"/>
      <c r="Y14" s="97"/>
      <c r="Z14" s="98"/>
      <c r="AA14" s="88"/>
      <c r="AB14" s="88"/>
      <c r="AC14" s="99"/>
    </row>
    <row r="15" spans="1:31" ht="15" customHeight="1">
      <c r="A15" s="18">
        <v>10</v>
      </c>
      <c r="B15" s="113"/>
      <c r="C15" s="113"/>
      <c r="D15" s="73"/>
      <c r="E15" s="74"/>
      <c r="F15" s="73"/>
      <c r="G15" s="74"/>
      <c r="H15" s="73"/>
      <c r="I15" s="82"/>
      <c r="J15" s="83"/>
      <c r="K15" s="83"/>
      <c r="L15" s="76"/>
      <c r="M15" s="76"/>
      <c r="N15" s="76"/>
      <c r="O15" s="84"/>
      <c r="P15" s="84"/>
      <c r="Q15" s="88"/>
      <c r="R15" s="41"/>
      <c r="S15" s="90"/>
      <c r="T15" s="90"/>
      <c r="U15" s="90"/>
      <c r="V15" s="94"/>
      <c r="W15" s="92"/>
      <c r="X15" s="93"/>
      <c r="Y15" s="97"/>
      <c r="Z15" s="98"/>
      <c r="AA15" s="88"/>
      <c r="AB15" s="88"/>
      <c r="AC15" s="99"/>
    </row>
    <row r="16" spans="1:31" ht="15" customHeight="1">
      <c r="A16" s="18">
        <v>11</v>
      </c>
      <c r="B16" s="113"/>
      <c r="C16" s="113"/>
      <c r="D16" s="73"/>
      <c r="E16" s="74"/>
      <c r="F16" s="73"/>
      <c r="G16" s="74"/>
      <c r="H16" s="73"/>
      <c r="I16" s="82"/>
      <c r="J16" s="83"/>
      <c r="K16" s="83"/>
      <c r="L16" s="76"/>
      <c r="M16" s="76"/>
      <c r="N16" s="76"/>
      <c r="O16" s="84"/>
      <c r="P16" s="84"/>
      <c r="Q16" s="88"/>
      <c r="R16" s="41"/>
      <c r="S16" s="90"/>
      <c r="T16" s="90"/>
      <c r="U16" s="90"/>
      <c r="V16" s="94"/>
      <c r="W16" s="92"/>
      <c r="X16" s="93"/>
      <c r="Y16" s="97"/>
      <c r="Z16" s="98"/>
      <c r="AA16" s="88"/>
      <c r="AB16" s="88"/>
      <c r="AC16" s="99"/>
    </row>
    <row r="17" spans="1:29" ht="15" customHeight="1">
      <c r="A17" s="18">
        <v>12</v>
      </c>
      <c r="B17" s="113"/>
      <c r="C17" s="113"/>
      <c r="D17" s="73"/>
      <c r="E17" s="74"/>
      <c r="F17" s="73"/>
      <c r="G17" s="74"/>
      <c r="H17" s="73"/>
      <c r="I17" s="82"/>
      <c r="J17" s="83"/>
      <c r="K17" s="83"/>
      <c r="L17" s="76"/>
      <c r="M17" s="76"/>
      <c r="N17" s="76"/>
      <c r="O17" s="84"/>
      <c r="P17" s="84"/>
      <c r="Q17" s="88"/>
      <c r="R17" s="41"/>
      <c r="S17" s="90"/>
      <c r="T17" s="90"/>
      <c r="U17" s="90"/>
      <c r="V17" s="94"/>
      <c r="W17" s="92"/>
      <c r="X17" s="93"/>
      <c r="Y17" s="97"/>
      <c r="Z17" s="98"/>
      <c r="AA17" s="88"/>
      <c r="AB17" s="88"/>
      <c r="AC17" s="99"/>
    </row>
    <row r="18" spans="1:29" ht="15" customHeight="1">
      <c r="A18" s="18">
        <v>13</v>
      </c>
      <c r="B18" s="113"/>
      <c r="C18" s="113"/>
      <c r="D18" s="73"/>
      <c r="E18" s="74"/>
      <c r="F18" s="73"/>
      <c r="G18" s="74"/>
      <c r="H18" s="73"/>
      <c r="I18" s="82"/>
      <c r="J18" s="83"/>
      <c r="K18" s="83"/>
      <c r="L18" s="76"/>
      <c r="M18" s="76"/>
      <c r="N18" s="76"/>
      <c r="O18" s="84"/>
      <c r="P18" s="84"/>
      <c r="Q18" s="88"/>
      <c r="R18" s="41"/>
      <c r="S18" s="90"/>
      <c r="T18" s="90"/>
      <c r="U18" s="90"/>
      <c r="V18" s="94"/>
      <c r="W18" s="92"/>
      <c r="X18" s="93"/>
      <c r="Y18" s="97"/>
      <c r="Z18" s="98"/>
      <c r="AA18" s="88"/>
      <c r="AB18" s="88"/>
      <c r="AC18" s="99"/>
    </row>
    <row r="19" spans="1:29" ht="15" customHeight="1">
      <c r="A19" s="18">
        <v>14</v>
      </c>
      <c r="B19" s="113"/>
      <c r="C19" s="113"/>
      <c r="D19" s="73"/>
      <c r="E19" s="74"/>
      <c r="F19" s="73"/>
      <c r="G19" s="74"/>
      <c r="H19" s="73"/>
      <c r="I19" s="82"/>
      <c r="J19" s="83"/>
      <c r="K19" s="83"/>
      <c r="L19" s="76"/>
      <c r="M19" s="76"/>
      <c r="N19" s="76"/>
      <c r="O19" s="84"/>
      <c r="P19" s="84"/>
      <c r="Q19" s="88"/>
      <c r="R19" s="41"/>
      <c r="S19" s="90"/>
      <c r="T19" s="90"/>
      <c r="U19" s="90"/>
      <c r="V19" s="94"/>
      <c r="W19" s="92"/>
      <c r="X19" s="93"/>
      <c r="Y19" s="97"/>
      <c r="Z19" s="98"/>
      <c r="AA19" s="88"/>
      <c r="AB19" s="88"/>
      <c r="AC19" s="99"/>
    </row>
    <row r="20" spans="1:29" ht="15" customHeight="1">
      <c r="A20" s="18">
        <v>15</v>
      </c>
      <c r="B20" s="113"/>
      <c r="C20" s="113"/>
      <c r="D20" s="73"/>
      <c r="E20" s="74"/>
      <c r="F20" s="73"/>
      <c r="G20" s="74"/>
      <c r="H20" s="73"/>
      <c r="I20" s="82"/>
      <c r="J20" s="83"/>
      <c r="K20" s="83"/>
      <c r="L20" s="76"/>
      <c r="M20" s="76"/>
      <c r="N20" s="76"/>
      <c r="O20" s="84"/>
      <c r="P20" s="84"/>
      <c r="Q20" s="88"/>
      <c r="R20" s="41"/>
      <c r="S20" s="90"/>
      <c r="T20" s="90"/>
      <c r="U20" s="90"/>
      <c r="V20" s="94"/>
      <c r="W20" s="92"/>
      <c r="X20" s="93"/>
      <c r="Y20" s="97"/>
      <c r="Z20" s="98"/>
      <c r="AA20" s="88"/>
      <c r="AB20" s="88"/>
      <c r="AC20" s="99"/>
    </row>
    <row r="21" spans="1:29" ht="15" customHeight="1">
      <c r="A21" s="18">
        <v>16</v>
      </c>
      <c r="B21" s="113"/>
      <c r="C21" s="113"/>
      <c r="D21" s="73"/>
      <c r="E21" s="74"/>
      <c r="F21" s="73"/>
      <c r="G21" s="74"/>
      <c r="H21" s="73"/>
      <c r="I21" s="82"/>
      <c r="J21" s="83"/>
      <c r="K21" s="83"/>
      <c r="L21" s="76"/>
      <c r="M21" s="76"/>
      <c r="N21" s="76"/>
      <c r="O21" s="84"/>
      <c r="P21" s="84"/>
      <c r="Q21" s="88"/>
      <c r="R21" s="41"/>
      <c r="S21" s="90"/>
      <c r="T21" s="90"/>
      <c r="U21" s="90"/>
      <c r="V21" s="94"/>
      <c r="W21" s="92"/>
      <c r="X21" s="93"/>
      <c r="Y21" s="97"/>
      <c r="Z21" s="98"/>
      <c r="AA21" s="88"/>
      <c r="AB21" s="88"/>
      <c r="AC21" s="99"/>
    </row>
    <row r="22" spans="1:29" ht="15" customHeight="1">
      <c r="A22" s="18">
        <v>17</v>
      </c>
      <c r="B22" s="113"/>
      <c r="C22" s="113"/>
      <c r="D22" s="73"/>
      <c r="E22" s="74"/>
      <c r="F22" s="73"/>
      <c r="G22" s="74"/>
      <c r="H22" s="73"/>
      <c r="I22" s="82"/>
      <c r="J22" s="83"/>
      <c r="K22" s="83"/>
      <c r="L22" s="76"/>
      <c r="M22" s="76"/>
      <c r="N22" s="76"/>
      <c r="O22" s="84"/>
      <c r="P22" s="84"/>
      <c r="Q22" s="88"/>
      <c r="R22" s="41"/>
      <c r="S22" s="90"/>
      <c r="T22" s="90"/>
      <c r="U22" s="90"/>
      <c r="V22" s="94"/>
      <c r="W22" s="92"/>
      <c r="X22" s="93"/>
      <c r="Y22" s="97"/>
      <c r="Z22" s="98"/>
      <c r="AA22" s="88"/>
      <c r="AB22" s="88"/>
      <c r="AC22" s="99"/>
    </row>
    <row r="23" spans="1:29" ht="15" customHeight="1">
      <c r="A23" s="18">
        <v>18</v>
      </c>
      <c r="B23" s="113"/>
      <c r="C23" s="113"/>
      <c r="D23" s="73"/>
      <c r="E23" s="74"/>
      <c r="F23" s="73"/>
      <c r="G23" s="74"/>
      <c r="H23" s="73"/>
      <c r="I23" s="82"/>
      <c r="J23" s="83"/>
      <c r="K23" s="83"/>
      <c r="L23" s="76"/>
      <c r="M23" s="76"/>
      <c r="N23" s="76"/>
      <c r="O23" s="84"/>
      <c r="P23" s="84"/>
      <c r="Q23" s="88"/>
      <c r="R23" s="41"/>
      <c r="S23" s="90"/>
      <c r="T23" s="90"/>
      <c r="U23" s="90"/>
      <c r="V23" s="94"/>
      <c r="W23" s="92"/>
      <c r="X23" s="93"/>
      <c r="Y23" s="97"/>
      <c r="Z23" s="98"/>
      <c r="AA23" s="88"/>
      <c r="AB23" s="88"/>
      <c r="AC23" s="99"/>
    </row>
    <row r="24" spans="1:29" ht="15" customHeight="1">
      <c r="A24" s="18">
        <v>19</v>
      </c>
      <c r="B24" s="113"/>
      <c r="C24" s="113"/>
      <c r="D24" s="73"/>
      <c r="E24" s="74"/>
      <c r="F24" s="73"/>
      <c r="G24" s="74"/>
      <c r="H24" s="73"/>
      <c r="I24" s="82"/>
      <c r="J24" s="83"/>
      <c r="K24" s="83"/>
      <c r="L24" s="76"/>
      <c r="M24" s="76"/>
      <c r="N24" s="76"/>
      <c r="O24" s="84"/>
      <c r="P24" s="84"/>
      <c r="Q24" s="88"/>
      <c r="R24" s="41"/>
      <c r="S24" s="90"/>
      <c r="T24" s="90"/>
      <c r="U24" s="90"/>
      <c r="V24" s="94"/>
      <c r="W24" s="92"/>
      <c r="X24" s="93"/>
      <c r="Y24" s="97"/>
      <c r="Z24" s="98"/>
      <c r="AA24" s="88"/>
      <c r="AB24" s="88"/>
      <c r="AC24" s="99"/>
    </row>
    <row r="25" spans="1:29" ht="15" customHeight="1">
      <c r="A25" s="18">
        <v>20</v>
      </c>
      <c r="B25" s="113"/>
      <c r="C25" s="113"/>
      <c r="D25" s="73"/>
      <c r="E25" s="74"/>
      <c r="F25" s="73"/>
      <c r="G25" s="74"/>
      <c r="H25" s="73"/>
      <c r="I25" s="82"/>
      <c r="J25" s="83"/>
      <c r="K25" s="83"/>
      <c r="L25" s="76"/>
      <c r="M25" s="76"/>
      <c r="N25" s="76"/>
      <c r="O25" s="84"/>
      <c r="P25" s="84"/>
      <c r="Q25" s="88"/>
      <c r="R25" s="41"/>
      <c r="S25" s="90"/>
      <c r="T25" s="90"/>
      <c r="U25" s="90"/>
      <c r="V25" s="94"/>
      <c r="W25" s="92"/>
      <c r="X25" s="93"/>
      <c r="Y25" s="97"/>
      <c r="Z25" s="98"/>
      <c r="AA25" s="88"/>
      <c r="AB25" s="88"/>
      <c r="AC25" s="99"/>
    </row>
    <row r="26" spans="1:29" ht="15" customHeight="1">
      <c r="A26" s="18">
        <v>21</v>
      </c>
      <c r="B26" s="113"/>
      <c r="C26" s="113"/>
      <c r="D26" s="73"/>
      <c r="E26" s="74"/>
      <c r="F26" s="73"/>
      <c r="G26" s="74"/>
      <c r="H26" s="73"/>
      <c r="I26" s="82"/>
      <c r="J26" s="83"/>
      <c r="K26" s="83"/>
      <c r="L26" s="76"/>
      <c r="M26" s="76"/>
      <c r="N26" s="76"/>
      <c r="O26" s="84"/>
      <c r="P26" s="84"/>
      <c r="Q26" s="88"/>
      <c r="R26" s="41"/>
      <c r="S26" s="90"/>
      <c r="T26" s="90"/>
      <c r="U26" s="90"/>
      <c r="V26" s="94"/>
      <c r="W26" s="92"/>
      <c r="X26" s="93"/>
      <c r="Y26" s="97"/>
      <c r="Z26" s="98"/>
      <c r="AA26" s="88"/>
      <c r="AB26" s="88"/>
      <c r="AC26" s="99"/>
    </row>
    <row r="27" spans="1:29" ht="15" customHeight="1">
      <c r="A27" s="18">
        <v>22</v>
      </c>
      <c r="B27" s="113"/>
      <c r="C27" s="113"/>
      <c r="D27" s="73"/>
      <c r="E27" s="74"/>
      <c r="F27" s="73"/>
      <c r="G27" s="74"/>
      <c r="H27" s="73"/>
      <c r="I27" s="82"/>
      <c r="J27" s="83"/>
      <c r="K27" s="83"/>
      <c r="L27" s="76"/>
      <c r="M27" s="76"/>
      <c r="N27" s="76"/>
      <c r="O27" s="84"/>
      <c r="P27" s="84"/>
      <c r="Q27" s="88"/>
      <c r="R27" s="41"/>
      <c r="S27" s="90"/>
      <c r="T27" s="90"/>
      <c r="U27" s="90"/>
      <c r="V27" s="94"/>
      <c r="W27" s="92"/>
      <c r="X27" s="93"/>
      <c r="Y27" s="97"/>
      <c r="Z27" s="98"/>
      <c r="AA27" s="88"/>
      <c r="AB27" s="88"/>
      <c r="AC27" s="99"/>
    </row>
    <row r="28" spans="1:29" ht="15" customHeight="1">
      <c r="A28" s="18">
        <v>23</v>
      </c>
      <c r="B28" s="113"/>
      <c r="C28" s="113"/>
      <c r="D28" s="73"/>
      <c r="E28" s="74"/>
      <c r="F28" s="73"/>
      <c r="G28" s="74"/>
      <c r="H28" s="73"/>
      <c r="I28" s="82"/>
      <c r="J28" s="83"/>
      <c r="K28" s="83"/>
      <c r="L28" s="76"/>
      <c r="M28" s="76"/>
      <c r="N28" s="76"/>
      <c r="O28" s="84"/>
      <c r="P28" s="84"/>
      <c r="Q28" s="88"/>
      <c r="R28" s="41"/>
      <c r="S28" s="90"/>
      <c r="T28" s="90"/>
      <c r="U28" s="90"/>
      <c r="V28" s="94"/>
      <c r="W28" s="92"/>
      <c r="X28" s="93"/>
      <c r="Y28" s="97"/>
      <c r="Z28" s="98"/>
      <c r="AA28" s="88"/>
      <c r="AB28" s="88"/>
      <c r="AC28" s="99"/>
    </row>
    <row r="29" spans="1:29" ht="15" customHeight="1">
      <c r="A29" s="18">
        <v>24</v>
      </c>
      <c r="B29" s="113"/>
      <c r="C29" s="113"/>
      <c r="D29" s="73"/>
      <c r="E29" s="74"/>
      <c r="F29" s="73"/>
      <c r="G29" s="74"/>
      <c r="H29" s="73"/>
      <c r="I29" s="82"/>
      <c r="J29" s="83"/>
      <c r="K29" s="83"/>
      <c r="L29" s="76"/>
      <c r="M29" s="76"/>
      <c r="N29" s="76"/>
      <c r="O29" s="84"/>
      <c r="P29" s="84"/>
      <c r="Q29" s="88"/>
      <c r="R29" s="41"/>
      <c r="S29" s="90"/>
      <c r="T29" s="90"/>
      <c r="U29" s="90"/>
      <c r="V29" s="94"/>
      <c r="W29" s="92"/>
      <c r="X29" s="93"/>
      <c r="Y29" s="97"/>
      <c r="Z29" s="98"/>
      <c r="AA29" s="88"/>
      <c r="AB29" s="88"/>
      <c r="AC29" s="99"/>
    </row>
    <row r="30" spans="1:29" ht="15" customHeight="1">
      <c r="A30" s="18">
        <v>25</v>
      </c>
      <c r="B30" s="113"/>
      <c r="C30" s="113"/>
      <c r="D30" s="73"/>
      <c r="E30" s="74"/>
      <c r="F30" s="73"/>
      <c r="G30" s="74"/>
      <c r="H30" s="73"/>
      <c r="I30" s="82"/>
      <c r="J30" s="83"/>
      <c r="K30" s="83"/>
      <c r="L30" s="76"/>
      <c r="M30" s="76"/>
      <c r="N30" s="76"/>
      <c r="O30" s="84"/>
      <c r="P30" s="84"/>
      <c r="Q30" s="88"/>
      <c r="R30" s="41"/>
      <c r="S30" s="90"/>
      <c r="T30" s="90"/>
      <c r="U30" s="90"/>
      <c r="V30" s="94"/>
      <c r="W30" s="92"/>
      <c r="X30" s="93"/>
      <c r="Y30" s="97"/>
      <c r="Z30" s="98"/>
      <c r="AA30" s="88"/>
      <c r="AB30" s="88"/>
      <c r="AC30" s="99"/>
    </row>
    <row r="31" spans="1:29" ht="15" customHeight="1">
      <c r="A31" s="18">
        <v>26</v>
      </c>
      <c r="B31" s="113"/>
      <c r="C31" s="113"/>
      <c r="D31" s="73"/>
      <c r="E31" s="74"/>
      <c r="F31" s="73"/>
      <c r="G31" s="74"/>
      <c r="H31" s="73"/>
      <c r="I31" s="82"/>
      <c r="J31" s="83"/>
      <c r="K31" s="83"/>
      <c r="L31" s="76"/>
      <c r="M31" s="76"/>
      <c r="N31" s="76"/>
      <c r="O31" s="84"/>
      <c r="P31" s="84"/>
      <c r="Q31" s="88"/>
      <c r="R31" s="41"/>
      <c r="S31" s="90"/>
      <c r="T31" s="90"/>
      <c r="U31" s="90"/>
      <c r="V31" s="94"/>
      <c r="W31" s="92"/>
      <c r="X31" s="93"/>
      <c r="Y31" s="97"/>
      <c r="Z31" s="98"/>
      <c r="AA31" s="88"/>
      <c r="AB31" s="88"/>
      <c r="AC31" s="99"/>
    </row>
    <row r="32" spans="1:29" ht="15" customHeight="1">
      <c r="A32" s="18">
        <v>27</v>
      </c>
      <c r="B32" s="113"/>
      <c r="C32" s="113"/>
      <c r="D32" s="73"/>
      <c r="E32" s="74"/>
      <c r="F32" s="73"/>
      <c r="G32" s="74"/>
      <c r="H32" s="73"/>
      <c r="I32" s="82"/>
      <c r="J32" s="83"/>
      <c r="K32" s="83"/>
      <c r="L32" s="76"/>
      <c r="M32" s="76"/>
      <c r="N32" s="76"/>
      <c r="O32" s="84"/>
      <c r="P32" s="84"/>
      <c r="Q32" s="88"/>
      <c r="R32" s="41"/>
      <c r="S32" s="90"/>
      <c r="T32" s="90"/>
      <c r="U32" s="90"/>
      <c r="V32" s="94"/>
      <c r="W32" s="92"/>
      <c r="X32" s="93"/>
      <c r="Y32" s="97"/>
      <c r="Z32" s="98"/>
      <c r="AA32" s="88"/>
      <c r="AB32" s="88"/>
      <c r="AC32" s="99"/>
    </row>
    <row r="33" spans="1:31" ht="15" customHeight="1">
      <c r="A33" s="18">
        <v>28</v>
      </c>
      <c r="B33" s="113"/>
      <c r="C33" s="113"/>
      <c r="D33" s="73"/>
      <c r="E33" s="74"/>
      <c r="F33" s="73"/>
      <c r="G33" s="74"/>
      <c r="H33" s="73"/>
      <c r="I33" s="82"/>
      <c r="J33" s="83"/>
      <c r="K33" s="83"/>
      <c r="L33" s="76"/>
      <c r="M33" s="76"/>
      <c r="N33" s="76"/>
      <c r="O33" s="84"/>
      <c r="P33" s="84"/>
      <c r="Q33" s="88"/>
      <c r="R33" s="41"/>
      <c r="S33" s="90"/>
      <c r="T33" s="90"/>
      <c r="U33" s="90"/>
      <c r="V33" s="94"/>
      <c r="W33" s="92"/>
      <c r="X33" s="93"/>
      <c r="Y33" s="97"/>
      <c r="Z33" s="98"/>
      <c r="AA33" s="88"/>
      <c r="AB33" s="88"/>
      <c r="AC33" s="99"/>
    </row>
    <row r="34" spans="1:31" ht="15" customHeight="1">
      <c r="A34" s="18">
        <v>29</v>
      </c>
      <c r="B34" s="113"/>
      <c r="C34" s="113"/>
      <c r="D34" s="73"/>
      <c r="E34" s="74"/>
      <c r="F34" s="73"/>
      <c r="G34" s="74"/>
      <c r="H34" s="73"/>
      <c r="I34" s="82"/>
      <c r="J34" s="83"/>
      <c r="K34" s="83"/>
      <c r="L34" s="76"/>
      <c r="M34" s="76"/>
      <c r="N34" s="76"/>
      <c r="O34" s="84"/>
      <c r="P34" s="84"/>
      <c r="Q34" s="88"/>
      <c r="R34" s="41"/>
      <c r="S34" s="90"/>
      <c r="T34" s="90"/>
      <c r="U34" s="90"/>
      <c r="V34" s="94"/>
      <c r="W34" s="92"/>
      <c r="X34" s="93"/>
      <c r="Y34" s="97"/>
      <c r="Z34" s="98"/>
      <c r="AA34" s="88"/>
      <c r="AB34" s="88"/>
      <c r="AC34" s="99"/>
    </row>
    <row r="35" spans="1:31" ht="15" customHeight="1">
      <c r="A35" s="18">
        <v>30</v>
      </c>
      <c r="B35" s="113"/>
      <c r="C35" s="113"/>
      <c r="D35" s="73"/>
      <c r="E35" s="74"/>
      <c r="F35" s="73"/>
      <c r="G35" s="74"/>
      <c r="H35" s="73"/>
      <c r="I35" s="82"/>
      <c r="J35" s="83"/>
      <c r="K35" s="83"/>
      <c r="L35" s="76"/>
      <c r="M35" s="76"/>
      <c r="N35" s="76"/>
      <c r="O35" s="84"/>
      <c r="P35" s="84"/>
      <c r="Q35" s="88"/>
      <c r="R35" s="41"/>
      <c r="S35" s="90"/>
      <c r="T35" s="90"/>
      <c r="U35" s="90"/>
      <c r="V35" s="94"/>
      <c r="W35" s="92"/>
      <c r="X35" s="93"/>
      <c r="Y35" s="97"/>
      <c r="Z35" s="98"/>
      <c r="AA35" s="88"/>
      <c r="AB35" s="88"/>
      <c r="AC35" s="99"/>
    </row>
    <row r="36" spans="1:31" ht="15" customHeight="1">
      <c r="A36" s="18">
        <v>31</v>
      </c>
      <c r="B36" s="113"/>
      <c r="C36" s="113"/>
      <c r="D36" s="73"/>
      <c r="E36" s="74"/>
      <c r="F36" s="73"/>
      <c r="G36" s="74"/>
      <c r="H36" s="73"/>
      <c r="I36" s="82"/>
      <c r="J36" s="83"/>
      <c r="K36" s="83"/>
      <c r="L36" s="76"/>
      <c r="M36" s="76"/>
      <c r="N36" s="76"/>
      <c r="O36" s="84"/>
      <c r="P36" s="84"/>
      <c r="Q36" s="88"/>
      <c r="R36" s="41"/>
      <c r="S36" s="90"/>
      <c r="T36" s="90"/>
      <c r="U36" s="90"/>
      <c r="V36" s="94"/>
      <c r="W36" s="92"/>
      <c r="X36" s="93"/>
      <c r="Y36" s="97"/>
      <c r="Z36" s="98"/>
      <c r="AA36" s="88"/>
      <c r="AB36" s="88"/>
      <c r="AC36" s="99"/>
    </row>
    <row r="37" spans="1:31" ht="15" customHeight="1">
      <c r="A37" s="18">
        <v>32</v>
      </c>
      <c r="B37" s="113"/>
      <c r="C37" s="113"/>
      <c r="D37" s="73"/>
      <c r="E37" s="74"/>
      <c r="F37" s="73"/>
      <c r="G37" s="74"/>
      <c r="H37" s="73"/>
      <c r="I37" s="82"/>
      <c r="J37" s="83"/>
      <c r="K37" s="83"/>
      <c r="L37" s="76"/>
      <c r="M37" s="76"/>
      <c r="N37" s="76"/>
      <c r="O37" s="84"/>
      <c r="P37" s="84"/>
      <c r="Q37" s="88"/>
      <c r="R37" s="41"/>
      <c r="S37" s="90"/>
      <c r="T37" s="90"/>
      <c r="U37" s="90"/>
      <c r="V37" s="94"/>
      <c r="W37" s="92"/>
      <c r="X37" s="93"/>
      <c r="Y37" s="97"/>
      <c r="Z37" s="98"/>
      <c r="AA37" s="88"/>
      <c r="AB37" s="88"/>
      <c r="AC37" s="99"/>
    </row>
    <row r="38" spans="1:31" ht="15" customHeight="1">
      <c r="A38" s="18">
        <v>33</v>
      </c>
      <c r="B38" s="113"/>
      <c r="C38" s="113"/>
      <c r="D38" s="73"/>
      <c r="E38" s="74"/>
      <c r="F38" s="73"/>
      <c r="G38" s="74"/>
      <c r="H38" s="73"/>
      <c r="I38" s="82"/>
      <c r="J38" s="83"/>
      <c r="K38" s="83"/>
      <c r="L38" s="76"/>
      <c r="M38" s="76"/>
      <c r="N38" s="76"/>
      <c r="O38" s="84"/>
      <c r="P38" s="84"/>
      <c r="Q38" s="88"/>
      <c r="R38" s="41"/>
      <c r="S38" s="90"/>
      <c r="T38" s="90"/>
      <c r="U38" s="90"/>
      <c r="V38" s="94"/>
      <c r="W38" s="92"/>
      <c r="X38" s="93"/>
      <c r="Y38" s="97"/>
      <c r="Z38" s="98"/>
      <c r="AA38" s="88"/>
      <c r="AB38" s="88"/>
      <c r="AC38" s="99"/>
    </row>
    <row r="39" spans="1:31" ht="15" customHeight="1">
      <c r="A39" s="18">
        <v>34</v>
      </c>
      <c r="B39" s="113"/>
      <c r="C39" s="113"/>
      <c r="D39" s="73"/>
      <c r="E39" s="74"/>
      <c r="F39" s="73"/>
      <c r="G39" s="74"/>
      <c r="H39" s="73"/>
      <c r="I39" s="82"/>
      <c r="J39" s="83"/>
      <c r="K39" s="83"/>
      <c r="L39" s="76"/>
      <c r="M39" s="76"/>
      <c r="N39" s="76"/>
      <c r="O39" s="84"/>
      <c r="P39" s="84"/>
      <c r="Q39" s="88"/>
      <c r="R39" s="41"/>
      <c r="S39" s="90"/>
      <c r="T39" s="90"/>
      <c r="U39" s="90"/>
      <c r="V39" s="94"/>
      <c r="W39" s="92"/>
      <c r="X39" s="93"/>
      <c r="Y39" s="97"/>
      <c r="Z39" s="98"/>
      <c r="AA39" s="88"/>
      <c r="AB39" s="88"/>
      <c r="AC39" s="99"/>
    </row>
    <row r="40" spans="1:31" ht="15" customHeight="1">
      <c r="A40" s="18">
        <v>35</v>
      </c>
      <c r="B40" s="113"/>
      <c r="C40" s="113"/>
      <c r="D40" s="73"/>
      <c r="E40" s="74"/>
      <c r="F40" s="73"/>
      <c r="G40" s="74"/>
      <c r="H40" s="73"/>
      <c r="I40" s="82"/>
      <c r="J40" s="83"/>
      <c r="K40" s="83"/>
      <c r="L40" s="76"/>
      <c r="M40" s="76"/>
      <c r="N40" s="76"/>
      <c r="O40" s="84"/>
      <c r="P40" s="84"/>
      <c r="Q40" s="88"/>
      <c r="R40" s="41"/>
      <c r="S40" s="90"/>
      <c r="T40" s="90"/>
      <c r="U40" s="90"/>
      <c r="V40" s="94"/>
      <c r="W40" s="92"/>
      <c r="X40" s="93"/>
      <c r="Y40" s="97"/>
      <c r="Z40" s="98"/>
      <c r="AA40" s="88"/>
      <c r="AB40" s="88"/>
      <c r="AC40" s="99"/>
    </row>
    <row r="41" spans="1:31" ht="15" customHeight="1">
      <c r="A41" s="18">
        <v>36</v>
      </c>
      <c r="B41" s="113"/>
      <c r="C41" s="113"/>
      <c r="D41" s="73"/>
      <c r="E41" s="74"/>
      <c r="F41" s="73"/>
      <c r="G41" s="74"/>
      <c r="H41" s="73"/>
      <c r="I41" s="82"/>
      <c r="J41" s="83"/>
      <c r="K41" s="83"/>
      <c r="L41" s="76"/>
      <c r="M41" s="76"/>
      <c r="N41" s="76"/>
      <c r="O41" s="84"/>
      <c r="P41" s="84"/>
      <c r="Q41" s="88"/>
      <c r="R41" s="41"/>
      <c r="S41" s="90"/>
      <c r="T41" s="90"/>
      <c r="U41" s="90"/>
      <c r="V41" s="94"/>
      <c r="W41" s="92"/>
      <c r="X41" s="93"/>
      <c r="Y41" s="97"/>
      <c r="Z41" s="98"/>
      <c r="AA41" s="88"/>
      <c r="AB41" s="88"/>
      <c r="AC41" s="99"/>
    </row>
    <row r="42" spans="1:31" ht="15" customHeight="1">
      <c r="A42" s="18">
        <v>37</v>
      </c>
      <c r="B42" s="113"/>
      <c r="C42" s="113"/>
      <c r="D42" s="73"/>
      <c r="E42" s="74"/>
      <c r="F42" s="73"/>
      <c r="G42" s="74"/>
      <c r="H42" s="73"/>
      <c r="I42" s="82"/>
      <c r="J42" s="83"/>
      <c r="K42" s="83"/>
      <c r="L42" s="76"/>
      <c r="M42" s="76"/>
      <c r="N42" s="76"/>
      <c r="O42" s="84"/>
      <c r="P42" s="84"/>
      <c r="Q42" s="88"/>
      <c r="R42" s="41"/>
      <c r="S42" s="90"/>
      <c r="T42" s="90"/>
      <c r="U42" s="90"/>
      <c r="V42" s="94"/>
      <c r="W42" s="92"/>
      <c r="X42" s="93"/>
      <c r="Y42" s="97"/>
      <c r="Z42" s="98"/>
      <c r="AA42" s="88"/>
      <c r="AB42" s="88"/>
      <c r="AC42" s="99"/>
    </row>
    <row r="43" spans="1:31" s="4" customFormat="1" ht="15" customHeight="1">
      <c r="A43" s="18">
        <v>38</v>
      </c>
      <c r="B43" s="113"/>
      <c r="C43" s="113"/>
      <c r="D43" s="73"/>
      <c r="E43" s="41"/>
      <c r="F43" s="73"/>
      <c r="G43" s="41"/>
      <c r="H43" s="73"/>
      <c r="I43" s="85"/>
      <c r="J43" s="83"/>
      <c r="K43" s="83"/>
      <c r="L43" s="76"/>
      <c r="M43" s="76"/>
      <c r="N43" s="76"/>
      <c r="O43" s="84"/>
      <c r="P43" s="84"/>
      <c r="Q43" s="88"/>
      <c r="R43" s="41"/>
      <c r="S43" s="90"/>
      <c r="T43" s="90"/>
      <c r="U43" s="90"/>
      <c r="V43" s="94"/>
      <c r="W43" s="92"/>
      <c r="X43" s="93"/>
      <c r="Y43" s="100"/>
      <c r="Z43" s="98"/>
      <c r="AA43" s="88"/>
      <c r="AB43" s="88"/>
      <c r="AC43" s="99"/>
      <c r="AD43" s="61"/>
      <c r="AE43" s="64"/>
    </row>
    <row r="44" spans="1:31" ht="15" customHeight="1">
      <c r="A44" s="18">
        <v>39</v>
      </c>
      <c r="B44" s="113"/>
      <c r="C44" s="113"/>
      <c r="D44" s="73"/>
      <c r="E44" s="74"/>
      <c r="F44" s="73"/>
      <c r="G44" s="74"/>
      <c r="H44" s="73"/>
      <c r="I44" s="82"/>
      <c r="J44" s="83"/>
      <c r="K44" s="83"/>
      <c r="L44" s="76"/>
      <c r="M44" s="76"/>
      <c r="N44" s="76"/>
      <c r="O44" s="84"/>
      <c r="P44" s="84"/>
      <c r="Q44" s="88"/>
      <c r="R44" s="41"/>
      <c r="S44" s="90"/>
      <c r="T44" s="90"/>
      <c r="U44" s="90"/>
      <c r="V44" s="94"/>
      <c r="W44" s="92"/>
      <c r="X44" s="93"/>
      <c r="Y44" s="97"/>
      <c r="Z44" s="98"/>
      <c r="AA44" s="88"/>
      <c r="AB44" s="88"/>
      <c r="AC44" s="99"/>
    </row>
    <row r="45" spans="1:31" ht="15" customHeight="1">
      <c r="A45" s="18">
        <v>40</v>
      </c>
      <c r="B45" s="113"/>
      <c r="C45" s="113"/>
      <c r="D45" s="73"/>
      <c r="E45" s="74"/>
      <c r="F45" s="73"/>
      <c r="G45" s="74"/>
      <c r="H45" s="73"/>
      <c r="I45" s="82"/>
      <c r="J45" s="83"/>
      <c r="K45" s="83"/>
      <c r="L45" s="76"/>
      <c r="M45" s="76"/>
      <c r="N45" s="76"/>
      <c r="O45" s="84"/>
      <c r="P45" s="84"/>
      <c r="Q45" s="88"/>
      <c r="R45" s="41"/>
      <c r="S45" s="90"/>
      <c r="T45" s="90"/>
      <c r="U45" s="90"/>
      <c r="V45" s="94"/>
      <c r="W45" s="92"/>
      <c r="X45" s="93"/>
      <c r="Y45" s="97"/>
      <c r="Z45" s="98"/>
      <c r="AA45" s="88"/>
      <c r="AB45" s="88"/>
      <c r="AC45" s="99"/>
    </row>
    <row r="46" spans="1:31" s="4" customFormat="1" ht="15" customHeight="1">
      <c r="A46" s="18">
        <v>41</v>
      </c>
      <c r="B46" s="113"/>
      <c r="C46" s="113"/>
      <c r="D46" s="73"/>
      <c r="E46" s="41"/>
      <c r="F46" s="73"/>
      <c r="G46" s="41"/>
      <c r="H46" s="73"/>
      <c r="I46" s="85"/>
      <c r="J46" s="83"/>
      <c r="K46" s="83"/>
      <c r="L46" s="76"/>
      <c r="M46" s="76"/>
      <c r="N46" s="76"/>
      <c r="O46" s="84"/>
      <c r="P46" s="84"/>
      <c r="Q46" s="88"/>
      <c r="R46" s="41"/>
      <c r="S46" s="90"/>
      <c r="T46" s="90"/>
      <c r="U46" s="90"/>
      <c r="V46" s="94"/>
      <c r="W46" s="92"/>
      <c r="X46" s="93"/>
      <c r="Y46" s="100"/>
      <c r="Z46" s="98"/>
      <c r="AA46" s="88"/>
      <c r="AB46" s="88"/>
      <c r="AC46" s="99"/>
      <c r="AD46" s="61"/>
      <c r="AE46" s="64"/>
    </row>
    <row r="47" spans="1:31" ht="15" customHeight="1">
      <c r="A47" s="18">
        <v>42</v>
      </c>
      <c r="B47" s="113"/>
      <c r="C47" s="113"/>
      <c r="D47" s="73"/>
      <c r="E47" s="74"/>
      <c r="F47" s="73"/>
      <c r="G47" s="74"/>
      <c r="H47" s="73"/>
      <c r="I47" s="82"/>
      <c r="J47" s="83"/>
      <c r="K47" s="83"/>
      <c r="L47" s="76"/>
      <c r="M47" s="76"/>
      <c r="N47" s="76"/>
      <c r="O47" s="84"/>
      <c r="P47" s="84"/>
      <c r="Q47" s="88"/>
      <c r="R47" s="41"/>
      <c r="S47" s="90"/>
      <c r="T47" s="90"/>
      <c r="U47" s="90"/>
      <c r="V47" s="94"/>
      <c r="W47" s="92"/>
      <c r="X47" s="93"/>
      <c r="Y47" s="97"/>
      <c r="Z47" s="98"/>
      <c r="AA47" s="88"/>
      <c r="AB47" s="88"/>
      <c r="AC47" s="99"/>
    </row>
    <row r="48" spans="1:31" ht="15" customHeight="1">
      <c r="A48" s="18">
        <v>43</v>
      </c>
      <c r="B48" s="113"/>
      <c r="C48" s="113"/>
      <c r="D48" s="73"/>
      <c r="E48" s="74"/>
      <c r="F48" s="73"/>
      <c r="G48" s="74"/>
      <c r="H48" s="73"/>
      <c r="I48" s="82"/>
      <c r="J48" s="83"/>
      <c r="K48" s="83"/>
      <c r="L48" s="76"/>
      <c r="M48" s="76"/>
      <c r="N48" s="76"/>
      <c r="O48" s="84"/>
      <c r="P48" s="84"/>
      <c r="Q48" s="88"/>
      <c r="R48" s="41"/>
      <c r="S48" s="90"/>
      <c r="T48" s="90"/>
      <c r="U48" s="90"/>
      <c r="V48" s="94"/>
      <c r="W48" s="92"/>
      <c r="X48" s="93"/>
      <c r="Y48" s="97"/>
      <c r="Z48" s="98"/>
      <c r="AA48" s="88"/>
      <c r="AB48" s="88"/>
      <c r="AC48" s="99"/>
    </row>
    <row r="49" spans="1:31" ht="15" customHeight="1">
      <c r="A49" s="18">
        <v>44</v>
      </c>
      <c r="B49" s="113"/>
      <c r="C49" s="113"/>
      <c r="D49" s="73"/>
      <c r="E49" s="74"/>
      <c r="F49" s="73"/>
      <c r="G49" s="74"/>
      <c r="H49" s="73"/>
      <c r="I49" s="82"/>
      <c r="J49" s="83"/>
      <c r="K49" s="83"/>
      <c r="L49" s="76"/>
      <c r="M49" s="76"/>
      <c r="N49" s="76"/>
      <c r="O49" s="84"/>
      <c r="P49" s="84"/>
      <c r="Q49" s="88"/>
      <c r="R49" s="41"/>
      <c r="S49" s="90"/>
      <c r="T49" s="90"/>
      <c r="U49" s="90"/>
      <c r="V49" s="94"/>
      <c r="W49" s="92"/>
      <c r="X49" s="93"/>
      <c r="Y49" s="97"/>
      <c r="Z49" s="98"/>
      <c r="AA49" s="88"/>
      <c r="AB49" s="88"/>
      <c r="AC49" s="99"/>
    </row>
    <row r="50" spans="1:31" ht="15" customHeight="1">
      <c r="A50" s="18">
        <v>45</v>
      </c>
      <c r="B50" s="113"/>
      <c r="C50" s="113"/>
      <c r="D50" s="73"/>
      <c r="E50" s="74"/>
      <c r="F50" s="73"/>
      <c r="G50" s="74"/>
      <c r="H50" s="73"/>
      <c r="I50" s="82"/>
      <c r="J50" s="83"/>
      <c r="K50" s="83"/>
      <c r="L50" s="76"/>
      <c r="M50" s="76"/>
      <c r="N50" s="76"/>
      <c r="O50" s="84"/>
      <c r="P50" s="84"/>
      <c r="Q50" s="88"/>
      <c r="R50" s="41"/>
      <c r="S50" s="90"/>
      <c r="T50" s="90"/>
      <c r="U50" s="90"/>
      <c r="V50" s="94"/>
      <c r="W50" s="92"/>
      <c r="X50" s="93"/>
      <c r="Y50" s="97"/>
      <c r="Z50" s="98"/>
      <c r="AA50" s="88"/>
      <c r="AB50" s="88"/>
      <c r="AC50" s="99"/>
    </row>
    <row r="51" spans="1:31" ht="15" customHeight="1">
      <c r="A51" s="18">
        <v>46</v>
      </c>
      <c r="B51" s="113"/>
      <c r="C51" s="113"/>
      <c r="D51" s="73"/>
      <c r="E51" s="74"/>
      <c r="F51" s="73"/>
      <c r="G51" s="74"/>
      <c r="H51" s="73"/>
      <c r="I51" s="82"/>
      <c r="J51" s="83"/>
      <c r="K51" s="83"/>
      <c r="L51" s="76"/>
      <c r="M51" s="76"/>
      <c r="N51" s="76"/>
      <c r="O51" s="84"/>
      <c r="P51" s="84"/>
      <c r="Q51" s="88"/>
      <c r="R51" s="41"/>
      <c r="S51" s="90"/>
      <c r="T51" s="90"/>
      <c r="U51" s="90"/>
      <c r="V51" s="94"/>
      <c r="W51" s="92"/>
      <c r="X51" s="93"/>
      <c r="Y51" s="97"/>
      <c r="Z51" s="98"/>
      <c r="AA51" s="88"/>
      <c r="AB51" s="88"/>
      <c r="AC51" s="99"/>
    </row>
    <row r="52" spans="1:31" ht="15" customHeight="1">
      <c r="A52" s="18">
        <v>47</v>
      </c>
      <c r="B52" s="113"/>
      <c r="C52" s="113"/>
      <c r="D52" s="73"/>
      <c r="E52" s="74"/>
      <c r="F52" s="73"/>
      <c r="G52" s="74"/>
      <c r="H52" s="73"/>
      <c r="I52" s="82"/>
      <c r="J52" s="83"/>
      <c r="K52" s="83"/>
      <c r="L52" s="76"/>
      <c r="M52" s="76"/>
      <c r="N52" s="76"/>
      <c r="O52" s="84"/>
      <c r="P52" s="84"/>
      <c r="Q52" s="88"/>
      <c r="R52" s="41"/>
      <c r="S52" s="90"/>
      <c r="T52" s="90"/>
      <c r="U52" s="90"/>
      <c r="V52" s="94"/>
      <c r="W52" s="92"/>
      <c r="X52" s="93"/>
      <c r="Y52" s="97"/>
      <c r="Z52" s="98"/>
      <c r="AA52" s="88"/>
      <c r="AB52" s="88"/>
      <c r="AC52" s="99"/>
    </row>
    <row r="53" spans="1:31" ht="15" customHeight="1">
      <c r="A53" s="18">
        <v>48</v>
      </c>
      <c r="B53" s="113"/>
      <c r="C53" s="113"/>
      <c r="D53" s="73"/>
      <c r="E53" s="74"/>
      <c r="F53" s="73"/>
      <c r="G53" s="74"/>
      <c r="H53" s="73"/>
      <c r="I53" s="82"/>
      <c r="J53" s="83"/>
      <c r="K53" s="83"/>
      <c r="L53" s="76"/>
      <c r="M53" s="76"/>
      <c r="N53" s="76"/>
      <c r="O53" s="84"/>
      <c r="P53" s="84"/>
      <c r="Q53" s="88"/>
      <c r="R53" s="41"/>
      <c r="S53" s="90"/>
      <c r="T53" s="90"/>
      <c r="U53" s="90"/>
      <c r="V53" s="94"/>
      <c r="W53" s="92"/>
      <c r="X53" s="93"/>
      <c r="Y53" s="97"/>
      <c r="Z53" s="98"/>
      <c r="AA53" s="88"/>
      <c r="AB53" s="88"/>
      <c r="AC53" s="99"/>
    </row>
    <row r="54" spans="1:31" ht="15" customHeight="1">
      <c r="A54" s="18">
        <v>49</v>
      </c>
      <c r="B54" s="113"/>
      <c r="C54" s="113"/>
      <c r="D54" s="73"/>
      <c r="E54" s="74"/>
      <c r="F54" s="73"/>
      <c r="G54" s="74"/>
      <c r="H54" s="73"/>
      <c r="I54" s="82"/>
      <c r="J54" s="83"/>
      <c r="K54" s="83"/>
      <c r="L54" s="76"/>
      <c r="M54" s="76"/>
      <c r="N54" s="76"/>
      <c r="O54" s="84"/>
      <c r="P54" s="84"/>
      <c r="Q54" s="88"/>
      <c r="R54" s="41"/>
      <c r="S54" s="90"/>
      <c r="T54" s="90"/>
      <c r="U54" s="90"/>
      <c r="V54" s="94"/>
      <c r="W54" s="92"/>
      <c r="X54" s="93"/>
      <c r="Y54" s="97"/>
      <c r="Z54" s="98"/>
      <c r="AA54" s="88"/>
      <c r="AB54" s="88"/>
      <c r="AC54" s="99"/>
    </row>
    <row r="55" spans="1:31" ht="15" customHeight="1">
      <c r="A55" s="18">
        <v>50</v>
      </c>
      <c r="B55" s="113"/>
      <c r="C55" s="113"/>
      <c r="D55" s="73"/>
      <c r="E55" s="74"/>
      <c r="F55" s="73"/>
      <c r="G55" s="74"/>
      <c r="H55" s="73"/>
      <c r="I55" s="82"/>
      <c r="J55" s="83"/>
      <c r="K55" s="83"/>
      <c r="L55" s="76"/>
      <c r="M55" s="76"/>
      <c r="N55" s="76"/>
      <c r="O55" s="84"/>
      <c r="P55" s="84"/>
      <c r="Q55" s="88"/>
      <c r="R55" s="41"/>
      <c r="S55" s="90"/>
      <c r="T55" s="90"/>
      <c r="U55" s="90"/>
      <c r="V55" s="94"/>
      <c r="W55" s="92"/>
      <c r="X55" s="93"/>
      <c r="Y55" s="97"/>
      <c r="Z55" s="98"/>
      <c r="AA55" s="88"/>
      <c r="AB55" s="88"/>
      <c r="AC55" s="99"/>
    </row>
    <row r="56" spans="1:31" s="4" customFormat="1" ht="15" customHeight="1">
      <c r="A56" s="18">
        <v>51</v>
      </c>
      <c r="B56" s="113"/>
      <c r="C56" s="113"/>
      <c r="D56" s="73"/>
      <c r="E56" s="41"/>
      <c r="F56" s="73"/>
      <c r="G56" s="41"/>
      <c r="H56" s="73"/>
      <c r="I56" s="85"/>
      <c r="J56" s="83"/>
      <c r="K56" s="83"/>
      <c r="L56" s="76"/>
      <c r="M56" s="76"/>
      <c r="N56" s="76"/>
      <c r="O56" s="84"/>
      <c r="P56" s="84"/>
      <c r="Q56" s="88"/>
      <c r="R56" s="41"/>
      <c r="S56" s="90"/>
      <c r="T56" s="90"/>
      <c r="U56" s="90"/>
      <c r="V56" s="94"/>
      <c r="W56" s="92"/>
      <c r="X56" s="93"/>
      <c r="Y56" s="100"/>
      <c r="Z56" s="98"/>
      <c r="AA56" s="88"/>
      <c r="AB56" s="88"/>
      <c r="AC56" s="99"/>
      <c r="AD56" s="61"/>
      <c r="AE56" s="64"/>
    </row>
    <row r="57" spans="1:31" ht="15" customHeight="1">
      <c r="A57" s="18">
        <v>52</v>
      </c>
      <c r="B57" s="113"/>
      <c r="C57" s="113"/>
      <c r="D57" s="73"/>
      <c r="E57" s="74"/>
      <c r="F57" s="73"/>
      <c r="G57" s="74"/>
      <c r="H57" s="73"/>
      <c r="I57" s="82"/>
      <c r="J57" s="83"/>
      <c r="K57" s="83"/>
      <c r="L57" s="76"/>
      <c r="M57" s="76"/>
      <c r="N57" s="76"/>
      <c r="O57" s="84"/>
      <c r="P57" s="84"/>
      <c r="Q57" s="88"/>
      <c r="R57" s="41"/>
      <c r="S57" s="90"/>
      <c r="T57" s="90"/>
      <c r="U57" s="90"/>
      <c r="V57" s="94"/>
      <c r="W57" s="92"/>
      <c r="X57" s="93"/>
      <c r="Y57" s="97"/>
      <c r="Z57" s="98"/>
      <c r="AA57" s="88"/>
      <c r="AB57" s="88"/>
      <c r="AC57" s="99"/>
    </row>
    <row r="58" spans="1:31" ht="15" customHeight="1">
      <c r="A58" s="18">
        <v>53</v>
      </c>
      <c r="B58" s="113"/>
      <c r="C58" s="113"/>
      <c r="D58" s="73"/>
      <c r="E58" s="74"/>
      <c r="F58" s="73"/>
      <c r="G58" s="74"/>
      <c r="H58" s="73"/>
      <c r="I58" s="82"/>
      <c r="J58" s="83"/>
      <c r="K58" s="83"/>
      <c r="L58" s="76"/>
      <c r="M58" s="76"/>
      <c r="N58" s="76"/>
      <c r="O58" s="84"/>
      <c r="P58" s="84"/>
      <c r="Q58" s="88"/>
      <c r="R58" s="41"/>
      <c r="S58" s="90"/>
      <c r="T58" s="90"/>
      <c r="U58" s="90"/>
      <c r="V58" s="94"/>
      <c r="W58" s="92"/>
      <c r="X58" s="93"/>
      <c r="Y58" s="97"/>
      <c r="Z58" s="98"/>
      <c r="AA58" s="88"/>
      <c r="AB58" s="88"/>
      <c r="AC58" s="99"/>
    </row>
    <row r="59" spans="1:31" s="4" customFormat="1" ht="15" customHeight="1">
      <c r="A59" s="18">
        <v>54</v>
      </c>
      <c r="B59" s="113"/>
      <c r="C59" s="113"/>
      <c r="D59" s="73"/>
      <c r="E59" s="41"/>
      <c r="F59" s="73"/>
      <c r="G59" s="41"/>
      <c r="H59" s="73"/>
      <c r="I59" s="85"/>
      <c r="J59" s="83"/>
      <c r="K59" s="83"/>
      <c r="L59" s="76"/>
      <c r="M59" s="76"/>
      <c r="N59" s="76"/>
      <c r="O59" s="84"/>
      <c r="P59" s="84"/>
      <c r="Q59" s="88"/>
      <c r="R59" s="41"/>
      <c r="S59" s="90"/>
      <c r="T59" s="90"/>
      <c r="U59" s="90"/>
      <c r="V59" s="94"/>
      <c r="W59" s="92"/>
      <c r="X59" s="93"/>
      <c r="Y59" s="100"/>
      <c r="Z59" s="98"/>
      <c r="AA59" s="88"/>
      <c r="AB59" s="88"/>
      <c r="AC59" s="99"/>
      <c r="AD59" s="61"/>
      <c r="AE59" s="64"/>
    </row>
    <row r="60" spans="1:31" ht="15" customHeight="1">
      <c r="A60" s="18">
        <v>55</v>
      </c>
      <c r="B60" s="113"/>
      <c r="C60" s="113"/>
      <c r="D60" s="73"/>
      <c r="E60" s="74"/>
      <c r="F60" s="73"/>
      <c r="G60" s="74"/>
      <c r="H60" s="73"/>
      <c r="I60" s="82"/>
      <c r="J60" s="83"/>
      <c r="K60" s="83"/>
      <c r="L60" s="76"/>
      <c r="M60" s="76"/>
      <c r="N60" s="76"/>
      <c r="O60" s="84"/>
      <c r="P60" s="84"/>
      <c r="Q60" s="88"/>
      <c r="R60" s="41"/>
      <c r="S60" s="90"/>
      <c r="T60" s="90"/>
      <c r="U60" s="90"/>
      <c r="V60" s="94"/>
      <c r="W60" s="92"/>
      <c r="X60" s="93"/>
      <c r="Y60" s="97"/>
      <c r="Z60" s="98"/>
      <c r="AA60" s="88"/>
      <c r="AB60" s="88"/>
      <c r="AC60" s="99"/>
    </row>
    <row r="61" spans="1:31" ht="15" customHeight="1">
      <c r="A61" s="18">
        <v>56</v>
      </c>
      <c r="B61" s="113"/>
      <c r="C61" s="113"/>
      <c r="D61" s="73"/>
      <c r="E61" s="74"/>
      <c r="F61" s="73"/>
      <c r="G61" s="74"/>
      <c r="H61" s="73"/>
      <c r="I61" s="82"/>
      <c r="J61" s="83"/>
      <c r="K61" s="83"/>
      <c r="L61" s="76"/>
      <c r="M61" s="76"/>
      <c r="N61" s="76"/>
      <c r="O61" s="84"/>
      <c r="P61" s="84"/>
      <c r="Q61" s="88"/>
      <c r="R61" s="41"/>
      <c r="S61" s="90"/>
      <c r="T61" s="90"/>
      <c r="U61" s="90"/>
      <c r="V61" s="94"/>
      <c r="W61" s="92"/>
      <c r="X61" s="93"/>
      <c r="Y61" s="97"/>
      <c r="Z61" s="98"/>
      <c r="AA61" s="88"/>
      <c r="AB61" s="88"/>
      <c r="AC61" s="99"/>
    </row>
    <row r="62" spans="1:31" ht="15" customHeight="1">
      <c r="A62" s="18">
        <v>57</v>
      </c>
      <c r="B62" s="113"/>
      <c r="C62" s="113"/>
      <c r="D62" s="73"/>
      <c r="E62" s="74"/>
      <c r="F62" s="73"/>
      <c r="G62" s="74"/>
      <c r="H62" s="73"/>
      <c r="I62" s="82"/>
      <c r="J62" s="83"/>
      <c r="K62" s="83"/>
      <c r="L62" s="76"/>
      <c r="M62" s="76"/>
      <c r="N62" s="76"/>
      <c r="O62" s="84"/>
      <c r="P62" s="84"/>
      <c r="Q62" s="88"/>
      <c r="R62" s="41"/>
      <c r="S62" s="90"/>
      <c r="T62" s="90"/>
      <c r="U62" s="90"/>
      <c r="V62" s="94"/>
      <c r="W62" s="92"/>
      <c r="X62" s="93"/>
      <c r="Y62" s="97"/>
      <c r="Z62" s="98"/>
      <c r="AA62" s="88"/>
      <c r="AB62" s="88"/>
      <c r="AC62" s="99"/>
    </row>
    <row r="63" spans="1:31" ht="15" customHeight="1">
      <c r="A63" s="18">
        <v>58</v>
      </c>
      <c r="B63" s="113"/>
      <c r="C63" s="113"/>
      <c r="D63" s="73"/>
      <c r="E63" s="74"/>
      <c r="F63" s="73"/>
      <c r="G63" s="74"/>
      <c r="H63" s="73"/>
      <c r="I63" s="82"/>
      <c r="J63" s="83"/>
      <c r="K63" s="83"/>
      <c r="L63" s="76"/>
      <c r="M63" s="76"/>
      <c r="N63" s="76"/>
      <c r="O63" s="84"/>
      <c r="P63" s="84"/>
      <c r="Q63" s="88"/>
      <c r="R63" s="41"/>
      <c r="S63" s="90"/>
      <c r="T63" s="90"/>
      <c r="U63" s="90"/>
      <c r="V63" s="94"/>
      <c r="W63" s="92"/>
      <c r="X63" s="93"/>
      <c r="Y63" s="97"/>
      <c r="Z63" s="98"/>
      <c r="AA63" s="88"/>
      <c r="AB63" s="88"/>
      <c r="AC63" s="99"/>
    </row>
    <row r="64" spans="1:31" ht="15" customHeight="1">
      <c r="A64" s="18">
        <v>59</v>
      </c>
      <c r="B64" s="113"/>
      <c r="C64" s="113"/>
      <c r="D64" s="73"/>
      <c r="E64" s="74"/>
      <c r="F64" s="73"/>
      <c r="G64" s="74"/>
      <c r="H64" s="73"/>
      <c r="I64" s="82"/>
      <c r="J64" s="83"/>
      <c r="K64" s="83"/>
      <c r="L64" s="76"/>
      <c r="M64" s="76"/>
      <c r="N64" s="76"/>
      <c r="O64" s="84"/>
      <c r="P64" s="84"/>
      <c r="Q64" s="88"/>
      <c r="R64" s="41"/>
      <c r="S64" s="90"/>
      <c r="T64" s="90"/>
      <c r="U64" s="90"/>
      <c r="V64" s="94"/>
      <c r="W64" s="92"/>
      <c r="X64" s="93"/>
      <c r="Y64" s="97"/>
      <c r="Z64" s="98"/>
      <c r="AA64" s="88"/>
      <c r="AB64" s="88"/>
      <c r="AC64" s="99"/>
    </row>
    <row r="65" spans="1:29" ht="15" customHeight="1">
      <c r="A65" s="18">
        <v>60</v>
      </c>
      <c r="B65" s="113"/>
      <c r="C65" s="113"/>
      <c r="D65" s="73"/>
      <c r="E65" s="74"/>
      <c r="F65" s="73"/>
      <c r="G65" s="74"/>
      <c r="H65" s="73"/>
      <c r="I65" s="82"/>
      <c r="J65" s="83"/>
      <c r="K65" s="83"/>
      <c r="L65" s="76"/>
      <c r="M65" s="76"/>
      <c r="N65" s="76"/>
      <c r="O65" s="84"/>
      <c r="P65" s="84"/>
      <c r="Q65" s="88"/>
      <c r="R65" s="41"/>
      <c r="S65" s="90"/>
      <c r="T65" s="90"/>
      <c r="U65" s="90"/>
      <c r="V65" s="94"/>
      <c r="W65" s="92"/>
      <c r="X65" s="93"/>
      <c r="Y65" s="97"/>
      <c r="Z65" s="98"/>
      <c r="AA65" s="88"/>
      <c r="AB65" s="88"/>
      <c r="AC65" s="99"/>
    </row>
    <row r="66" spans="1:29" ht="15" customHeight="1">
      <c r="A66" s="18">
        <v>61</v>
      </c>
      <c r="B66" s="113"/>
      <c r="C66" s="113"/>
      <c r="D66" s="73"/>
      <c r="E66" s="74"/>
      <c r="F66" s="73"/>
      <c r="G66" s="74"/>
      <c r="H66" s="73"/>
      <c r="I66" s="82"/>
      <c r="J66" s="83"/>
      <c r="K66" s="83"/>
      <c r="L66" s="76"/>
      <c r="M66" s="76"/>
      <c r="N66" s="76"/>
      <c r="O66" s="84"/>
      <c r="P66" s="84"/>
      <c r="Q66" s="88"/>
      <c r="R66" s="41"/>
      <c r="S66" s="90"/>
      <c r="T66" s="90"/>
      <c r="U66" s="90"/>
      <c r="V66" s="94"/>
      <c r="W66" s="92"/>
      <c r="X66" s="93"/>
      <c r="Y66" s="97"/>
      <c r="Z66" s="98"/>
      <c r="AA66" s="88"/>
      <c r="AB66" s="88"/>
      <c r="AC66" s="99"/>
    </row>
    <row r="67" spans="1:29" ht="15" customHeight="1">
      <c r="A67" s="18">
        <v>62</v>
      </c>
      <c r="B67" s="113"/>
      <c r="C67" s="113"/>
      <c r="D67" s="73"/>
      <c r="E67" s="74"/>
      <c r="F67" s="73"/>
      <c r="G67" s="74"/>
      <c r="H67" s="73"/>
      <c r="I67" s="82"/>
      <c r="J67" s="83"/>
      <c r="K67" s="83"/>
      <c r="L67" s="76"/>
      <c r="M67" s="76"/>
      <c r="N67" s="76"/>
      <c r="O67" s="84"/>
      <c r="P67" s="84"/>
      <c r="Q67" s="88"/>
      <c r="R67" s="41"/>
      <c r="S67" s="90"/>
      <c r="T67" s="90"/>
      <c r="U67" s="90"/>
      <c r="V67" s="94"/>
      <c r="W67" s="92"/>
      <c r="X67" s="93"/>
      <c r="Y67" s="97"/>
      <c r="Z67" s="98"/>
      <c r="AA67" s="88"/>
      <c r="AB67" s="88"/>
      <c r="AC67" s="99"/>
    </row>
    <row r="68" spans="1:29" ht="15" customHeight="1">
      <c r="A68" s="18">
        <v>63</v>
      </c>
      <c r="B68" s="113"/>
      <c r="C68" s="113"/>
      <c r="D68" s="73"/>
      <c r="E68" s="74"/>
      <c r="F68" s="73"/>
      <c r="G68" s="74"/>
      <c r="H68" s="73"/>
      <c r="I68" s="82"/>
      <c r="J68" s="83"/>
      <c r="K68" s="83"/>
      <c r="L68" s="76"/>
      <c r="M68" s="76"/>
      <c r="N68" s="76"/>
      <c r="O68" s="84"/>
      <c r="P68" s="84"/>
      <c r="Q68" s="88"/>
      <c r="R68" s="41"/>
      <c r="S68" s="90"/>
      <c r="T68" s="90"/>
      <c r="U68" s="90"/>
      <c r="V68" s="94"/>
      <c r="W68" s="92"/>
      <c r="X68" s="93"/>
      <c r="Y68" s="97"/>
      <c r="Z68" s="98"/>
      <c r="AA68" s="88"/>
      <c r="AB68" s="88"/>
      <c r="AC68" s="99"/>
    </row>
    <row r="69" spans="1:29" ht="15" customHeight="1">
      <c r="A69" s="18">
        <v>64</v>
      </c>
      <c r="B69" s="113"/>
      <c r="C69" s="113"/>
      <c r="D69" s="73"/>
      <c r="E69" s="74"/>
      <c r="F69" s="73"/>
      <c r="G69" s="74"/>
      <c r="H69" s="73"/>
      <c r="I69" s="82"/>
      <c r="J69" s="83"/>
      <c r="K69" s="83"/>
      <c r="L69" s="76"/>
      <c r="M69" s="76"/>
      <c r="N69" s="76"/>
      <c r="O69" s="84"/>
      <c r="P69" s="84"/>
      <c r="Q69" s="88"/>
      <c r="R69" s="41"/>
      <c r="S69" s="90"/>
      <c r="T69" s="90"/>
      <c r="U69" s="90"/>
      <c r="V69" s="94"/>
      <c r="W69" s="92"/>
      <c r="X69" s="93"/>
      <c r="Y69" s="97"/>
      <c r="Z69" s="98"/>
      <c r="AA69" s="88"/>
      <c r="AB69" s="88"/>
      <c r="AC69" s="99"/>
    </row>
    <row r="70" spans="1:29" ht="15" customHeight="1">
      <c r="A70" s="18">
        <v>65</v>
      </c>
      <c r="B70" s="113"/>
      <c r="C70" s="113"/>
      <c r="D70" s="73"/>
      <c r="E70" s="74"/>
      <c r="F70" s="73"/>
      <c r="G70" s="74"/>
      <c r="H70" s="73"/>
      <c r="I70" s="82"/>
      <c r="J70" s="83"/>
      <c r="K70" s="83"/>
      <c r="L70" s="76"/>
      <c r="M70" s="76"/>
      <c r="N70" s="76"/>
      <c r="O70" s="84"/>
      <c r="P70" s="84"/>
      <c r="Q70" s="88"/>
      <c r="R70" s="41"/>
      <c r="S70" s="90"/>
      <c r="T70" s="90"/>
      <c r="U70" s="90"/>
      <c r="V70" s="94"/>
      <c r="W70" s="92"/>
      <c r="X70" s="93"/>
      <c r="Y70" s="97"/>
      <c r="Z70" s="98"/>
      <c r="AA70" s="88"/>
      <c r="AB70" s="88"/>
      <c r="AC70" s="99"/>
    </row>
    <row r="71" spans="1:29" s="5" customFormat="1" ht="21.75" customHeight="1">
      <c r="A71" s="170" t="s">
        <v>39</v>
      </c>
      <c r="B71" s="171"/>
      <c r="C71" s="33"/>
      <c r="D71" s="102" t="e">
        <f>AVERAGE(D7:D70)</f>
        <v>#DIV/0!</v>
      </c>
      <c r="E71" s="103">
        <f t="shared" ref="E71:K71" si="0">AVERAGE(E6:E70)</f>
        <v>6</v>
      </c>
      <c r="F71" s="104">
        <f t="shared" si="0"/>
        <v>56.5</v>
      </c>
      <c r="G71" s="103">
        <f t="shared" si="0"/>
        <v>2.8250000000000002</v>
      </c>
      <c r="H71" s="104">
        <f t="shared" si="0"/>
        <v>75</v>
      </c>
      <c r="I71" s="103">
        <f t="shared" si="0"/>
        <v>3.75</v>
      </c>
      <c r="J71" s="103">
        <f t="shared" si="0"/>
        <v>7.7</v>
      </c>
      <c r="K71" s="103">
        <f t="shared" si="0"/>
        <v>4.7</v>
      </c>
      <c r="L71" s="103"/>
      <c r="M71" s="103"/>
      <c r="N71" s="103"/>
      <c r="O71" s="103">
        <f t="shared" ref="O71:Y71" si="1">AVERAGE(O6:O70)</f>
        <v>7.1666666666666696</v>
      </c>
      <c r="P71" s="103">
        <f t="shared" si="1"/>
        <v>4.3</v>
      </c>
      <c r="Q71" s="103">
        <f t="shared" si="1"/>
        <v>3</v>
      </c>
      <c r="R71" s="103">
        <f t="shared" si="1"/>
        <v>7.3</v>
      </c>
      <c r="S71" s="105">
        <f t="shared" si="1"/>
        <v>3.5</v>
      </c>
      <c r="T71" s="103" t="e">
        <f t="shared" si="1"/>
        <v>#DIV/0!</v>
      </c>
      <c r="U71" s="103" t="e">
        <f t="shared" si="1"/>
        <v>#DIV/0!</v>
      </c>
      <c r="V71" s="106">
        <f t="shared" si="1"/>
        <v>-1</v>
      </c>
      <c r="W71" s="103">
        <f t="shared" si="1"/>
        <v>22.2</v>
      </c>
      <c r="X71" s="103">
        <f t="shared" si="1"/>
        <v>74</v>
      </c>
      <c r="Y71" s="107">
        <f t="shared" si="1"/>
        <v>34.774999999999999</v>
      </c>
      <c r="Z71" s="108"/>
      <c r="AA71" s="109"/>
      <c r="AB71" s="109"/>
      <c r="AC71" s="110"/>
    </row>
    <row r="72" spans="1:29">
      <c r="A72" s="35"/>
      <c r="B72" s="35"/>
      <c r="C72" s="35"/>
      <c r="D72" s="36" t="e">
        <f>MAX(D10:D71)</f>
        <v>#DIV/0!</v>
      </c>
      <c r="E72" s="36">
        <f>MAX(E10:E71)</f>
        <v>6</v>
      </c>
      <c r="F72" s="36">
        <f>MAX(F10:F71)</f>
        <v>56.5</v>
      </c>
      <c r="G72" s="36"/>
      <c r="H72" s="36"/>
      <c r="I72" s="36"/>
      <c r="J72" s="36"/>
      <c r="K72" s="36"/>
      <c r="L72" s="37"/>
      <c r="M72" s="37"/>
      <c r="N72" s="37"/>
      <c r="O72" s="37"/>
      <c r="P72" s="37"/>
      <c r="Q72" s="37"/>
      <c r="R72" s="37"/>
      <c r="S72" s="37"/>
      <c r="Y72" s="36">
        <f>MAX(Y6:Y71)</f>
        <v>34.774999999999999</v>
      </c>
      <c r="Z72" s="111"/>
      <c r="AA72" s="111"/>
      <c r="AC72" s="112">
        <f>AVERAGE(AC6:AC71)</f>
        <v>34.975000000000001</v>
      </c>
    </row>
    <row r="73" spans="1:29">
      <c r="A73" s="35"/>
      <c r="B73" s="35"/>
      <c r="C73" s="35"/>
      <c r="D73" s="36" t="e">
        <f>MIN(D10:D72)</f>
        <v>#DIV/0!</v>
      </c>
      <c r="E73" s="36">
        <f>MIN(E10:E72)</f>
        <v>6</v>
      </c>
      <c r="F73" s="36">
        <f>MIN(F10:F72)</f>
        <v>56.5</v>
      </c>
      <c r="G73" s="36"/>
      <c r="H73" s="36"/>
      <c r="I73" s="36"/>
      <c r="J73" s="36"/>
      <c r="K73" s="36"/>
      <c r="L73" s="37"/>
      <c r="M73" s="37"/>
      <c r="N73" s="37"/>
      <c r="O73" s="37"/>
      <c r="P73" s="37"/>
      <c r="Q73" s="37"/>
      <c r="R73" s="37"/>
      <c r="S73" s="37"/>
      <c r="Y73" s="36">
        <f>MIN(Y6:Y72)</f>
        <v>34.774999999999999</v>
      </c>
      <c r="Z73" s="111"/>
      <c r="AA73" s="111"/>
      <c r="AC73" s="112"/>
    </row>
    <row r="74" spans="1:29">
      <c r="A74" s="35"/>
      <c r="B74" s="35"/>
      <c r="C74" s="35"/>
      <c r="D74" s="36"/>
      <c r="E74" s="36"/>
      <c r="F74" s="36"/>
      <c r="G74" s="36"/>
      <c r="H74" s="36"/>
      <c r="I74" s="36"/>
      <c r="J74" s="36" t="s">
        <v>63</v>
      </c>
      <c r="K74" s="36"/>
      <c r="L74" s="37"/>
      <c r="M74" s="37"/>
      <c r="N74" s="37"/>
      <c r="O74" s="37"/>
      <c r="P74" s="37"/>
      <c r="Q74" s="37"/>
      <c r="R74" s="37"/>
      <c r="S74" s="37"/>
      <c r="Y74" s="36"/>
      <c r="Z74" s="111"/>
      <c r="AA74" s="111"/>
      <c r="AC74" s="112"/>
    </row>
    <row r="75" spans="1:29">
      <c r="A75" s="35"/>
      <c r="B75" s="35"/>
      <c r="C75" s="35"/>
      <c r="D75" s="36"/>
      <c r="E75" s="36"/>
      <c r="F75" s="36"/>
      <c r="G75" s="36"/>
      <c r="H75" s="36"/>
      <c r="I75" s="36"/>
      <c r="J75" s="36"/>
      <c r="K75" s="36"/>
      <c r="L75" s="37"/>
      <c r="M75" s="37"/>
      <c r="N75" s="37"/>
      <c r="O75" s="37"/>
      <c r="P75" s="37"/>
      <c r="Q75" s="37"/>
      <c r="R75" s="37"/>
      <c r="S75" s="37"/>
      <c r="Y75" s="36"/>
      <c r="Z75" s="111"/>
      <c r="AA75" s="111"/>
      <c r="AC75" s="112"/>
    </row>
    <row r="76" spans="1:29" ht="14.25" customHeight="1">
      <c r="A76" s="114" t="s">
        <v>64</v>
      </c>
      <c r="B76" s="114"/>
      <c r="C76" s="114"/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</row>
    <row r="77" spans="1:29">
      <c r="A77" s="114"/>
      <c r="B77" s="114"/>
      <c r="C77" s="114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</row>
    <row r="78" spans="1:29">
      <c r="A78" s="114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</row>
    <row r="79" spans="1:29" ht="83.25" customHeight="1">
      <c r="A79" s="114"/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</row>
    <row r="80" spans="1:29">
      <c r="A80" s="35"/>
      <c r="B80" s="35"/>
      <c r="C80" s="35"/>
      <c r="D80" s="36"/>
      <c r="E80" s="36"/>
      <c r="F80" s="36"/>
      <c r="G80" s="36"/>
      <c r="H80" s="36"/>
      <c r="I80" s="36"/>
      <c r="J80" s="36"/>
      <c r="K80" s="36"/>
      <c r="L80" s="37"/>
      <c r="M80" s="37"/>
      <c r="N80" s="37"/>
      <c r="O80" s="37"/>
      <c r="P80" s="37"/>
      <c r="Q80" s="37"/>
      <c r="R80" s="37"/>
      <c r="S80" s="37"/>
      <c r="Y80" s="36"/>
      <c r="Z80" s="111"/>
      <c r="AA80" s="111"/>
      <c r="AC80" s="112"/>
    </row>
    <row r="81" spans="1:29">
      <c r="A81" s="35"/>
      <c r="B81" s="35"/>
      <c r="C81" s="35"/>
      <c r="D81" s="36"/>
      <c r="E81" s="36"/>
      <c r="F81" s="36"/>
      <c r="G81" s="36"/>
      <c r="H81" s="36"/>
      <c r="I81" s="36"/>
      <c r="J81" s="36"/>
      <c r="K81" s="36"/>
      <c r="L81" s="37"/>
      <c r="M81" s="37"/>
      <c r="N81" s="37"/>
      <c r="O81" s="37"/>
      <c r="P81" s="37"/>
      <c r="Q81" s="37"/>
      <c r="R81" s="37"/>
      <c r="S81" s="37"/>
      <c r="Y81" s="36"/>
      <c r="Z81" s="111"/>
      <c r="AA81" s="111"/>
      <c r="AC81" s="112"/>
    </row>
    <row r="82" spans="1:29">
      <c r="A82" s="35"/>
      <c r="B82" s="35"/>
      <c r="C82" s="35"/>
      <c r="D82" s="36"/>
      <c r="E82" s="36"/>
      <c r="F82" s="36"/>
      <c r="G82" s="36"/>
      <c r="H82" s="36"/>
      <c r="I82" s="36"/>
      <c r="J82" s="36"/>
      <c r="K82" s="36"/>
      <c r="L82" s="37"/>
      <c r="M82" s="37"/>
      <c r="N82" s="37"/>
      <c r="O82" s="37"/>
      <c r="P82" s="37"/>
      <c r="Q82" s="37"/>
      <c r="R82" s="37"/>
      <c r="S82" s="37"/>
      <c r="Y82" s="36"/>
      <c r="Z82" s="111"/>
      <c r="AA82" s="111"/>
      <c r="AC82" s="112"/>
    </row>
    <row r="83" spans="1:29">
      <c r="A83" s="35"/>
      <c r="B83" s="35"/>
      <c r="C83" s="35"/>
      <c r="D83" s="36"/>
      <c r="E83" s="36"/>
      <c r="F83" s="36"/>
      <c r="G83" s="36"/>
      <c r="H83" s="36"/>
      <c r="I83" s="36"/>
      <c r="J83" s="36"/>
      <c r="K83" s="36"/>
      <c r="L83" s="37"/>
      <c r="M83" s="37"/>
      <c r="N83" s="37"/>
      <c r="O83" s="37"/>
      <c r="P83" s="37"/>
      <c r="Q83" s="37"/>
      <c r="R83" s="37"/>
      <c r="S83" s="37"/>
      <c r="Y83" s="36"/>
      <c r="Z83" s="111"/>
      <c r="AA83" s="111"/>
      <c r="AC83" s="112"/>
    </row>
    <row r="84" spans="1:29">
      <c r="A84" s="35"/>
      <c r="B84" s="35"/>
      <c r="C84" s="35"/>
      <c r="D84" s="36"/>
      <c r="E84" s="36"/>
      <c r="F84" s="36"/>
      <c r="G84" s="36"/>
      <c r="H84" s="36"/>
      <c r="I84" s="36"/>
      <c r="J84" s="36"/>
      <c r="K84" s="36"/>
      <c r="L84" s="37"/>
      <c r="M84" s="37"/>
      <c r="N84" s="37"/>
      <c r="O84" s="37"/>
      <c r="P84" s="37"/>
      <c r="Q84" s="37"/>
      <c r="R84" s="37"/>
      <c r="S84" s="37"/>
      <c r="Y84" s="36"/>
      <c r="Z84" s="111"/>
      <c r="AA84" s="111"/>
      <c r="AC84" s="112"/>
    </row>
    <row r="85" spans="1:29">
      <c r="A85" s="35"/>
      <c r="B85" s="35"/>
      <c r="C85" s="35"/>
      <c r="D85" s="36"/>
      <c r="E85" s="36"/>
      <c r="F85" s="36"/>
      <c r="G85" s="36"/>
      <c r="H85" s="36"/>
      <c r="I85" s="36"/>
      <c r="J85" s="36"/>
      <c r="K85" s="36"/>
      <c r="L85" s="37"/>
      <c r="M85" s="37"/>
      <c r="N85" s="37"/>
      <c r="O85" s="37"/>
      <c r="P85" s="37"/>
      <c r="Q85" s="37"/>
      <c r="R85" s="37"/>
      <c r="S85" s="37"/>
      <c r="Y85" s="36"/>
      <c r="Z85" s="111"/>
      <c r="AA85" s="111"/>
      <c r="AC85" s="112"/>
    </row>
    <row r="86" spans="1:29">
      <c r="A86" s="35"/>
      <c r="B86" s="35"/>
      <c r="C86" s="35"/>
      <c r="D86" s="36"/>
      <c r="E86" s="36"/>
      <c r="F86" s="36"/>
      <c r="G86" s="36"/>
      <c r="H86" s="36"/>
      <c r="I86" s="36"/>
      <c r="J86" s="36"/>
      <c r="K86" s="36"/>
      <c r="L86" s="37"/>
      <c r="M86" s="37"/>
      <c r="N86" s="37"/>
      <c r="O86" s="37"/>
      <c r="P86" s="37"/>
      <c r="Q86" s="37"/>
      <c r="R86" s="37"/>
      <c r="S86" s="37"/>
      <c r="Y86" s="36"/>
      <c r="Z86" s="111"/>
      <c r="AA86" s="111"/>
      <c r="AC86" s="112"/>
    </row>
    <row r="87" spans="1:29">
      <c r="A87" s="35"/>
      <c r="B87" s="35"/>
      <c r="C87" s="35"/>
      <c r="D87" s="36"/>
      <c r="E87" s="36"/>
      <c r="F87" s="36"/>
      <c r="G87" s="36"/>
      <c r="H87" s="36"/>
      <c r="I87" s="36"/>
      <c r="J87" s="36"/>
      <c r="K87" s="36"/>
      <c r="L87" s="37"/>
      <c r="M87" s="37"/>
      <c r="N87" s="37"/>
      <c r="O87" s="37"/>
      <c r="P87" s="37"/>
      <c r="Q87" s="37"/>
      <c r="R87" s="37"/>
      <c r="S87" s="37"/>
      <c r="Y87" s="36"/>
      <c r="Z87" s="111"/>
      <c r="AA87" s="111"/>
      <c r="AC87" s="112"/>
    </row>
    <row r="88" spans="1:29">
      <c r="A88" s="35"/>
      <c r="B88" s="35"/>
      <c r="C88" s="35"/>
      <c r="D88" s="36"/>
      <c r="E88" s="36"/>
      <c r="F88" s="36"/>
      <c r="G88" s="36"/>
      <c r="H88" s="36"/>
      <c r="I88" s="36"/>
      <c r="J88" s="36"/>
      <c r="K88" s="36"/>
      <c r="L88" s="37"/>
      <c r="M88" s="37"/>
      <c r="N88" s="37"/>
      <c r="O88" s="37"/>
      <c r="P88" s="37"/>
      <c r="Q88" s="37"/>
      <c r="R88" s="37"/>
      <c r="S88" s="37"/>
      <c r="Y88" s="36"/>
      <c r="Z88" s="111"/>
      <c r="AA88" s="111"/>
      <c r="AC88" s="112"/>
    </row>
    <row r="89" spans="1:29">
      <c r="A89" s="35"/>
      <c r="B89" s="35"/>
      <c r="C89" s="35"/>
      <c r="D89" s="36"/>
      <c r="E89" s="36"/>
      <c r="F89" s="36"/>
      <c r="G89" s="36"/>
      <c r="H89" s="36"/>
      <c r="I89" s="36"/>
      <c r="J89" s="36"/>
      <c r="K89" s="36"/>
      <c r="L89" s="37"/>
      <c r="M89" s="37"/>
      <c r="N89" s="37"/>
      <c r="O89" s="37"/>
      <c r="P89" s="37"/>
      <c r="Q89" s="37"/>
      <c r="R89" s="37"/>
      <c r="S89" s="37"/>
      <c r="Y89" s="36"/>
    </row>
    <row r="90" spans="1:29">
      <c r="A90" s="35"/>
      <c r="B90" s="35"/>
      <c r="C90" s="35"/>
      <c r="D90" s="36"/>
      <c r="E90" s="36"/>
      <c r="F90" s="36"/>
      <c r="G90" s="36"/>
      <c r="H90" s="36"/>
      <c r="I90" s="36"/>
      <c r="J90" s="36"/>
      <c r="K90" s="36"/>
      <c r="L90" s="37"/>
      <c r="M90" s="37"/>
      <c r="N90" s="37"/>
      <c r="O90" s="37"/>
      <c r="P90" s="37"/>
      <c r="Q90" s="37"/>
      <c r="R90" s="37"/>
      <c r="S90" s="37"/>
      <c r="Y90" s="36"/>
    </row>
    <row r="91" spans="1:29">
      <c r="A91" s="35"/>
      <c r="B91" s="35"/>
      <c r="C91" s="35"/>
      <c r="D91" s="36"/>
      <c r="E91" s="36"/>
      <c r="F91" s="36"/>
      <c r="G91" s="36"/>
      <c r="H91" s="36"/>
      <c r="I91" s="36"/>
      <c r="J91" s="36"/>
      <c r="K91" s="36"/>
      <c r="L91" s="37"/>
      <c r="M91" s="37"/>
      <c r="N91" s="37"/>
      <c r="O91" s="37"/>
      <c r="P91" s="37"/>
      <c r="Q91" s="37"/>
      <c r="R91" s="37"/>
      <c r="S91" s="37"/>
      <c r="Y91" s="36"/>
    </row>
    <row r="92" spans="1:29">
      <c r="A92" s="35"/>
      <c r="B92" s="35"/>
      <c r="C92" s="35"/>
      <c r="D92" s="36"/>
      <c r="E92" s="36"/>
      <c r="F92" s="36"/>
      <c r="G92" s="36"/>
      <c r="H92" s="36"/>
      <c r="I92" s="36"/>
      <c r="J92" s="36"/>
      <c r="K92" s="36"/>
      <c r="L92" s="37"/>
      <c r="M92" s="37"/>
      <c r="N92" s="37"/>
      <c r="O92" s="37"/>
      <c r="P92" s="37"/>
      <c r="Q92" s="37"/>
      <c r="R92" s="37"/>
      <c r="S92" s="37"/>
      <c r="Y92" s="36"/>
    </row>
    <row r="93" spans="1:29">
      <c r="A93" s="35"/>
      <c r="B93" s="35"/>
      <c r="C93" s="35"/>
      <c r="D93" s="36"/>
      <c r="E93" s="36"/>
      <c r="F93" s="36"/>
      <c r="G93" s="36"/>
      <c r="H93" s="36"/>
      <c r="I93" s="36"/>
      <c r="J93" s="36"/>
      <c r="K93" s="36"/>
      <c r="L93" s="37"/>
      <c r="M93" s="37"/>
      <c r="N93" s="37"/>
      <c r="O93" s="37"/>
      <c r="P93" s="37"/>
      <c r="Q93" s="37"/>
      <c r="R93" s="37"/>
      <c r="S93" s="37"/>
      <c r="Y93" s="36"/>
    </row>
    <row r="94" spans="1:29">
      <c r="A94" s="35"/>
      <c r="B94" s="35"/>
      <c r="C94" s="35"/>
      <c r="D94" s="36"/>
      <c r="E94" s="36"/>
      <c r="F94" s="36"/>
      <c r="G94" s="36"/>
      <c r="H94" s="36"/>
      <c r="I94" s="36"/>
      <c r="J94" s="36"/>
      <c r="K94" s="36"/>
      <c r="L94" s="37"/>
      <c r="M94" s="37"/>
      <c r="N94" s="37"/>
      <c r="O94" s="37"/>
      <c r="P94" s="37"/>
      <c r="Q94" s="37"/>
      <c r="R94" s="37"/>
      <c r="S94" s="37"/>
      <c r="Y94" s="36"/>
    </row>
    <row r="95" spans="1:29">
      <c r="A95" s="35"/>
      <c r="B95" s="35"/>
      <c r="C95" s="35"/>
      <c r="D95" s="36"/>
      <c r="E95" s="36"/>
      <c r="F95" s="36"/>
      <c r="G95" s="36"/>
      <c r="H95" s="36"/>
      <c r="I95" s="36"/>
      <c r="J95" s="36"/>
      <c r="K95" s="36"/>
      <c r="L95" s="37"/>
      <c r="M95" s="37"/>
      <c r="N95" s="37"/>
      <c r="O95" s="37"/>
      <c r="P95" s="37"/>
      <c r="Q95" s="37"/>
      <c r="R95" s="37"/>
      <c r="S95" s="37"/>
      <c r="Y95" s="36"/>
    </row>
    <row r="96" spans="1:29">
      <c r="A96" s="35"/>
      <c r="B96" s="35"/>
      <c r="C96" s="35"/>
      <c r="D96" s="36"/>
      <c r="E96" s="36"/>
      <c r="F96" s="36"/>
      <c r="G96" s="36"/>
      <c r="H96" s="36"/>
      <c r="I96" s="36"/>
      <c r="J96" s="36"/>
      <c r="K96" s="36"/>
      <c r="L96" s="37"/>
      <c r="M96" s="37"/>
      <c r="N96" s="37"/>
      <c r="O96" s="37"/>
      <c r="P96" s="37"/>
      <c r="Q96" s="37"/>
      <c r="R96" s="37"/>
      <c r="S96" s="37"/>
      <c r="Y96" s="36"/>
    </row>
    <row r="97" spans="1:25">
      <c r="A97" s="35"/>
      <c r="B97" s="35"/>
      <c r="C97" s="35"/>
      <c r="D97" s="36"/>
      <c r="E97" s="36"/>
      <c r="F97" s="36"/>
      <c r="G97" s="36"/>
      <c r="H97" s="36"/>
      <c r="I97" s="36"/>
      <c r="J97" s="36"/>
      <c r="K97" s="36"/>
      <c r="L97" s="37"/>
      <c r="M97" s="37"/>
      <c r="N97" s="37"/>
      <c r="O97" s="37"/>
      <c r="P97" s="37"/>
      <c r="Q97" s="37"/>
      <c r="R97" s="37"/>
      <c r="S97" s="37"/>
      <c r="Y97" s="36"/>
    </row>
    <row r="98" spans="1:25">
      <c r="A98" s="35"/>
      <c r="B98" s="35"/>
      <c r="C98" s="35"/>
      <c r="D98" s="36"/>
      <c r="E98" s="36"/>
      <c r="F98" s="36"/>
      <c r="G98" s="36"/>
      <c r="H98" s="36"/>
      <c r="I98" s="36"/>
      <c r="J98" s="36"/>
      <c r="K98" s="36"/>
      <c r="L98" s="37"/>
      <c r="M98" s="37"/>
      <c r="N98" s="37"/>
      <c r="O98" s="37"/>
      <c r="P98" s="37"/>
      <c r="Q98" s="37"/>
      <c r="R98" s="37"/>
      <c r="S98" s="37"/>
      <c r="Y98" s="36"/>
    </row>
    <row r="99" spans="1:25">
      <c r="A99" s="35"/>
      <c r="B99" s="35"/>
      <c r="C99" s="35"/>
      <c r="D99" s="36"/>
      <c r="E99" s="36"/>
      <c r="F99" s="36"/>
      <c r="G99" s="36"/>
      <c r="H99" s="36"/>
      <c r="I99" s="36"/>
      <c r="J99" s="36"/>
      <c r="K99" s="36"/>
      <c r="L99" s="37"/>
      <c r="M99" s="37"/>
      <c r="N99" s="37"/>
      <c r="O99" s="37"/>
      <c r="P99" s="37"/>
      <c r="Q99" s="37"/>
      <c r="R99" s="37"/>
      <c r="S99" s="37"/>
      <c r="Y99" s="36"/>
    </row>
    <row r="100" spans="1:25">
      <c r="A100" s="35"/>
      <c r="B100" s="35"/>
      <c r="C100" s="35"/>
      <c r="D100" s="36"/>
      <c r="E100" s="36"/>
      <c r="F100" s="36"/>
      <c r="G100" s="36"/>
      <c r="H100" s="36"/>
      <c r="I100" s="36"/>
      <c r="J100" s="36"/>
      <c r="K100" s="36"/>
      <c r="L100" s="37"/>
      <c r="M100" s="37"/>
      <c r="N100" s="37"/>
      <c r="O100" s="37"/>
      <c r="P100" s="37"/>
      <c r="Q100" s="37"/>
      <c r="R100" s="37"/>
      <c r="S100" s="37"/>
      <c r="Y100" s="36"/>
    </row>
    <row r="101" spans="1:25">
      <c r="A101" s="35"/>
      <c r="B101" s="35"/>
      <c r="C101" s="35"/>
      <c r="D101" s="36"/>
      <c r="E101" s="36"/>
      <c r="F101" s="36"/>
      <c r="G101" s="36"/>
      <c r="H101" s="36"/>
      <c r="I101" s="36"/>
      <c r="J101" s="36"/>
      <c r="K101" s="36"/>
      <c r="L101" s="37"/>
      <c r="M101" s="37"/>
      <c r="N101" s="37"/>
      <c r="O101" s="37"/>
      <c r="P101" s="37"/>
      <c r="Q101" s="37"/>
      <c r="R101" s="37"/>
      <c r="S101" s="37"/>
      <c r="Y101" s="36"/>
    </row>
    <row r="102" spans="1:25">
      <c r="A102" s="35"/>
      <c r="B102" s="35"/>
      <c r="C102" s="35"/>
      <c r="D102" s="36"/>
      <c r="E102" s="36"/>
      <c r="F102" s="36"/>
      <c r="G102" s="36"/>
      <c r="H102" s="36"/>
      <c r="I102" s="36"/>
      <c r="J102" s="36"/>
      <c r="K102" s="36"/>
      <c r="L102" s="37"/>
      <c r="M102" s="37"/>
      <c r="N102" s="37"/>
      <c r="O102" s="37"/>
      <c r="P102" s="37"/>
      <c r="Q102" s="37"/>
      <c r="R102" s="37"/>
      <c r="S102" s="37"/>
      <c r="Y102" s="36"/>
    </row>
    <row r="103" spans="1:25">
      <c r="A103" s="35"/>
      <c r="B103" s="35"/>
      <c r="C103" s="35"/>
      <c r="D103" s="36"/>
      <c r="E103" s="36"/>
      <c r="F103" s="36"/>
      <c r="G103" s="36"/>
      <c r="H103" s="36"/>
      <c r="I103" s="36"/>
      <c r="J103" s="36"/>
      <c r="K103" s="36"/>
      <c r="L103" s="37"/>
      <c r="M103" s="37"/>
      <c r="N103" s="37"/>
      <c r="O103" s="37"/>
      <c r="P103" s="37"/>
      <c r="Q103" s="37"/>
      <c r="R103" s="37"/>
      <c r="S103" s="37"/>
      <c r="Y103" s="36"/>
    </row>
    <row r="104" spans="1:25">
      <c r="A104" s="35"/>
      <c r="B104" s="35"/>
      <c r="C104" s="35"/>
      <c r="D104" s="36"/>
      <c r="E104" s="36"/>
      <c r="F104" s="36"/>
      <c r="G104" s="36"/>
      <c r="H104" s="36"/>
      <c r="I104" s="36"/>
      <c r="J104" s="36"/>
      <c r="K104" s="36"/>
      <c r="L104" s="37"/>
      <c r="M104" s="37"/>
      <c r="N104" s="37"/>
      <c r="O104" s="37"/>
      <c r="P104" s="37"/>
      <c r="Q104" s="37"/>
      <c r="R104" s="37"/>
      <c r="S104" s="37"/>
      <c r="Y104" s="36"/>
    </row>
    <row r="105" spans="1:25">
      <c r="A105" s="35"/>
      <c r="B105" s="35"/>
      <c r="C105" s="35"/>
      <c r="D105" s="36"/>
      <c r="E105" s="36"/>
      <c r="F105" s="36"/>
      <c r="G105" s="36"/>
      <c r="H105" s="36"/>
      <c r="I105" s="36"/>
      <c r="J105" s="36"/>
      <c r="K105" s="36"/>
      <c r="L105" s="37"/>
      <c r="M105" s="37"/>
      <c r="N105" s="37"/>
      <c r="O105" s="37"/>
      <c r="P105" s="37"/>
      <c r="Q105" s="37"/>
      <c r="R105" s="37"/>
      <c r="S105" s="37"/>
      <c r="Y105" s="36"/>
    </row>
    <row r="106" spans="1:25">
      <c r="A106" s="35"/>
      <c r="B106" s="35"/>
      <c r="C106" s="35"/>
      <c r="D106" s="36"/>
      <c r="E106" s="36"/>
      <c r="F106" s="36"/>
      <c r="G106" s="36"/>
      <c r="H106" s="36"/>
      <c r="I106" s="36"/>
      <c r="J106" s="36"/>
      <c r="K106" s="36"/>
      <c r="L106" s="37"/>
      <c r="M106" s="37"/>
      <c r="N106" s="37"/>
      <c r="O106" s="37"/>
      <c r="P106" s="37"/>
      <c r="Q106" s="37"/>
      <c r="R106" s="37"/>
      <c r="S106" s="37"/>
      <c r="Y106" s="36"/>
    </row>
    <row r="107" spans="1:25">
      <c r="A107" s="35"/>
      <c r="B107" s="35"/>
      <c r="C107" s="35"/>
      <c r="D107" s="36"/>
      <c r="E107" s="36"/>
      <c r="F107" s="36"/>
      <c r="G107" s="36"/>
      <c r="H107" s="36"/>
      <c r="I107" s="36"/>
      <c r="J107" s="36"/>
      <c r="K107" s="36"/>
      <c r="L107" s="37"/>
      <c r="M107" s="37"/>
      <c r="N107" s="37"/>
      <c r="O107" s="37"/>
      <c r="P107" s="37"/>
      <c r="Q107" s="37"/>
      <c r="R107" s="37"/>
      <c r="S107" s="37"/>
      <c r="Y107" s="36"/>
    </row>
    <row r="108" spans="1:25">
      <c r="A108" s="35"/>
      <c r="B108" s="35"/>
      <c r="C108" s="35"/>
      <c r="D108" s="36"/>
      <c r="E108" s="36"/>
      <c r="F108" s="36"/>
      <c r="G108" s="36"/>
      <c r="H108" s="36"/>
      <c r="I108" s="36"/>
      <c r="J108" s="36"/>
      <c r="K108" s="36"/>
      <c r="L108" s="37"/>
      <c r="M108" s="37"/>
      <c r="N108" s="37"/>
      <c r="O108" s="37"/>
      <c r="P108" s="37"/>
      <c r="Q108" s="37"/>
      <c r="R108" s="37"/>
      <c r="S108" s="37"/>
      <c r="Y108" s="36"/>
    </row>
    <row r="109" spans="1:25">
      <c r="A109" s="35"/>
      <c r="B109" s="35"/>
      <c r="C109" s="35"/>
      <c r="D109" s="36"/>
      <c r="E109" s="36"/>
      <c r="F109" s="36"/>
      <c r="G109" s="36"/>
      <c r="H109" s="36"/>
      <c r="I109" s="36"/>
      <c r="J109" s="36"/>
      <c r="K109" s="36"/>
      <c r="L109" s="37"/>
      <c r="M109" s="37"/>
      <c r="N109" s="37"/>
      <c r="O109" s="37"/>
      <c r="P109" s="37"/>
      <c r="Q109" s="37"/>
      <c r="R109" s="37"/>
      <c r="S109" s="37"/>
      <c r="Y109" s="36"/>
    </row>
    <row r="110" spans="1:25">
      <c r="A110" s="35"/>
      <c r="B110" s="35"/>
      <c r="C110" s="35"/>
      <c r="D110" s="36"/>
      <c r="E110" s="36"/>
      <c r="F110" s="36"/>
      <c r="G110" s="36"/>
      <c r="H110" s="36"/>
      <c r="I110" s="36"/>
      <c r="J110" s="36"/>
      <c r="K110" s="36"/>
      <c r="L110" s="37"/>
      <c r="M110" s="37"/>
      <c r="N110" s="37"/>
      <c r="O110" s="37"/>
      <c r="P110" s="37"/>
      <c r="Q110" s="37"/>
      <c r="R110" s="37"/>
      <c r="S110" s="37"/>
      <c r="Y110" s="36"/>
    </row>
    <row r="111" spans="1:25">
      <c r="A111" s="35"/>
      <c r="B111" s="35"/>
      <c r="C111" s="35"/>
      <c r="D111" s="36"/>
      <c r="E111" s="36"/>
      <c r="F111" s="36"/>
      <c r="G111" s="36"/>
      <c r="H111" s="36"/>
      <c r="I111" s="36"/>
      <c r="J111" s="36"/>
      <c r="K111" s="36"/>
      <c r="L111" s="37"/>
      <c r="M111" s="37"/>
      <c r="N111" s="37"/>
      <c r="O111" s="37"/>
      <c r="P111" s="37"/>
      <c r="Q111" s="37"/>
      <c r="R111" s="37"/>
      <c r="S111" s="37"/>
      <c r="Y111" s="36"/>
    </row>
    <row r="112" spans="1:25">
      <c r="A112" s="35"/>
      <c r="B112" s="35"/>
      <c r="C112" s="35"/>
      <c r="D112" s="36"/>
      <c r="E112" s="36"/>
      <c r="F112" s="36"/>
      <c r="G112" s="36"/>
      <c r="H112" s="36"/>
      <c r="I112" s="36"/>
      <c r="J112" s="36"/>
      <c r="K112" s="36"/>
      <c r="L112" s="37"/>
      <c r="M112" s="37"/>
      <c r="N112" s="37"/>
      <c r="O112" s="37"/>
      <c r="P112" s="37"/>
      <c r="Q112" s="37"/>
      <c r="R112" s="37"/>
      <c r="S112" s="37"/>
      <c r="Y112" s="36"/>
    </row>
    <row r="113" spans="1:25">
      <c r="A113" s="35"/>
      <c r="B113" s="35"/>
      <c r="C113" s="35"/>
      <c r="D113" s="36"/>
      <c r="E113" s="36"/>
      <c r="F113" s="36"/>
      <c r="G113" s="36"/>
      <c r="H113" s="36"/>
      <c r="I113" s="36"/>
      <c r="J113" s="36"/>
      <c r="K113" s="36"/>
      <c r="L113" s="37"/>
      <c r="M113" s="37"/>
      <c r="N113" s="37"/>
      <c r="O113" s="37"/>
      <c r="P113" s="37"/>
      <c r="Q113" s="37"/>
      <c r="R113" s="37"/>
      <c r="S113" s="37"/>
      <c r="Y113" s="36"/>
    </row>
    <row r="114" spans="1:25">
      <c r="A114" s="35"/>
      <c r="B114" s="35"/>
      <c r="C114" s="35"/>
      <c r="D114" s="36"/>
      <c r="E114" s="36"/>
      <c r="F114" s="36"/>
      <c r="G114" s="36"/>
      <c r="H114" s="36"/>
      <c r="I114" s="36"/>
      <c r="J114" s="36"/>
      <c r="K114" s="36"/>
      <c r="L114" s="37"/>
      <c r="M114" s="37"/>
      <c r="N114" s="37"/>
      <c r="O114" s="37"/>
      <c r="P114" s="37"/>
      <c r="Q114" s="37"/>
      <c r="R114" s="37"/>
      <c r="S114" s="37"/>
      <c r="Y114" s="36"/>
    </row>
    <row r="115" spans="1:25">
      <c r="A115" s="35"/>
      <c r="B115" s="35"/>
      <c r="C115" s="35"/>
      <c r="D115" s="36"/>
      <c r="E115" s="36"/>
      <c r="F115" s="36"/>
      <c r="G115" s="36"/>
      <c r="H115" s="36"/>
      <c r="I115" s="36"/>
      <c r="J115" s="36"/>
      <c r="K115" s="36"/>
      <c r="L115" s="37"/>
      <c r="M115" s="37"/>
      <c r="N115" s="37"/>
      <c r="O115" s="37"/>
      <c r="P115" s="37"/>
      <c r="Q115" s="37"/>
      <c r="R115" s="37"/>
      <c r="S115" s="37"/>
      <c r="Y115" s="36"/>
    </row>
    <row r="116" spans="1:25">
      <c r="A116" s="35"/>
      <c r="B116" s="35"/>
      <c r="C116" s="35"/>
      <c r="D116" s="36"/>
      <c r="E116" s="36"/>
      <c r="F116" s="36"/>
      <c r="G116" s="36"/>
      <c r="H116" s="36"/>
      <c r="I116" s="36"/>
      <c r="J116" s="36"/>
      <c r="K116" s="36"/>
      <c r="L116" s="37"/>
      <c r="M116" s="37"/>
      <c r="N116" s="37"/>
      <c r="O116" s="37"/>
      <c r="P116" s="37"/>
      <c r="Q116" s="37"/>
      <c r="R116" s="37"/>
      <c r="S116" s="37"/>
      <c r="Y116" s="36"/>
    </row>
    <row r="117" spans="1:25">
      <c r="A117" s="35"/>
      <c r="B117" s="35"/>
      <c r="C117" s="35"/>
      <c r="D117" s="36"/>
      <c r="E117" s="36"/>
      <c r="F117" s="36"/>
      <c r="G117" s="36"/>
      <c r="H117" s="36"/>
      <c r="I117" s="36"/>
      <c r="J117" s="36"/>
      <c r="K117" s="36"/>
      <c r="L117" s="37"/>
      <c r="M117" s="37"/>
      <c r="N117" s="37"/>
      <c r="O117" s="37"/>
      <c r="P117" s="37"/>
      <c r="Q117" s="37"/>
      <c r="R117" s="37"/>
      <c r="S117" s="37"/>
      <c r="Y117" s="36"/>
    </row>
    <row r="118" spans="1:25">
      <c r="A118" s="35"/>
      <c r="B118" s="35"/>
      <c r="C118" s="35"/>
      <c r="D118" s="36"/>
      <c r="E118" s="36"/>
      <c r="F118" s="36"/>
      <c r="G118" s="36"/>
      <c r="H118" s="36"/>
      <c r="I118" s="36"/>
      <c r="J118" s="36"/>
      <c r="K118" s="36"/>
      <c r="L118" s="37"/>
      <c r="M118" s="37"/>
      <c r="N118" s="37"/>
      <c r="O118" s="37"/>
      <c r="P118" s="37"/>
      <c r="Q118" s="37"/>
      <c r="R118" s="37"/>
      <c r="S118" s="37"/>
      <c r="Y118" s="36"/>
    </row>
    <row r="119" spans="1:25">
      <c r="A119" s="35"/>
      <c r="B119" s="35"/>
      <c r="C119" s="35"/>
      <c r="D119" s="36"/>
      <c r="E119" s="36"/>
      <c r="F119" s="36"/>
      <c r="G119" s="36"/>
      <c r="H119" s="36"/>
      <c r="I119" s="36"/>
      <c r="J119" s="36"/>
      <c r="K119" s="36"/>
      <c r="L119" s="37"/>
      <c r="M119" s="37"/>
      <c r="N119" s="37"/>
      <c r="O119" s="37"/>
      <c r="P119" s="37"/>
      <c r="Q119" s="37"/>
      <c r="R119" s="37"/>
      <c r="S119" s="37"/>
      <c r="Y119" s="36"/>
    </row>
    <row r="120" spans="1:25">
      <c r="A120" s="35"/>
      <c r="B120" s="35"/>
      <c r="C120" s="35"/>
      <c r="D120" s="36"/>
      <c r="E120" s="36"/>
      <c r="F120" s="36"/>
      <c r="G120" s="36"/>
    </row>
    <row r="121" spans="1:25">
      <c r="A121" s="35"/>
      <c r="B121" s="35"/>
      <c r="C121" s="35"/>
      <c r="D121" s="36"/>
      <c r="E121" s="36"/>
      <c r="F121" s="36"/>
      <c r="G121" s="36"/>
    </row>
    <row r="122" spans="1:25">
      <c r="A122" s="35"/>
      <c r="B122" s="35"/>
      <c r="C122" s="35"/>
      <c r="D122" s="36"/>
      <c r="E122" s="36"/>
      <c r="F122" s="36"/>
      <c r="G122" s="36"/>
    </row>
    <row r="123" spans="1:25">
      <c r="A123" s="35"/>
      <c r="B123" s="35"/>
      <c r="C123" s="35"/>
      <c r="D123" s="36"/>
      <c r="E123" s="36"/>
      <c r="F123" s="36"/>
      <c r="G123" s="36"/>
    </row>
  </sheetData>
  <mergeCells count="26">
    <mergeCell ref="A1:AC1"/>
    <mergeCell ref="F3:I3"/>
    <mergeCell ref="L3:R3"/>
    <mergeCell ref="T3:U3"/>
    <mergeCell ref="F4:G4"/>
    <mergeCell ref="H4:I4"/>
    <mergeCell ref="O4:R4"/>
    <mergeCell ref="K3:K4"/>
    <mergeCell ref="S3:S4"/>
    <mergeCell ref="T4:T5"/>
    <mergeCell ref="U4:U5"/>
    <mergeCell ref="V4:V5"/>
    <mergeCell ref="W3:W5"/>
    <mergeCell ref="X3:X5"/>
    <mergeCell ref="Y3:Y5"/>
    <mergeCell ref="Z3:Z5"/>
    <mergeCell ref="AA3:AA5"/>
    <mergeCell ref="AB3:AB5"/>
    <mergeCell ref="AC3:AC5"/>
    <mergeCell ref="A76:AC79"/>
    <mergeCell ref="D3:E4"/>
    <mergeCell ref="A71:B71"/>
    <mergeCell ref="A3:A5"/>
    <mergeCell ref="B3:B5"/>
    <mergeCell ref="C3:C5"/>
    <mergeCell ref="J3:J4"/>
  </mergeCells>
  <phoneticPr fontId="5" type="noConversion"/>
  <pageMargins left="0.27500000000000002" right="0.235416666666667" top="0.62916666666666698" bottom="0.98402777777777795" header="0.51180555555555596" footer="0.51180555555555596"/>
  <pageSetup paperSize="9" orientation="portrait" verticalDpi="1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23"/>
  <sheetViews>
    <sheetView workbookViewId="0">
      <selection activeCell="F21" sqref="F21"/>
    </sheetView>
  </sheetViews>
  <sheetFormatPr defaultColWidth="9" defaultRowHeight="14.25"/>
  <cols>
    <col min="1" max="1" width="2.875" style="6" customWidth="1"/>
    <col min="2" max="2" width="8.875" style="6" customWidth="1"/>
    <col min="3" max="3" width="7.5" style="66" customWidth="1"/>
    <col min="4" max="11" width="4.875" style="7" customWidth="1"/>
    <col min="12" max="19" width="4.875" style="8" customWidth="1"/>
    <col min="20" max="21" width="8" style="7" customWidth="1"/>
    <col min="22" max="22" width="8" style="9" customWidth="1"/>
    <col min="23" max="29" width="8" style="7" customWidth="1"/>
    <col min="30" max="31" width="9" style="10"/>
    <col min="32" max="16384" width="9" style="6"/>
  </cols>
  <sheetData>
    <row r="1" spans="1:31" s="1" customFormat="1" ht="49.5" customHeight="1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51"/>
      <c r="AE1" s="51"/>
    </row>
    <row r="2" spans="1:31" ht="18.75" customHeight="1">
      <c r="A2" s="11"/>
      <c r="B2" s="11"/>
      <c r="C2" s="67"/>
      <c r="D2" s="12"/>
      <c r="E2" s="12"/>
      <c r="F2" s="12"/>
      <c r="G2" s="12"/>
      <c r="H2" s="12"/>
      <c r="I2" s="12"/>
      <c r="J2" s="12"/>
      <c r="K2" s="12"/>
      <c r="L2" s="13"/>
      <c r="M2" s="13"/>
      <c r="N2" s="13"/>
      <c r="O2" s="13"/>
      <c r="P2" s="13"/>
      <c r="Q2" s="13"/>
      <c r="R2" s="13"/>
      <c r="S2" s="13"/>
      <c r="Y2" s="95" t="s">
        <v>66</v>
      </c>
    </row>
    <row r="3" spans="1:31" s="65" customFormat="1" ht="24" customHeight="1">
      <c r="A3" s="172" t="s">
        <v>1</v>
      </c>
      <c r="B3" s="172" t="s">
        <v>2</v>
      </c>
      <c r="C3" s="197" t="s">
        <v>3</v>
      </c>
      <c r="D3" s="166" t="s">
        <v>43</v>
      </c>
      <c r="E3" s="167"/>
      <c r="F3" s="167" t="s">
        <v>44</v>
      </c>
      <c r="G3" s="167"/>
      <c r="H3" s="167"/>
      <c r="I3" s="176"/>
      <c r="J3" s="174" t="s">
        <v>45</v>
      </c>
      <c r="K3" s="174" t="s">
        <v>46</v>
      </c>
      <c r="L3" s="177" t="s">
        <v>47</v>
      </c>
      <c r="M3" s="178"/>
      <c r="N3" s="178"/>
      <c r="O3" s="178"/>
      <c r="P3" s="178"/>
      <c r="Q3" s="178"/>
      <c r="R3" s="178"/>
      <c r="S3" s="167" t="s">
        <v>48</v>
      </c>
      <c r="T3" s="179" t="s">
        <v>10</v>
      </c>
      <c r="U3" s="180"/>
      <c r="V3" s="86" t="s">
        <v>11</v>
      </c>
      <c r="W3" s="188" t="s">
        <v>49</v>
      </c>
      <c r="X3" s="190" t="s">
        <v>50</v>
      </c>
      <c r="Y3" s="192" t="s">
        <v>51</v>
      </c>
      <c r="Z3" s="194" t="s">
        <v>67</v>
      </c>
      <c r="AA3" s="157" t="s">
        <v>53</v>
      </c>
      <c r="AB3" s="160" t="s">
        <v>54</v>
      </c>
      <c r="AC3" s="163" t="s">
        <v>55</v>
      </c>
      <c r="AD3" s="96"/>
      <c r="AE3" s="96"/>
    </row>
    <row r="4" spans="1:31" s="65" customFormat="1" ht="75.75" customHeight="1">
      <c r="A4" s="172"/>
      <c r="B4" s="172"/>
      <c r="C4" s="197"/>
      <c r="D4" s="168"/>
      <c r="E4" s="169"/>
      <c r="F4" s="169" t="s">
        <v>56</v>
      </c>
      <c r="G4" s="169"/>
      <c r="H4" s="169" t="s">
        <v>57</v>
      </c>
      <c r="I4" s="181"/>
      <c r="J4" s="175"/>
      <c r="K4" s="175"/>
      <c r="L4" s="39" t="s">
        <v>20</v>
      </c>
      <c r="M4" s="39" t="s">
        <v>21</v>
      </c>
      <c r="N4" s="39" t="s">
        <v>22</v>
      </c>
      <c r="O4" s="182" t="s">
        <v>58</v>
      </c>
      <c r="P4" s="182"/>
      <c r="Q4" s="182"/>
      <c r="R4" s="182"/>
      <c r="S4" s="183"/>
      <c r="T4" s="184" t="s">
        <v>26</v>
      </c>
      <c r="U4" s="184" t="s">
        <v>27</v>
      </c>
      <c r="V4" s="186" t="s">
        <v>28</v>
      </c>
      <c r="W4" s="189"/>
      <c r="X4" s="191"/>
      <c r="Y4" s="193"/>
      <c r="Z4" s="195"/>
      <c r="AA4" s="158"/>
      <c r="AB4" s="161"/>
      <c r="AC4" s="164"/>
      <c r="AD4" s="96"/>
      <c r="AE4" s="96"/>
    </row>
    <row r="5" spans="1:31" s="65" customFormat="1" ht="31.5" customHeight="1">
      <c r="A5" s="172"/>
      <c r="B5" s="172"/>
      <c r="C5" s="197"/>
      <c r="D5" s="68" t="s">
        <v>29</v>
      </c>
      <c r="E5" s="69" t="s">
        <v>30</v>
      </c>
      <c r="F5" s="70" t="s">
        <v>29</v>
      </c>
      <c r="G5" s="69" t="s">
        <v>33</v>
      </c>
      <c r="H5" s="70" t="s">
        <v>29</v>
      </c>
      <c r="I5" s="78" t="s">
        <v>33</v>
      </c>
      <c r="J5" s="79" t="s">
        <v>30</v>
      </c>
      <c r="K5" s="79" t="s">
        <v>33</v>
      </c>
      <c r="L5" s="80" t="s">
        <v>34</v>
      </c>
      <c r="M5" s="80" t="s">
        <v>34</v>
      </c>
      <c r="N5" s="80" t="s">
        <v>34</v>
      </c>
      <c r="O5" s="39" t="s">
        <v>59</v>
      </c>
      <c r="P5" s="81" t="s">
        <v>60</v>
      </c>
      <c r="Q5" s="81" t="s">
        <v>61</v>
      </c>
      <c r="R5" s="40" t="s">
        <v>62</v>
      </c>
      <c r="S5" s="87" t="s">
        <v>33</v>
      </c>
      <c r="T5" s="185"/>
      <c r="U5" s="185"/>
      <c r="V5" s="187"/>
      <c r="W5" s="189"/>
      <c r="X5" s="191"/>
      <c r="Y5" s="193"/>
      <c r="Z5" s="196"/>
      <c r="AA5" s="159"/>
      <c r="AB5" s="162"/>
      <c r="AC5" s="165"/>
      <c r="AD5" s="96"/>
      <c r="AE5" s="96"/>
    </row>
    <row r="6" spans="1:31" s="3" customFormat="1">
      <c r="A6" s="18">
        <v>1</v>
      </c>
      <c r="B6" s="71">
        <v>2016112033</v>
      </c>
      <c r="C6" s="72" t="s">
        <v>68</v>
      </c>
      <c r="D6" s="73">
        <v>60</v>
      </c>
      <c r="E6" s="74">
        <f>D6*0.1</f>
        <v>6</v>
      </c>
      <c r="F6" s="75">
        <v>56.5</v>
      </c>
      <c r="G6" s="74">
        <f>F6*0.05</f>
        <v>2.8250000000000002</v>
      </c>
      <c r="H6" s="76">
        <v>75</v>
      </c>
      <c r="I6" s="82">
        <f>H6*0.05</f>
        <v>3.75</v>
      </c>
      <c r="J6" s="83">
        <v>7.7</v>
      </c>
      <c r="K6" s="83">
        <v>4.7</v>
      </c>
      <c r="L6" s="76">
        <v>7</v>
      </c>
      <c r="M6" s="76">
        <v>7</v>
      </c>
      <c r="N6" s="76">
        <v>7.5</v>
      </c>
      <c r="O6" s="84">
        <f>(L6+M6+N6)/3</f>
        <v>7.1666666666666696</v>
      </c>
      <c r="P6" s="84">
        <f>O6*0.4</f>
        <v>2.8666666666666698</v>
      </c>
      <c r="Q6" s="88">
        <v>3</v>
      </c>
      <c r="R6" s="41">
        <f>P6+Q6</f>
        <v>5.8666666666666698</v>
      </c>
      <c r="S6" s="89">
        <v>3.5</v>
      </c>
      <c r="T6" s="90"/>
      <c r="U6" s="90"/>
      <c r="V6" s="91">
        <v>-1</v>
      </c>
      <c r="W6" s="92">
        <f>J6+K6+R6+S6+T6+U6+V6</f>
        <v>20.766666666666701</v>
      </c>
      <c r="X6" s="93">
        <f>W6/0.3</f>
        <v>69.2222222222222</v>
      </c>
      <c r="Y6" s="97">
        <f>E6+G6+I6+W6</f>
        <v>33.341666666666697</v>
      </c>
      <c r="Z6" s="98"/>
      <c r="AA6" s="88">
        <f>Z6+W6/3</f>
        <v>6.9222222222222198</v>
      </c>
      <c r="AB6" s="88">
        <f>AA6/0.3</f>
        <v>23.074074074074101</v>
      </c>
      <c r="AC6" s="99">
        <f>E6+G6+I6+AA6</f>
        <v>19.497222222222199</v>
      </c>
      <c r="AD6" s="10"/>
      <c r="AE6" s="10"/>
    </row>
    <row r="7" spans="1:31">
      <c r="A7" s="18">
        <v>2</v>
      </c>
      <c r="B7" s="71">
        <v>2016112035</v>
      </c>
      <c r="C7" s="72" t="s">
        <v>69</v>
      </c>
      <c r="D7" s="73"/>
      <c r="E7" s="74"/>
      <c r="F7" s="73"/>
      <c r="G7" s="74"/>
      <c r="H7" s="73"/>
      <c r="I7" s="82"/>
      <c r="J7" s="83"/>
      <c r="K7" s="83"/>
      <c r="L7" s="76"/>
      <c r="M7" s="76"/>
      <c r="N7" s="76"/>
      <c r="O7" s="84"/>
      <c r="P7" s="84"/>
      <c r="Q7" s="88"/>
      <c r="R7" s="41"/>
      <c r="S7" s="90"/>
      <c r="T7" s="90"/>
      <c r="U7" s="90"/>
      <c r="V7" s="94"/>
      <c r="W7" s="92"/>
      <c r="X7" s="93"/>
      <c r="Y7" s="97"/>
      <c r="Z7" s="98"/>
      <c r="AA7" s="88"/>
      <c r="AB7" s="88"/>
      <c r="AC7" s="99"/>
    </row>
    <row r="8" spans="1:31">
      <c r="A8" s="18">
        <v>3</v>
      </c>
      <c r="B8" s="71">
        <v>2016112039</v>
      </c>
      <c r="C8" s="72" t="s">
        <v>70</v>
      </c>
      <c r="D8" s="73"/>
      <c r="E8" s="74"/>
      <c r="F8" s="73"/>
      <c r="G8" s="74"/>
      <c r="H8" s="73"/>
      <c r="I8" s="82"/>
      <c r="J8" s="83"/>
      <c r="K8" s="83"/>
      <c r="L8" s="76"/>
      <c r="M8" s="76"/>
      <c r="N8" s="76"/>
      <c r="O8" s="84"/>
      <c r="P8" s="84"/>
      <c r="Q8" s="88"/>
      <c r="R8" s="41"/>
      <c r="S8" s="90"/>
      <c r="T8" s="90"/>
      <c r="U8" s="90"/>
      <c r="V8" s="94"/>
      <c r="W8" s="92"/>
      <c r="X8" s="93"/>
      <c r="Y8" s="97"/>
      <c r="Z8" s="98"/>
      <c r="AA8" s="88"/>
      <c r="AB8" s="88"/>
      <c r="AC8" s="99"/>
    </row>
    <row r="9" spans="1:31">
      <c r="A9" s="18">
        <v>4</v>
      </c>
      <c r="B9" s="71">
        <v>2016112041</v>
      </c>
      <c r="C9" s="72" t="s">
        <v>71</v>
      </c>
      <c r="D9" s="73"/>
      <c r="E9" s="74"/>
      <c r="F9" s="73"/>
      <c r="G9" s="74"/>
      <c r="H9" s="77"/>
      <c r="I9" s="82"/>
      <c r="J9" s="83"/>
      <c r="K9" s="83"/>
      <c r="L9" s="76"/>
      <c r="M9" s="76"/>
      <c r="N9" s="76"/>
      <c r="O9" s="84"/>
      <c r="P9" s="84"/>
      <c r="Q9" s="88"/>
      <c r="R9" s="41"/>
      <c r="S9" s="90"/>
      <c r="T9" s="90"/>
      <c r="U9" s="90"/>
      <c r="V9" s="94"/>
      <c r="W9" s="92"/>
      <c r="X9" s="93"/>
      <c r="Y9" s="97"/>
      <c r="Z9" s="98"/>
      <c r="AA9" s="88"/>
      <c r="AB9" s="88"/>
      <c r="AC9" s="99"/>
    </row>
    <row r="10" spans="1:31">
      <c r="A10" s="18">
        <v>5</v>
      </c>
      <c r="B10" s="71">
        <v>2016112045</v>
      </c>
      <c r="C10" s="72" t="s">
        <v>72</v>
      </c>
      <c r="D10" s="73"/>
      <c r="E10" s="74"/>
      <c r="F10" s="73"/>
      <c r="G10" s="74"/>
      <c r="H10" s="73"/>
      <c r="I10" s="82"/>
      <c r="J10" s="83"/>
      <c r="K10" s="83"/>
      <c r="L10" s="76"/>
      <c r="M10" s="76"/>
      <c r="N10" s="76"/>
      <c r="O10" s="84"/>
      <c r="P10" s="84"/>
      <c r="Q10" s="88"/>
      <c r="R10" s="41"/>
      <c r="S10" s="90"/>
      <c r="T10" s="90"/>
      <c r="U10" s="90"/>
      <c r="V10" s="94"/>
      <c r="W10" s="92"/>
      <c r="X10" s="93"/>
      <c r="Y10" s="97"/>
      <c r="Z10" s="98"/>
      <c r="AA10" s="88"/>
      <c r="AB10" s="88"/>
      <c r="AC10" s="99"/>
    </row>
    <row r="11" spans="1:31">
      <c r="A11" s="18">
        <v>6</v>
      </c>
      <c r="B11" s="71">
        <v>2016112046</v>
      </c>
      <c r="C11" s="72" t="s">
        <v>73</v>
      </c>
      <c r="D11" s="73"/>
      <c r="E11" s="74"/>
      <c r="F11" s="73"/>
      <c r="G11" s="74"/>
      <c r="H11" s="73"/>
      <c r="I11" s="82"/>
      <c r="J11" s="83"/>
      <c r="K11" s="83"/>
      <c r="L11" s="76"/>
      <c r="M11" s="76"/>
      <c r="N11" s="76"/>
      <c r="O11" s="84"/>
      <c r="P11" s="84"/>
      <c r="Q11" s="88"/>
      <c r="R11" s="41"/>
      <c r="S11" s="90"/>
      <c r="T11" s="90"/>
      <c r="U11" s="90"/>
      <c r="V11" s="94"/>
      <c r="W11" s="92"/>
      <c r="X11" s="93"/>
      <c r="Y11" s="97"/>
      <c r="Z11" s="98"/>
      <c r="AA11" s="88"/>
      <c r="AB11" s="88"/>
      <c r="AC11" s="99"/>
    </row>
    <row r="12" spans="1:31">
      <c r="A12" s="18">
        <v>7</v>
      </c>
      <c r="B12" s="71">
        <v>2016112047</v>
      </c>
      <c r="C12" s="72" t="s">
        <v>74</v>
      </c>
      <c r="D12" s="73"/>
      <c r="E12" s="74"/>
      <c r="F12" s="73"/>
      <c r="G12" s="74"/>
      <c r="H12" s="73"/>
      <c r="I12" s="82"/>
      <c r="J12" s="83"/>
      <c r="K12" s="83"/>
      <c r="L12" s="76"/>
      <c r="M12" s="76"/>
      <c r="N12" s="76"/>
      <c r="O12" s="84"/>
      <c r="P12" s="84"/>
      <c r="Q12" s="88"/>
      <c r="R12" s="41"/>
      <c r="S12" s="90"/>
      <c r="T12" s="90"/>
      <c r="U12" s="90"/>
      <c r="V12" s="94"/>
      <c r="W12" s="92"/>
      <c r="X12" s="93"/>
      <c r="Y12" s="97"/>
      <c r="Z12" s="98"/>
      <c r="AA12" s="88"/>
      <c r="AB12" s="88"/>
      <c r="AC12" s="99"/>
    </row>
    <row r="13" spans="1:31">
      <c r="A13" s="18">
        <v>8</v>
      </c>
      <c r="B13" s="71">
        <v>2016112048</v>
      </c>
      <c r="C13" s="72" t="s">
        <v>75</v>
      </c>
      <c r="D13" s="73"/>
      <c r="E13" s="74"/>
      <c r="F13" s="73"/>
      <c r="G13" s="74"/>
      <c r="H13" s="73"/>
      <c r="I13" s="82"/>
      <c r="J13" s="83"/>
      <c r="K13" s="83"/>
      <c r="L13" s="76"/>
      <c r="M13" s="76"/>
      <c r="N13" s="76"/>
      <c r="O13" s="84"/>
      <c r="P13" s="84"/>
      <c r="Q13" s="88"/>
      <c r="R13" s="41"/>
      <c r="S13" s="90"/>
      <c r="T13" s="90"/>
      <c r="U13" s="90"/>
      <c r="V13" s="94"/>
      <c r="W13" s="92"/>
      <c r="X13" s="93"/>
      <c r="Y13" s="97"/>
      <c r="Z13" s="98"/>
      <c r="AA13" s="88"/>
      <c r="AB13" s="88"/>
      <c r="AC13" s="99"/>
    </row>
    <row r="14" spans="1:31">
      <c r="A14" s="18">
        <v>9</v>
      </c>
      <c r="B14" s="71">
        <v>2016112049</v>
      </c>
      <c r="C14" s="72" t="s">
        <v>76</v>
      </c>
      <c r="D14" s="73"/>
      <c r="E14" s="74"/>
      <c r="F14" s="73"/>
      <c r="G14" s="74"/>
      <c r="H14" s="73"/>
      <c r="I14" s="82"/>
      <c r="J14" s="83"/>
      <c r="K14" s="83"/>
      <c r="L14" s="76"/>
      <c r="M14" s="76"/>
      <c r="N14" s="76"/>
      <c r="O14" s="84"/>
      <c r="P14" s="84"/>
      <c r="Q14" s="88"/>
      <c r="R14" s="41"/>
      <c r="S14" s="90"/>
      <c r="T14" s="90"/>
      <c r="U14" s="90"/>
      <c r="V14" s="94"/>
      <c r="W14" s="92"/>
      <c r="X14" s="93"/>
      <c r="Y14" s="97"/>
      <c r="Z14" s="98"/>
      <c r="AA14" s="88"/>
      <c r="AB14" s="88"/>
      <c r="AC14" s="99"/>
    </row>
    <row r="15" spans="1:31">
      <c r="A15" s="18">
        <v>10</v>
      </c>
      <c r="B15" s="71">
        <v>2016113101</v>
      </c>
      <c r="C15" s="72" t="s">
        <v>77</v>
      </c>
      <c r="D15" s="73"/>
      <c r="E15" s="74"/>
      <c r="F15" s="73"/>
      <c r="G15" s="74"/>
      <c r="H15" s="73"/>
      <c r="I15" s="82"/>
      <c r="J15" s="83"/>
      <c r="K15" s="83"/>
      <c r="L15" s="76"/>
      <c r="M15" s="76"/>
      <c r="N15" s="76"/>
      <c r="O15" s="84"/>
      <c r="P15" s="84"/>
      <c r="Q15" s="88"/>
      <c r="R15" s="41"/>
      <c r="S15" s="90"/>
      <c r="T15" s="90"/>
      <c r="U15" s="90"/>
      <c r="V15" s="94"/>
      <c r="W15" s="92"/>
      <c r="X15" s="93"/>
      <c r="Y15" s="97"/>
      <c r="Z15" s="98"/>
      <c r="AA15" s="88"/>
      <c r="AB15" s="88"/>
      <c r="AC15" s="99"/>
    </row>
    <row r="16" spans="1:31">
      <c r="A16" s="18">
        <v>11</v>
      </c>
      <c r="B16" s="71">
        <v>2016113102</v>
      </c>
      <c r="C16" s="72" t="s">
        <v>78</v>
      </c>
      <c r="D16" s="73"/>
      <c r="E16" s="74"/>
      <c r="F16" s="73"/>
      <c r="G16" s="74"/>
      <c r="H16" s="73"/>
      <c r="I16" s="82"/>
      <c r="J16" s="83"/>
      <c r="K16" s="83"/>
      <c r="L16" s="76"/>
      <c r="M16" s="76"/>
      <c r="N16" s="76"/>
      <c r="O16" s="84"/>
      <c r="P16" s="84"/>
      <c r="Q16" s="88"/>
      <c r="R16" s="41"/>
      <c r="S16" s="90"/>
      <c r="T16" s="90"/>
      <c r="U16" s="90"/>
      <c r="V16" s="94"/>
      <c r="W16" s="92"/>
      <c r="X16" s="93"/>
      <c r="Y16" s="97"/>
      <c r="Z16" s="98"/>
      <c r="AA16" s="88"/>
      <c r="AB16" s="88"/>
      <c r="AC16" s="99"/>
    </row>
    <row r="17" spans="1:29">
      <c r="A17" s="18">
        <v>12</v>
      </c>
      <c r="B17" s="71">
        <v>2016113103</v>
      </c>
      <c r="C17" s="72" t="s">
        <v>79</v>
      </c>
      <c r="D17" s="73"/>
      <c r="E17" s="74"/>
      <c r="F17" s="73"/>
      <c r="G17" s="74"/>
      <c r="H17" s="73"/>
      <c r="I17" s="82"/>
      <c r="J17" s="83"/>
      <c r="K17" s="83"/>
      <c r="L17" s="76"/>
      <c r="M17" s="76"/>
      <c r="N17" s="76"/>
      <c r="O17" s="84"/>
      <c r="P17" s="84"/>
      <c r="Q17" s="88"/>
      <c r="R17" s="41"/>
      <c r="S17" s="90"/>
      <c r="T17" s="90"/>
      <c r="U17" s="90"/>
      <c r="V17" s="94"/>
      <c r="W17" s="92"/>
      <c r="X17" s="93"/>
      <c r="Y17" s="97"/>
      <c r="Z17" s="98"/>
      <c r="AA17" s="88"/>
      <c r="AB17" s="88"/>
      <c r="AC17" s="99"/>
    </row>
    <row r="18" spans="1:29">
      <c r="A18" s="18">
        <v>13</v>
      </c>
      <c r="B18" s="71">
        <v>2016113104</v>
      </c>
      <c r="C18" s="72" t="s">
        <v>80</v>
      </c>
      <c r="D18" s="73"/>
      <c r="E18" s="74"/>
      <c r="F18" s="73"/>
      <c r="G18" s="74"/>
      <c r="H18" s="73"/>
      <c r="I18" s="82"/>
      <c r="J18" s="83"/>
      <c r="K18" s="83"/>
      <c r="L18" s="76"/>
      <c r="M18" s="76"/>
      <c r="N18" s="76"/>
      <c r="O18" s="84"/>
      <c r="P18" s="84"/>
      <c r="Q18" s="88"/>
      <c r="R18" s="41"/>
      <c r="S18" s="90"/>
      <c r="T18" s="90"/>
      <c r="U18" s="90"/>
      <c r="V18" s="94"/>
      <c r="W18" s="92"/>
      <c r="X18" s="93"/>
      <c r="Y18" s="97"/>
      <c r="Z18" s="98"/>
      <c r="AA18" s="88"/>
      <c r="AB18" s="88"/>
      <c r="AC18" s="99"/>
    </row>
    <row r="19" spans="1:29">
      <c r="A19" s="18">
        <v>14</v>
      </c>
      <c r="B19" s="71">
        <v>2016113105</v>
      </c>
      <c r="C19" s="72" t="s">
        <v>81</v>
      </c>
      <c r="D19" s="73"/>
      <c r="E19" s="74"/>
      <c r="F19" s="73"/>
      <c r="G19" s="74"/>
      <c r="H19" s="73"/>
      <c r="I19" s="82"/>
      <c r="J19" s="83"/>
      <c r="K19" s="83"/>
      <c r="L19" s="76"/>
      <c r="M19" s="76"/>
      <c r="N19" s="76"/>
      <c r="O19" s="84"/>
      <c r="P19" s="84"/>
      <c r="Q19" s="88"/>
      <c r="R19" s="41"/>
      <c r="S19" s="90"/>
      <c r="T19" s="90"/>
      <c r="U19" s="90"/>
      <c r="V19" s="94"/>
      <c r="W19" s="92"/>
      <c r="X19" s="93"/>
      <c r="Y19" s="97"/>
      <c r="Z19" s="98"/>
      <c r="AA19" s="88"/>
      <c r="AB19" s="88"/>
      <c r="AC19" s="99"/>
    </row>
    <row r="20" spans="1:29">
      <c r="A20" s="18">
        <v>15</v>
      </c>
      <c r="B20" s="71">
        <v>2016113106</v>
      </c>
      <c r="C20" s="72" t="s">
        <v>82</v>
      </c>
      <c r="D20" s="73"/>
      <c r="E20" s="74"/>
      <c r="F20" s="73"/>
      <c r="G20" s="74"/>
      <c r="H20" s="73"/>
      <c r="I20" s="82"/>
      <c r="J20" s="83"/>
      <c r="K20" s="83"/>
      <c r="L20" s="76"/>
      <c r="M20" s="76"/>
      <c r="N20" s="76"/>
      <c r="O20" s="84"/>
      <c r="P20" s="84"/>
      <c r="Q20" s="88"/>
      <c r="R20" s="41"/>
      <c r="S20" s="90"/>
      <c r="T20" s="90"/>
      <c r="U20" s="90"/>
      <c r="V20" s="94"/>
      <c r="W20" s="92"/>
      <c r="X20" s="93"/>
      <c r="Y20" s="97"/>
      <c r="Z20" s="98"/>
      <c r="AA20" s="88"/>
      <c r="AB20" s="88"/>
      <c r="AC20" s="99"/>
    </row>
    <row r="21" spans="1:29">
      <c r="A21" s="18">
        <v>16</v>
      </c>
      <c r="B21" s="71">
        <v>2016113107</v>
      </c>
      <c r="C21" s="72" t="s">
        <v>83</v>
      </c>
      <c r="D21" s="73"/>
      <c r="E21" s="74"/>
      <c r="F21" s="73"/>
      <c r="G21" s="74"/>
      <c r="H21" s="73"/>
      <c r="I21" s="82"/>
      <c r="J21" s="83"/>
      <c r="K21" s="83"/>
      <c r="L21" s="76"/>
      <c r="M21" s="76"/>
      <c r="N21" s="76"/>
      <c r="O21" s="84"/>
      <c r="P21" s="84"/>
      <c r="Q21" s="88"/>
      <c r="R21" s="41"/>
      <c r="S21" s="90"/>
      <c r="T21" s="90"/>
      <c r="U21" s="90"/>
      <c r="V21" s="94"/>
      <c r="W21" s="92"/>
      <c r="X21" s="93"/>
      <c r="Y21" s="97"/>
      <c r="Z21" s="98"/>
      <c r="AA21" s="88"/>
      <c r="AB21" s="88"/>
      <c r="AC21" s="99"/>
    </row>
    <row r="22" spans="1:29">
      <c r="A22" s="18">
        <v>17</v>
      </c>
      <c r="B22" s="71">
        <v>2016113108</v>
      </c>
      <c r="C22" s="72" t="s">
        <v>84</v>
      </c>
      <c r="D22" s="73"/>
      <c r="E22" s="74"/>
      <c r="F22" s="73"/>
      <c r="G22" s="74"/>
      <c r="H22" s="73"/>
      <c r="I22" s="82"/>
      <c r="J22" s="83"/>
      <c r="K22" s="83"/>
      <c r="L22" s="76"/>
      <c r="M22" s="76"/>
      <c r="N22" s="76"/>
      <c r="O22" s="84"/>
      <c r="P22" s="84"/>
      <c r="Q22" s="88"/>
      <c r="R22" s="41"/>
      <c r="S22" s="90"/>
      <c r="T22" s="90"/>
      <c r="U22" s="90"/>
      <c r="V22" s="94"/>
      <c r="W22" s="92"/>
      <c r="X22" s="93"/>
      <c r="Y22" s="97"/>
      <c r="Z22" s="98"/>
      <c r="AA22" s="88"/>
      <c r="AB22" s="88"/>
      <c r="AC22" s="99"/>
    </row>
    <row r="23" spans="1:29">
      <c r="A23" s="18">
        <v>18</v>
      </c>
      <c r="B23" s="71">
        <v>2016113109</v>
      </c>
      <c r="C23" s="72" t="s">
        <v>85</v>
      </c>
      <c r="D23" s="73"/>
      <c r="E23" s="74"/>
      <c r="F23" s="73"/>
      <c r="G23" s="74"/>
      <c r="H23" s="73"/>
      <c r="I23" s="82"/>
      <c r="J23" s="83"/>
      <c r="K23" s="83"/>
      <c r="L23" s="76"/>
      <c r="M23" s="76"/>
      <c r="N23" s="76"/>
      <c r="O23" s="84"/>
      <c r="P23" s="84"/>
      <c r="Q23" s="88"/>
      <c r="R23" s="41"/>
      <c r="S23" s="90"/>
      <c r="T23" s="90"/>
      <c r="U23" s="90"/>
      <c r="V23" s="94"/>
      <c r="W23" s="92"/>
      <c r="X23" s="93"/>
      <c r="Y23" s="97"/>
      <c r="Z23" s="98"/>
      <c r="AA23" s="88"/>
      <c r="AB23" s="88"/>
      <c r="AC23" s="99"/>
    </row>
    <row r="24" spans="1:29">
      <c r="A24" s="18">
        <v>19</v>
      </c>
      <c r="B24" s="71">
        <v>2016113110</v>
      </c>
      <c r="C24" s="72" t="s">
        <v>86</v>
      </c>
      <c r="D24" s="73"/>
      <c r="E24" s="74"/>
      <c r="F24" s="73"/>
      <c r="G24" s="74"/>
      <c r="H24" s="73"/>
      <c r="I24" s="82"/>
      <c r="J24" s="83"/>
      <c r="K24" s="83"/>
      <c r="L24" s="76"/>
      <c r="M24" s="76"/>
      <c r="N24" s="76"/>
      <c r="O24" s="84"/>
      <c r="P24" s="84"/>
      <c r="Q24" s="88"/>
      <c r="R24" s="41"/>
      <c r="S24" s="90"/>
      <c r="T24" s="90"/>
      <c r="U24" s="90"/>
      <c r="V24" s="94"/>
      <c r="W24" s="92"/>
      <c r="X24" s="93"/>
      <c r="Y24" s="97"/>
      <c r="Z24" s="98"/>
      <c r="AA24" s="88"/>
      <c r="AB24" s="88"/>
      <c r="AC24" s="99"/>
    </row>
    <row r="25" spans="1:29">
      <c r="A25" s="18">
        <v>20</v>
      </c>
      <c r="B25" s="71">
        <v>2016113111</v>
      </c>
      <c r="C25" s="72" t="s">
        <v>87</v>
      </c>
      <c r="D25" s="73"/>
      <c r="E25" s="74"/>
      <c r="F25" s="73"/>
      <c r="G25" s="74"/>
      <c r="H25" s="73"/>
      <c r="I25" s="82"/>
      <c r="J25" s="83"/>
      <c r="K25" s="83"/>
      <c r="L25" s="76"/>
      <c r="M25" s="76"/>
      <c r="N25" s="76"/>
      <c r="O25" s="84"/>
      <c r="P25" s="84"/>
      <c r="Q25" s="88"/>
      <c r="R25" s="41"/>
      <c r="S25" s="90"/>
      <c r="T25" s="90"/>
      <c r="U25" s="90"/>
      <c r="V25" s="94"/>
      <c r="W25" s="92"/>
      <c r="X25" s="93"/>
      <c r="Y25" s="97"/>
      <c r="Z25" s="98"/>
      <c r="AA25" s="88"/>
      <c r="AB25" s="88"/>
      <c r="AC25" s="99"/>
    </row>
    <row r="26" spans="1:29">
      <c r="A26" s="18">
        <v>21</v>
      </c>
      <c r="B26" s="71">
        <v>2016113112</v>
      </c>
      <c r="C26" s="72" t="s">
        <v>88</v>
      </c>
      <c r="D26" s="73"/>
      <c r="E26" s="74"/>
      <c r="F26" s="73"/>
      <c r="G26" s="74"/>
      <c r="H26" s="73"/>
      <c r="I26" s="82"/>
      <c r="J26" s="83"/>
      <c r="K26" s="83"/>
      <c r="L26" s="76"/>
      <c r="M26" s="76"/>
      <c r="N26" s="76"/>
      <c r="O26" s="84"/>
      <c r="P26" s="84"/>
      <c r="Q26" s="88"/>
      <c r="R26" s="41"/>
      <c r="S26" s="90"/>
      <c r="T26" s="90"/>
      <c r="U26" s="90"/>
      <c r="V26" s="94"/>
      <c r="W26" s="92"/>
      <c r="X26" s="93"/>
      <c r="Y26" s="97"/>
      <c r="Z26" s="98"/>
      <c r="AA26" s="88"/>
      <c r="AB26" s="88"/>
      <c r="AC26" s="99"/>
    </row>
    <row r="27" spans="1:29">
      <c r="A27" s="18">
        <v>22</v>
      </c>
      <c r="B27" s="71">
        <v>2016113113</v>
      </c>
      <c r="C27" s="72" t="s">
        <v>89</v>
      </c>
      <c r="D27" s="73"/>
      <c r="E27" s="74"/>
      <c r="F27" s="73"/>
      <c r="G27" s="74"/>
      <c r="H27" s="73"/>
      <c r="I27" s="82"/>
      <c r="J27" s="83"/>
      <c r="K27" s="83"/>
      <c r="L27" s="76"/>
      <c r="M27" s="76"/>
      <c r="N27" s="76"/>
      <c r="O27" s="84"/>
      <c r="P27" s="84"/>
      <c r="Q27" s="88"/>
      <c r="R27" s="41"/>
      <c r="S27" s="90"/>
      <c r="T27" s="90"/>
      <c r="U27" s="90"/>
      <c r="V27" s="94"/>
      <c r="W27" s="92"/>
      <c r="X27" s="93"/>
      <c r="Y27" s="97"/>
      <c r="Z27" s="98"/>
      <c r="AA27" s="88"/>
      <c r="AB27" s="88"/>
      <c r="AC27" s="99"/>
    </row>
    <row r="28" spans="1:29">
      <c r="A28" s="18">
        <v>23</v>
      </c>
      <c r="B28" s="71">
        <v>2016113114</v>
      </c>
      <c r="C28" s="72" t="s">
        <v>90</v>
      </c>
      <c r="D28" s="73"/>
      <c r="E28" s="74"/>
      <c r="F28" s="73"/>
      <c r="G28" s="74"/>
      <c r="H28" s="73"/>
      <c r="I28" s="82"/>
      <c r="J28" s="83"/>
      <c r="K28" s="83"/>
      <c r="L28" s="76"/>
      <c r="M28" s="76"/>
      <c r="N28" s="76"/>
      <c r="O28" s="84"/>
      <c r="P28" s="84"/>
      <c r="Q28" s="88"/>
      <c r="R28" s="41"/>
      <c r="S28" s="90"/>
      <c r="T28" s="90"/>
      <c r="U28" s="90"/>
      <c r="V28" s="94"/>
      <c r="W28" s="92"/>
      <c r="X28" s="93"/>
      <c r="Y28" s="97"/>
      <c r="Z28" s="98"/>
      <c r="AA28" s="88"/>
      <c r="AB28" s="88"/>
      <c r="AC28" s="99"/>
    </row>
    <row r="29" spans="1:29">
      <c r="A29" s="18">
        <v>24</v>
      </c>
      <c r="B29" s="71">
        <v>2016113115</v>
      </c>
      <c r="C29" s="72" t="s">
        <v>91</v>
      </c>
      <c r="D29" s="73"/>
      <c r="E29" s="74"/>
      <c r="F29" s="73"/>
      <c r="G29" s="74"/>
      <c r="H29" s="73"/>
      <c r="I29" s="82"/>
      <c r="J29" s="83"/>
      <c r="K29" s="83"/>
      <c r="L29" s="76"/>
      <c r="M29" s="76"/>
      <c r="N29" s="76"/>
      <c r="O29" s="84"/>
      <c r="P29" s="84"/>
      <c r="Q29" s="88"/>
      <c r="R29" s="41"/>
      <c r="S29" s="90"/>
      <c r="T29" s="90"/>
      <c r="U29" s="90"/>
      <c r="V29" s="94"/>
      <c r="W29" s="92"/>
      <c r="X29" s="93"/>
      <c r="Y29" s="97"/>
      <c r="Z29" s="98"/>
      <c r="AA29" s="88"/>
      <c r="AB29" s="88"/>
      <c r="AC29" s="99"/>
    </row>
    <row r="30" spans="1:29">
      <c r="A30" s="18">
        <v>25</v>
      </c>
      <c r="B30" s="71">
        <v>2016113116</v>
      </c>
      <c r="C30" s="72" t="s">
        <v>92</v>
      </c>
      <c r="D30" s="73"/>
      <c r="E30" s="74"/>
      <c r="F30" s="73"/>
      <c r="G30" s="74"/>
      <c r="H30" s="73"/>
      <c r="I30" s="82"/>
      <c r="J30" s="83"/>
      <c r="K30" s="83"/>
      <c r="L30" s="76"/>
      <c r="M30" s="76"/>
      <c r="N30" s="76"/>
      <c r="O30" s="84"/>
      <c r="P30" s="84"/>
      <c r="Q30" s="88"/>
      <c r="R30" s="41"/>
      <c r="S30" s="90"/>
      <c r="T30" s="90"/>
      <c r="U30" s="90"/>
      <c r="V30" s="94"/>
      <c r="W30" s="92"/>
      <c r="X30" s="93"/>
      <c r="Y30" s="97"/>
      <c r="Z30" s="98"/>
      <c r="AA30" s="88"/>
      <c r="AB30" s="88"/>
      <c r="AC30" s="99"/>
    </row>
    <row r="31" spans="1:29">
      <c r="A31" s="18">
        <v>26</v>
      </c>
      <c r="B31" s="71">
        <v>2016113117</v>
      </c>
      <c r="C31" s="72" t="s">
        <v>93</v>
      </c>
      <c r="D31" s="73"/>
      <c r="E31" s="74"/>
      <c r="F31" s="73"/>
      <c r="G31" s="74"/>
      <c r="H31" s="73"/>
      <c r="I31" s="82"/>
      <c r="J31" s="83"/>
      <c r="K31" s="83"/>
      <c r="L31" s="76"/>
      <c r="M31" s="76"/>
      <c r="N31" s="76"/>
      <c r="O31" s="84"/>
      <c r="P31" s="84"/>
      <c r="Q31" s="88"/>
      <c r="R31" s="41"/>
      <c r="S31" s="90"/>
      <c r="T31" s="90"/>
      <c r="U31" s="90"/>
      <c r="V31" s="94"/>
      <c r="W31" s="92"/>
      <c r="X31" s="93"/>
      <c r="Y31" s="97"/>
      <c r="Z31" s="98"/>
      <c r="AA31" s="88"/>
      <c r="AB31" s="88"/>
      <c r="AC31" s="99"/>
    </row>
    <row r="32" spans="1:29">
      <c r="A32" s="18">
        <v>27</v>
      </c>
      <c r="B32" s="71">
        <v>2016113118</v>
      </c>
      <c r="C32" s="72" t="s">
        <v>94</v>
      </c>
      <c r="D32" s="73"/>
      <c r="E32" s="74"/>
      <c r="F32" s="73"/>
      <c r="G32" s="74"/>
      <c r="H32" s="73"/>
      <c r="I32" s="82"/>
      <c r="J32" s="83"/>
      <c r="K32" s="83"/>
      <c r="L32" s="76"/>
      <c r="M32" s="76"/>
      <c r="N32" s="76"/>
      <c r="O32" s="84"/>
      <c r="P32" s="84"/>
      <c r="Q32" s="88"/>
      <c r="R32" s="41"/>
      <c r="S32" s="90"/>
      <c r="T32" s="90"/>
      <c r="U32" s="90"/>
      <c r="V32" s="94"/>
      <c r="W32" s="92"/>
      <c r="X32" s="93"/>
      <c r="Y32" s="97"/>
      <c r="Z32" s="98"/>
      <c r="AA32" s="88"/>
      <c r="AB32" s="88"/>
      <c r="AC32" s="99"/>
    </row>
    <row r="33" spans="1:31">
      <c r="A33" s="18">
        <v>28</v>
      </c>
      <c r="B33" s="71">
        <v>2016113119</v>
      </c>
      <c r="C33" s="72" t="s">
        <v>95</v>
      </c>
      <c r="D33" s="73"/>
      <c r="E33" s="74"/>
      <c r="F33" s="73"/>
      <c r="G33" s="74"/>
      <c r="H33" s="73"/>
      <c r="I33" s="82"/>
      <c r="J33" s="83"/>
      <c r="K33" s="83"/>
      <c r="L33" s="76"/>
      <c r="M33" s="76"/>
      <c r="N33" s="76"/>
      <c r="O33" s="84"/>
      <c r="P33" s="84"/>
      <c r="Q33" s="88"/>
      <c r="R33" s="41"/>
      <c r="S33" s="90"/>
      <c r="T33" s="90"/>
      <c r="U33" s="90"/>
      <c r="V33" s="94"/>
      <c r="W33" s="92"/>
      <c r="X33" s="93"/>
      <c r="Y33" s="97"/>
      <c r="Z33" s="98"/>
      <c r="AA33" s="88"/>
      <c r="AB33" s="88"/>
      <c r="AC33" s="99"/>
    </row>
    <row r="34" spans="1:31">
      <c r="A34" s="18">
        <v>29</v>
      </c>
      <c r="B34" s="71">
        <v>2016113120</v>
      </c>
      <c r="C34" s="72" t="s">
        <v>96</v>
      </c>
      <c r="D34" s="73"/>
      <c r="E34" s="74"/>
      <c r="F34" s="73"/>
      <c r="G34" s="74"/>
      <c r="H34" s="73"/>
      <c r="I34" s="82"/>
      <c r="J34" s="83"/>
      <c r="K34" s="83"/>
      <c r="L34" s="76"/>
      <c r="M34" s="76"/>
      <c r="N34" s="76"/>
      <c r="O34" s="84"/>
      <c r="P34" s="84"/>
      <c r="Q34" s="88"/>
      <c r="R34" s="41"/>
      <c r="S34" s="90"/>
      <c r="T34" s="90"/>
      <c r="U34" s="90"/>
      <c r="V34" s="94"/>
      <c r="W34" s="92"/>
      <c r="X34" s="93"/>
      <c r="Y34" s="97"/>
      <c r="Z34" s="98"/>
      <c r="AA34" s="88"/>
      <c r="AB34" s="88"/>
      <c r="AC34" s="99"/>
    </row>
    <row r="35" spans="1:31">
      <c r="A35" s="18">
        <v>30</v>
      </c>
      <c r="B35" s="71">
        <v>2016113122</v>
      </c>
      <c r="C35" s="72" t="s">
        <v>97</v>
      </c>
      <c r="D35" s="73"/>
      <c r="E35" s="74"/>
      <c r="F35" s="73"/>
      <c r="G35" s="74"/>
      <c r="H35" s="73"/>
      <c r="I35" s="82"/>
      <c r="J35" s="83"/>
      <c r="K35" s="83"/>
      <c r="L35" s="76"/>
      <c r="M35" s="76"/>
      <c r="N35" s="76"/>
      <c r="O35" s="84"/>
      <c r="P35" s="84"/>
      <c r="Q35" s="88"/>
      <c r="R35" s="41"/>
      <c r="S35" s="90"/>
      <c r="T35" s="90"/>
      <c r="U35" s="90"/>
      <c r="V35" s="94"/>
      <c r="W35" s="92"/>
      <c r="X35" s="93"/>
      <c r="Y35" s="97"/>
      <c r="Z35" s="98"/>
      <c r="AA35" s="88"/>
      <c r="AB35" s="88"/>
      <c r="AC35" s="99"/>
    </row>
    <row r="36" spans="1:31">
      <c r="A36" s="18">
        <v>31</v>
      </c>
      <c r="B36" s="71">
        <v>2016113123</v>
      </c>
      <c r="C36" s="72" t="s">
        <v>98</v>
      </c>
      <c r="D36" s="73"/>
      <c r="E36" s="74"/>
      <c r="F36" s="73"/>
      <c r="G36" s="74"/>
      <c r="H36" s="73"/>
      <c r="I36" s="82"/>
      <c r="J36" s="83"/>
      <c r="K36" s="83"/>
      <c r="L36" s="76"/>
      <c r="M36" s="76"/>
      <c r="N36" s="76"/>
      <c r="O36" s="84"/>
      <c r="P36" s="84"/>
      <c r="Q36" s="88"/>
      <c r="R36" s="41"/>
      <c r="S36" s="90"/>
      <c r="T36" s="90"/>
      <c r="U36" s="90"/>
      <c r="V36" s="94"/>
      <c r="W36" s="92"/>
      <c r="X36" s="93"/>
      <c r="Y36" s="97"/>
      <c r="Z36" s="98"/>
      <c r="AA36" s="88"/>
      <c r="AB36" s="88"/>
      <c r="AC36" s="99"/>
    </row>
    <row r="37" spans="1:31">
      <c r="A37" s="18">
        <v>32</v>
      </c>
      <c r="B37" s="71">
        <v>2016113124</v>
      </c>
      <c r="C37" s="72" t="s">
        <v>99</v>
      </c>
      <c r="D37" s="73"/>
      <c r="E37" s="74"/>
      <c r="F37" s="73"/>
      <c r="G37" s="74"/>
      <c r="H37" s="73"/>
      <c r="I37" s="82"/>
      <c r="J37" s="83"/>
      <c r="K37" s="83"/>
      <c r="L37" s="76"/>
      <c r="M37" s="76"/>
      <c r="N37" s="76"/>
      <c r="O37" s="84"/>
      <c r="P37" s="84"/>
      <c r="Q37" s="88"/>
      <c r="R37" s="41"/>
      <c r="S37" s="90"/>
      <c r="T37" s="90"/>
      <c r="U37" s="90"/>
      <c r="V37" s="94"/>
      <c r="W37" s="92"/>
      <c r="X37" s="93"/>
      <c r="Y37" s="97"/>
      <c r="Z37" s="98"/>
      <c r="AA37" s="88"/>
      <c r="AB37" s="88"/>
      <c r="AC37" s="99"/>
    </row>
    <row r="38" spans="1:31">
      <c r="A38" s="18">
        <v>33</v>
      </c>
      <c r="B38" s="71">
        <v>2016113125</v>
      </c>
      <c r="C38" s="72" t="s">
        <v>100</v>
      </c>
      <c r="D38" s="73"/>
      <c r="E38" s="74"/>
      <c r="F38" s="73"/>
      <c r="G38" s="74"/>
      <c r="H38" s="73"/>
      <c r="I38" s="82"/>
      <c r="J38" s="83"/>
      <c r="K38" s="83"/>
      <c r="L38" s="76"/>
      <c r="M38" s="76"/>
      <c r="N38" s="76"/>
      <c r="O38" s="84"/>
      <c r="P38" s="84"/>
      <c r="Q38" s="88"/>
      <c r="R38" s="41"/>
      <c r="S38" s="90"/>
      <c r="T38" s="90"/>
      <c r="U38" s="90"/>
      <c r="V38" s="94"/>
      <c r="W38" s="92"/>
      <c r="X38" s="93"/>
      <c r="Y38" s="97"/>
      <c r="Z38" s="98"/>
      <c r="AA38" s="88"/>
      <c r="AB38" s="88"/>
      <c r="AC38" s="99"/>
    </row>
    <row r="39" spans="1:31">
      <c r="A39" s="18">
        <v>34</v>
      </c>
      <c r="B39" s="71">
        <v>2016113126</v>
      </c>
      <c r="C39" s="72" t="s">
        <v>101</v>
      </c>
      <c r="D39" s="73"/>
      <c r="E39" s="74"/>
      <c r="F39" s="73"/>
      <c r="G39" s="74"/>
      <c r="H39" s="73"/>
      <c r="I39" s="82"/>
      <c r="J39" s="83"/>
      <c r="K39" s="83"/>
      <c r="L39" s="76"/>
      <c r="M39" s="76"/>
      <c r="N39" s="76"/>
      <c r="O39" s="84"/>
      <c r="P39" s="84"/>
      <c r="Q39" s="88"/>
      <c r="R39" s="41"/>
      <c r="S39" s="90"/>
      <c r="T39" s="90"/>
      <c r="U39" s="90"/>
      <c r="V39" s="94"/>
      <c r="W39" s="92"/>
      <c r="X39" s="93"/>
      <c r="Y39" s="97"/>
      <c r="Z39" s="98"/>
      <c r="AA39" s="88"/>
      <c r="AB39" s="88"/>
      <c r="AC39" s="99"/>
    </row>
    <row r="40" spans="1:31">
      <c r="A40" s="18">
        <v>35</v>
      </c>
      <c r="B40" s="71">
        <v>2016113127</v>
      </c>
      <c r="C40" s="72" t="s">
        <v>102</v>
      </c>
      <c r="D40" s="73"/>
      <c r="E40" s="74"/>
      <c r="F40" s="73"/>
      <c r="G40" s="74"/>
      <c r="H40" s="73"/>
      <c r="I40" s="82"/>
      <c r="J40" s="83"/>
      <c r="K40" s="83"/>
      <c r="L40" s="76"/>
      <c r="M40" s="76"/>
      <c r="N40" s="76"/>
      <c r="O40" s="84"/>
      <c r="P40" s="84"/>
      <c r="Q40" s="88"/>
      <c r="R40" s="41"/>
      <c r="S40" s="90"/>
      <c r="T40" s="90"/>
      <c r="U40" s="90"/>
      <c r="V40" s="94"/>
      <c r="W40" s="92"/>
      <c r="X40" s="93"/>
      <c r="Y40" s="97"/>
      <c r="Z40" s="98"/>
      <c r="AA40" s="88"/>
      <c r="AB40" s="88"/>
      <c r="AC40" s="99"/>
    </row>
    <row r="41" spans="1:31">
      <c r="A41" s="18">
        <v>36</v>
      </c>
      <c r="B41" s="71">
        <v>2016113128</v>
      </c>
      <c r="C41" s="72" t="s">
        <v>103</v>
      </c>
      <c r="D41" s="73"/>
      <c r="E41" s="74"/>
      <c r="F41" s="73"/>
      <c r="G41" s="74"/>
      <c r="H41" s="73"/>
      <c r="I41" s="82"/>
      <c r="J41" s="83"/>
      <c r="K41" s="83"/>
      <c r="L41" s="76"/>
      <c r="M41" s="76"/>
      <c r="N41" s="76"/>
      <c r="O41" s="84"/>
      <c r="P41" s="84"/>
      <c r="Q41" s="88"/>
      <c r="R41" s="41"/>
      <c r="S41" s="90"/>
      <c r="T41" s="90"/>
      <c r="U41" s="90"/>
      <c r="V41" s="94"/>
      <c r="W41" s="92"/>
      <c r="X41" s="93"/>
      <c r="Y41" s="97"/>
      <c r="Z41" s="98"/>
      <c r="AA41" s="88"/>
      <c r="AB41" s="88"/>
      <c r="AC41" s="99"/>
    </row>
    <row r="42" spans="1:31">
      <c r="A42" s="18">
        <v>37</v>
      </c>
      <c r="B42" s="71">
        <v>2016113129</v>
      </c>
      <c r="C42" s="72" t="s">
        <v>104</v>
      </c>
      <c r="D42" s="73"/>
      <c r="E42" s="74"/>
      <c r="F42" s="73"/>
      <c r="G42" s="74"/>
      <c r="H42" s="73"/>
      <c r="I42" s="82"/>
      <c r="J42" s="83"/>
      <c r="K42" s="83"/>
      <c r="L42" s="76"/>
      <c r="M42" s="76"/>
      <c r="N42" s="76"/>
      <c r="O42" s="84"/>
      <c r="P42" s="84"/>
      <c r="Q42" s="88"/>
      <c r="R42" s="41"/>
      <c r="S42" s="90"/>
      <c r="T42" s="90"/>
      <c r="U42" s="90"/>
      <c r="V42" s="94"/>
      <c r="W42" s="92"/>
      <c r="X42" s="93"/>
      <c r="Y42" s="97"/>
      <c r="Z42" s="98"/>
      <c r="AA42" s="88"/>
      <c r="AB42" s="88"/>
      <c r="AC42" s="99"/>
    </row>
    <row r="43" spans="1:31" s="4" customFormat="1">
      <c r="A43" s="18">
        <v>38</v>
      </c>
      <c r="B43" s="71">
        <v>2016113130</v>
      </c>
      <c r="C43" s="72" t="s">
        <v>105</v>
      </c>
      <c r="D43" s="73"/>
      <c r="E43" s="41"/>
      <c r="F43" s="73"/>
      <c r="G43" s="41"/>
      <c r="H43" s="73"/>
      <c r="I43" s="85"/>
      <c r="J43" s="83"/>
      <c r="K43" s="83"/>
      <c r="L43" s="76"/>
      <c r="M43" s="76"/>
      <c r="N43" s="76"/>
      <c r="O43" s="84"/>
      <c r="P43" s="84"/>
      <c r="Q43" s="88"/>
      <c r="R43" s="41"/>
      <c r="S43" s="90"/>
      <c r="T43" s="90"/>
      <c r="U43" s="90"/>
      <c r="V43" s="94"/>
      <c r="W43" s="92"/>
      <c r="X43" s="93"/>
      <c r="Y43" s="100"/>
      <c r="Z43" s="98"/>
      <c r="AA43" s="88"/>
      <c r="AB43" s="88"/>
      <c r="AC43" s="99"/>
      <c r="AD43" s="61"/>
      <c r="AE43" s="64"/>
    </row>
    <row r="44" spans="1:31">
      <c r="A44" s="18">
        <v>39</v>
      </c>
      <c r="B44" s="71">
        <v>2016113131</v>
      </c>
      <c r="C44" s="72" t="s">
        <v>106</v>
      </c>
      <c r="D44" s="73"/>
      <c r="E44" s="74"/>
      <c r="F44" s="73"/>
      <c r="G44" s="74"/>
      <c r="H44" s="73"/>
      <c r="I44" s="82"/>
      <c r="J44" s="83"/>
      <c r="K44" s="83"/>
      <c r="L44" s="76"/>
      <c r="M44" s="76"/>
      <c r="N44" s="76"/>
      <c r="O44" s="84"/>
      <c r="P44" s="84"/>
      <c r="Q44" s="88"/>
      <c r="R44" s="41"/>
      <c r="S44" s="90"/>
      <c r="T44" s="90"/>
      <c r="U44" s="90"/>
      <c r="V44" s="94"/>
      <c r="W44" s="92"/>
      <c r="X44" s="93"/>
      <c r="Y44" s="97"/>
      <c r="Z44" s="98"/>
      <c r="AA44" s="88"/>
      <c r="AB44" s="88"/>
      <c r="AC44" s="99"/>
    </row>
    <row r="45" spans="1:31">
      <c r="A45" s="18">
        <v>40</v>
      </c>
      <c r="B45" s="71">
        <v>2016113133</v>
      </c>
      <c r="C45" s="72" t="s">
        <v>107</v>
      </c>
      <c r="D45" s="73"/>
      <c r="E45" s="74"/>
      <c r="F45" s="73"/>
      <c r="G45" s="74"/>
      <c r="H45" s="73"/>
      <c r="I45" s="82"/>
      <c r="J45" s="83"/>
      <c r="K45" s="83"/>
      <c r="L45" s="76"/>
      <c r="M45" s="76"/>
      <c r="N45" s="76"/>
      <c r="O45" s="84"/>
      <c r="P45" s="84"/>
      <c r="Q45" s="88"/>
      <c r="R45" s="41"/>
      <c r="S45" s="90"/>
      <c r="T45" s="90"/>
      <c r="U45" s="90"/>
      <c r="V45" s="94"/>
      <c r="W45" s="92"/>
      <c r="X45" s="93"/>
      <c r="Y45" s="97"/>
      <c r="Z45" s="98"/>
      <c r="AA45" s="88"/>
      <c r="AB45" s="88"/>
      <c r="AC45" s="99"/>
    </row>
    <row r="46" spans="1:31" s="4" customFormat="1">
      <c r="A46" s="18">
        <v>41</v>
      </c>
      <c r="B46" s="71">
        <v>2016113134</v>
      </c>
      <c r="C46" s="72" t="s">
        <v>108</v>
      </c>
      <c r="D46" s="73"/>
      <c r="E46" s="41"/>
      <c r="F46" s="73"/>
      <c r="G46" s="41"/>
      <c r="H46" s="73"/>
      <c r="I46" s="85"/>
      <c r="J46" s="83"/>
      <c r="K46" s="83"/>
      <c r="L46" s="76"/>
      <c r="M46" s="76"/>
      <c r="N46" s="76"/>
      <c r="O46" s="84"/>
      <c r="P46" s="84"/>
      <c r="Q46" s="88"/>
      <c r="R46" s="41"/>
      <c r="S46" s="90"/>
      <c r="T46" s="90"/>
      <c r="U46" s="90"/>
      <c r="V46" s="94"/>
      <c r="W46" s="92"/>
      <c r="X46" s="93"/>
      <c r="Y46" s="100"/>
      <c r="Z46" s="98"/>
      <c r="AA46" s="88"/>
      <c r="AB46" s="88"/>
      <c r="AC46" s="99"/>
      <c r="AD46" s="61"/>
      <c r="AE46" s="64"/>
    </row>
    <row r="47" spans="1:31">
      <c r="A47" s="18">
        <v>42</v>
      </c>
      <c r="B47" s="71">
        <v>2016113135</v>
      </c>
      <c r="C47" s="72" t="s">
        <v>109</v>
      </c>
      <c r="D47" s="73"/>
      <c r="E47" s="74"/>
      <c r="F47" s="73"/>
      <c r="G47" s="74"/>
      <c r="H47" s="73"/>
      <c r="I47" s="82"/>
      <c r="J47" s="83"/>
      <c r="K47" s="83"/>
      <c r="L47" s="76"/>
      <c r="M47" s="76"/>
      <c r="N47" s="76"/>
      <c r="O47" s="84"/>
      <c r="P47" s="84"/>
      <c r="Q47" s="88"/>
      <c r="R47" s="41"/>
      <c r="S47" s="90"/>
      <c r="T47" s="90"/>
      <c r="U47" s="90"/>
      <c r="V47" s="94"/>
      <c r="W47" s="92"/>
      <c r="X47" s="93"/>
      <c r="Y47" s="97"/>
      <c r="Z47" s="98"/>
      <c r="AA47" s="88"/>
      <c r="AB47" s="88"/>
      <c r="AC47" s="99"/>
    </row>
    <row r="48" spans="1:31">
      <c r="A48" s="18">
        <v>43</v>
      </c>
      <c r="B48" s="71">
        <v>2016113136</v>
      </c>
      <c r="C48" s="72" t="s">
        <v>110</v>
      </c>
      <c r="D48" s="73"/>
      <c r="E48" s="74"/>
      <c r="F48" s="73"/>
      <c r="G48" s="74"/>
      <c r="H48" s="73"/>
      <c r="I48" s="82"/>
      <c r="J48" s="83"/>
      <c r="K48" s="83"/>
      <c r="L48" s="76"/>
      <c r="M48" s="76"/>
      <c r="N48" s="76"/>
      <c r="O48" s="84"/>
      <c r="P48" s="84"/>
      <c r="Q48" s="88"/>
      <c r="R48" s="41"/>
      <c r="S48" s="90"/>
      <c r="T48" s="90"/>
      <c r="U48" s="90"/>
      <c r="V48" s="94"/>
      <c r="W48" s="92"/>
      <c r="X48" s="93"/>
      <c r="Y48" s="97"/>
      <c r="Z48" s="98"/>
      <c r="AA48" s="88"/>
      <c r="AB48" s="88"/>
      <c r="AC48" s="99"/>
    </row>
    <row r="49" spans="1:31">
      <c r="A49" s="18">
        <v>44</v>
      </c>
      <c r="B49" s="71">
        <v>2016113137</v>
      </c>
      <c r="C49" s="72" t="s">
        <v>111</v>
      </c>
      <c r="D49" s="73"/>
      <c r="E49" s="74"/>
      <c r="F49" s="73"/>
      <c r="G49" s="74"/>
      <c r="H49" s="73"/>
      <c r="I49" s="82"/>
      <c r="J49" s="83"/>
      <c r="K49" s="83"/>
      <c r="L49" s="76"/>
      <c r="M49" s="76"/>
      <c r="N49" s="76"/>
      <c r="O49" s="84"/>
      <c r="P49" s="84"/>
      <c r="Q49" s="88"/>
      <c r="R49" s="41"/>
      <c r="S49" s="90"/>
      <c r="T49" s="90"/>
      <c r="U49" s="90"/>
      <c r="V49" s="94"/>
      <c r="W49" s="92"/>
      <c r="X49" s="93"/>
      <c r="Y49" s="97"/>
      <c r="Z49" s="98"/>
      <c r="AA49" s="88"/>
      <c r="AB49" s="88"/>
      <c r="AC49" s="99"/>
    </row>
    <row r="50" spans="1:31">
      <c r="A50" s="18">
        <v>45</v>
      </c>
      <c r="B50" s="71">
        <v>2016113139</v>
      </c>
      <c r="C50" s="72" t="s">
        <v>112</v>
      </c>
      <c r="D50" s="73"/>
      <c r="E50" s="74"/>
      <c r="F50" s="73"/>
      <c r="G50" s="74"/>
      <c r="H50" s="73"/>
      <c r="I50" s="82"/>
      <c r="J50" s="83"/>
      <c r="K50" s="83"/>
      <c r="L50" s="76"/>
      <c r="M50" s="76"/>
      <c r="N50" s="76"/>
      <c r="O50" s="84"/>
      <c r="P50" s="84"/>
      <c r="Q50" s="88"/>
      <c r="R50" s="41"/>
      <c r="S50" s="90"/>
      <c r="T50" s="90"/>
      <c r="U50" s="90"/>
      <c r="V50" s="94"/>
      <c r="W50" s="92"/>
      <c r="X50" s="93"/>
      <c r="Y50" s="97"/>
      <c r="Z50" s="98"/>
      <c r="AA50" s="88"/>
      <c r="AB50" s="88"/>
      <c r="AC50" s="99"/>
    </row>
    <row r="51" spans="1:31">
      <c r="A51" s="18">
        <v>46</v>
      </c>
      <c r="B51" s="71">
        <v>2016113140</v>
      </c>
      <c r="C51" s="72" t="s">
        <v>113</v>
      </c>
      <c r="D51" s="73"/>
      <c r="E51" s="74"/>
      <c r="F51" s="73"/>
      <c r="G51" s="74"/>
      <c r="H51" s="73"/>
      <c r="I51" s="82"/>
      <c r="J51" s="83"/>
      <c r="K51" s="83"/>
      <c r="L51" s="76"/>
      <c r="M51" s="76"/>
      <c r="N51" s="76"/>
      <c r="O51" s="84"/>
      <c r="P51" s="84"/>
      <c r="Q51" s="88"/>
      <c r="R51" s="41"/>
      <c r="S51" s="90"/>
      <c r="T51" s="90"/>
      <c r="U51" s="90"/>
      <c r="V51" s="94"/>
      <c r="W51" s="92"/>
      <c r="X51" s="93"/>
      <c r="Y51" s="97"/>
      <c r="Z51" s="98"/>
      <c r="AA51" s="88"/>
      <c r="AB51" s="88"/>
      <c r="AC51" s="99"/>
    </row>
    <row r="52" spans="1:31">
      <c r="A52" s="18">
        <v>47</v>
      </c>
      <c r="B52" s="71">
        <v>2016113141</v>
      </c>
      <c r="C52" s="72" t="s">
        <v>114</v>
      </c>
      <c r="D52" s="73"/>
      <c r="E52" s="74"/>
      <c r="F52" s="73"/>
      <c r="G52" s="74"/>
      <c r="H52" s="73"/>
      <c r="I52" s="82"/>
      <c r="J52" s="83"/>
      <c r="K52" s="83"/>
      <c r="L52" s="76"/>
      <c r="M52" s="76"/>
      <c r="N52" s="76"/>
      <c r="O52" s="84"/>
      <c r="P52" s="84"/>
      <c r="Q52" s="88"/>
      <c r="R52" s="41"/>
      <c r="S52" s="90"/>
      <c r="T52" s="90"/>
      <c r="U52" s="90"/>
      <c r="V52" s="94"/>
      <c r="W52" s="92"/>
      <c r="X52" s="93"/>
      <c r="Y52" s="97"/>
      <c r="Z52" s="98"/>
      <c r="AA52" s="88"/>
      <c r="AB52" s="88"/>
      <c r="AC52" s="99"/>
    </row>
    <row r="53" spans="1:31">
      <c r="A53" s="18">
        <v>48</v>
      </c>
      <c r="B53" s="71">
        <v>2016113142</v>
      </c>
      <c r="C53" s="72" t="s">
        <v>115</v>
      </c>
      <c r="D53" s="73"/>
      <c r="E53" s="74"/>
      <c r="F53" s="73"/>
      <c r="G53" s="74"/>
      <c r="H53" s="73"/>
      <c r="I53" s="82"/>
      <c r="J53" s="83"/>
      <c r="K53" s="83"/>
      <c r="L53" s="76"/>
      <c r="M53" s="76"/>
      <c r="N53" s="76"/>
      <c r="O53" s="84"/>
      <c r="P53" s="84"/>
      <c r="Q53" s="88"/>
      <c r="R53" s="41"/>
      <c r="S53" s="90"/>
      <c r="T53" s="90"/>
      <c r="U53" s="90"/>
      <c r="V53" s="94"/>
      <c r="W53" s="92"/>
      <c r="X53" s="93"/>
      <c r="Y53" s="97"/>
      <c r="Z53" s="98"/>
      <c r="AA53" s="88"/>
      <c r="AB53" s="88"/>
      <c r="AC53" s="99"/>
    </row>
    <row r="54" spans="1:31">
      <c r="A54" s="18">
        <v>49</v>
      </c>
      <c r="B54" s="71">
        <v>2016113143</v>
      </c>
      <c r="C54" s="72" t="s">
        <v>116</v>
      </c>
      <c r="D54" s="73"/>
      <c r="E54" s="74"/>
      <c r="F54" s="73"/>
      <c r="G54" s="74"/>
      <c r="H54" s="73"/>
      <c r="I54" s="82"/>
      <c r="J54" s="83"/>
      <c r="K54" s="83"/>
      <c r="L54" s="76"/>
      <c r="M54" s="76"/>
      <c r="N54" s="76"/>
      <c r="O54" s="84"/>
      <c r="P54" s="84"/>
      <c r="Q54" s="88"/>
      <c r="R54" s="41"/>
      <c r="S54" s="90"/>
      <c r="T54" s="90"/>
      <c r="U54" s="90"/>
      <c r="V54" s="94"/>
      <c r="W54" s="92"/>
      <c r="X54" s="93"/>
      <c r="Y54" s="97"/>
      <c r="Z54" s="98"/>
      <c r="AA54" s="88"/>
      <c r="AB54" s="88"/>
      <c r="AC54" s="99"/>
    </row>
    <row r="55" spans="1:31">
      <c r="A55" s="18">
        <v>50</v>
      </c>
      <c r="B55" s="71">
        <v>2016113144</v>
      </c>
      <c r="C55" s="72" t="s">
        <v>117</v>
      </c>
      <c r="D55" s="73"/>
      <c r="E55" s="74"/>
      <c r="F55" s="73"/>
      <c r="G55" s="74"/>
      <c r="H55" s="73"/>
      <c r="I55" s="82"/>
      <c r="J55" s="83"/>
      <c r="K55" s="83"/>
      <c r="L55" s="76"/>
      <c r="M55" s="76"/>
      <c r="N55" s="76"/>
      <c r="O55" s="84"/>
      <c r="P55" s="84"/>
      <c r="Q55" s="88"/>
      <c r="R55" s="41"/>
      <c r="S55" s="90"/>
      <c r="T55" s="90"/>
      <c r="U55" s="90"/>
      <c r="V55" s="94"/>
      <c r="W55" s="92"/>
      <c r="X55" s="93"/>
      <c r="Y55" s="97"/>
      <c r="Z55" s="98"/>
      <c r="AA55" s="88"/>
      <c r="AB55" s="88"/>
      <c r="AC55" s="99"/>
    </row>
    <row r="56" spans="1:31" s="4" customFormat="1">
      <c r="A56" s="18">
        <v>51</v>
      </c>
      <c r="B56" s="71">
        <v>2016113145</v>
      </c>
      <c r="C56" s="72" t="s">
        <v>118</v>
      </c>
      <c r="D56" s="73"/>
      <c r="E56" s="41"/>
      <c r="F56" s="73"/>
      <c r="G56" s="41"/>
      <c r="H56" s="73"/>
      <c r="I56" s="85"/>
      <c r="J56" s="83"/>
      <c r="K56" s="83"/>
      <c r="L56" s="76"/>
      <c r="M56" s="76"/>
      <c r="N56" s="76"/>
      <c r="O56" s="84"/>
      <c r="P56" s="84"/>
      <c r="Q56" s="88"/>
      <c r="R56" s="41"/>
      <c r="S56" s="90"/>
      <c r="T56" s="90"/>
      <c r="U56" s="90"/>
      <c r="V56" s="94"/>
      <c r="W56" s="92"/>
      <c r="X56" s="93"/>
      <c r="Y56" s="100"/>
      <c r="Z56" s="98"/>
      <c r="AA56" s="88"/>
      <c r="AB56" s="88"/>
      <c r="AC56" s="99"/>
      <c r="AD56" s="61"/>
      <c r="AE56" s="64"/>
    </row>
    <row r="57" spans="1:31">
      <c r="A57" s="18">
        <v>52</v>
      </c>
      <c r="B57" s="71">
        <v>2016113146</v>
      </c>
      <c r="C57" s="72" t="s">
        <v>119</v>
      </c>
      <c r="D57" s="73"/>
      <c r="E57" s="74"/>
      <c r="F57" s="73"/>
      <c r="G57" s="74"/>
      <c r="H57" s="73"/>
      <c r="I57" s="82"/>
      <c r="J57" s="83"/>
      <c r="K57" s="83"/>
      <c r="L57" s="76"/>
      <c r="M57" s="76"/>
      <c r="N57" s="76"/>
      <c r="O57" s="84"/>
      <c r="P57" s="84"/>
      <c r="Q57" s="88"/>
      <c r="R57" s="41"/>
      <c r="S57" s="90"/>
      <c r="T57" s="90"/>
      <c r="U57" s="90"/>
      <c r="V57" s="94"/>
      <c r="W57" s="92"/>
      <c r="X57" s="93"/>
      <c r="Y57" s="97"/>
      <c r="Z57" s="98"/>
      <c r="AA57" s="88"/>
      <c r="AB57" s="88"/>
      <c r="AC57" s="99"/>
    </row>
    <row r="58" spans="1:31">
      <c r="A58" s="18">
        <v>53</v>
      </c>
      <c r="B58" s="71">
        <v>2016113147</v>
      </c>
      <c r="C58" s="72" t="s">
        <v>120</v>
      </c>
      <c r="D58" s="73"/>
      <c r="E58" s="74"/>
      <c r="F58" s="73"/>
      <c r="G58" s="74"/>
      <c r="H58" s="73"/>
      <c r="I58" s="82"/>
      <c r="J58" s="83"/>
      <c r="K58" s="83"/>
      <c r="L58" s="76"/>
      <c r="M58" s="76"/>
      <c r="N58" s="76"/>
      <c r="O58" s="84"/>
      <c r="P58" s="84"/>
      <c r="Q58" s="88"/>
      <c r="R58" s="41"/>
      <c r="S58" s="90"/>
      <c r="T58" s="90"/>
      <c r="U58" s="90"/>
      <c r="V58" s="94"/>
      <c r="W58" s="92"/>
      <c r="X58" s="93"/>
      <c r="Y58" s="97"/>
      <c r="Z58" s="98"/>
      <c r="AA58" s="88"/>
      <c r="AB58" s="88"/>
      <c r="AC58" s="99"/>
    </row>
    <row r="59" spans="1:31" s="4" customFormat="1">
      <c r="A59" s="18">
        <v>54</v>
      </c>
      <c r="B59" s="71">
        <v>2016113148</v>
      </c>
      <c r="C59" s="72" t="s">
        <v>121</v>
      </c>
      <c r="D59" s="73"/>
      <c r="E59" s="41"/>
      <c r="F59" s="73"/>
      <c r="G59" s="41"/>
      <c r="H59" s="73"/>
      <c r="I59" s="85"/>
      <c r="J59" s="83"/>
      <c r="K59" s="83"/>
      <c r="L59" s="76"/>
      <c r="M59" s="76"/>
      <c r="N59" s="76"/>
      <c r="O59" s="84"/>
      <c r="P59" s="84"/>
      <c r="Q59" s="88"/>
      <c r="R59" s="41"/>
      <c r="S59" s="90"/>
      <c r="T59" s="90"/>
      <c r="U59" s="90"/>
      <c r="V59" s="94"/>
      <c r="W59" s="92"/>
      <c r="X59" s="93"/>
      <c r="Y59" s="100"/>
      <c r="Z59" s="98"/>
      <c r="AA59" s="88"/>
      <c r="AB59" s="88"/>
      <c r="AC59" s="99"/>
      <c r="AD59" s="61"/>
      <c r="AE59" s="64"/>
    </row>
    <row r="60" spans="1:31">
      <c r="A60" s="18">
        <v>55</v>
      </c>
      <c r="B60" s="71">
        <v>2016113149</v>
      </c>
      <c r="C60" s="72" t="s">
        <v>122</v>
      </c>
      <c r="D60" s="73"/>
      <c r="E60" s="74"/>
      <c r="F60" s="73"/>
      <c r="G60" s="74"/>
      <c r="H60" s="73"/>
      <c r="I60" s="82"/>
      <c r="J60" s="83"/>
      <c r="K60" s="83"/>
      <c r="L60" s="76"/>
      <c r="M60" s="76"/>
      <c r="N60" s="76"/>
      <c r="O60" s="84"/>
      <c r="P60" s="84"/>
      <c r="Q60" s="88"/>
      <c r="R60" s="41"/>
      <c r="S60" s="90"/>
      <c r="T60" s="90"/>
      <c r="U60" s="90"/>
      <c r="V60" s="94"/>
      <c r="W60" s="92"/>
      <c r="X60" s="93"/>
      <c r="Y60" s="97"/>
      <c r="Z60" s="98"/>
      <c r="AA60" s="88"/>
      <c r="AB60" s="88"/>
      <c r="AC60" s="99"/>
    </row>
    <row r="61" spans="1:31">
      <c r="A61" s="18">
        <v>56</v>
      </c>
      <c r="B61" s="71">
        <v>2016113150</v>
      </c>
      <c r="C61" s="72" t="s">
        <v>123</v>
      </c>
      <c r="D61" s="73"/>
      <c r="E61" s="74"/>
      <c r="F61" s="73"/>
      <c r="G61" s="74"/>
      <c r="H61" s="73"/>
      <c r="I61" s="82"/>
      <c r="J61" s="83"/>
      <c r="K61" s="83"/>
      <c r="L61" s="76"/>
      <c r="M61" s="76"/>
      <c r="N61" s="76"/>
      <c r="O61" s="84"/>
      <c r="P61" s="84"/>
      <c r="Q61" s="88"/>
      <c r="R61" s="41"/>
      <c r="S61" s="90"/>
      <c r="T61" s="90"/>
      <c r="U61" s="90"/>
      <c r="V61" s="94"/>
      <c r="W61" s="92"/>
      <c r="X61" s="93"/>
      <c r="Y61" s="97"/>
      <c r="Z61" s="98"/>
      <c r="AA61" s="88"/>
      <c r="AB61" s="88"/>
      <c r="AC61" s="99"/>
    </row>
    <row r="62" spans="1:31">
      <c r="A62" s="18">
        <v>57</v>
      </c>
      <c r="B62" s="71">
        <v>2016113151</v>
      </c>
      <c r="C62" s="72" t="s">
        <v>124</v>
      </c>
      <c r="D62" s="73"/>
      <c r="E62" s="74"/>
      <c r="F62" s="73"/>
      <c r="G62" s="74"/>
      <c r="H62" s="73"/>
      <c r="I62" s="82"/>
      <c r="J62" s="83"/>
      <c r="K62" s="83"/>
      <c r="L62" s="76"/>
      <c r="M62" s="76"/>
      <c r="N62" s="76"/>
      <c r="O62" s="84"/>
      <c r="P62" s="84"/>
      <c r="Q62" s="88"/>
      <c r="R62" s="41"/>
      <c r="S62" s="90"/>
      <c r="T62" s="90"/>
      <c r="U62" s="90"/>
      <c r="V62" s="94"/>
      <c r="W62" s="92"/>
      <c r="X62" s="93"/>
      <c r="Y62" s="97"/>
      <c r="Z62" s="98"/>
      <c r="AA62" s="88"/>
      <c r="AB62" s="88"/>
      <c r="AC62" s="99"/>
    </row>
    <row r="63" spans="1:31">
      <c r="A63" s="18">
        <v>58</v>
      </c>
      <c r="B63" s="71">
        <v>2016113152</v>
      </c>
      <c r="C63" s="72" t="s">
        <v>125</v>
      </c>
      <c r="D63" s="73"/>
      <c r="E63" s="74"/>
      <c r="F63" s="73"/>
      <c r="G63" s="74"/>
      <c r="H63" s="73"/>
      <c r="I63" s="82"/>
      <c r="J63" s="83"/>
      <c r="K63" s="83"/>
      <c r="L63" s="76"/>
      <c r="M63" s="76"/>
      <c r="N63" s="76"/>
      <c r="O63" s="84"/>
      <c r="P63" s="84"/>
      <c r="Q63" s="88"/>
      <c r="R63" s="41"/>
      <c r="S63" s="90"/>
      <c r="T63" s="90"/>
      <c r="U63" s="90"/>
      <c r="V63" s="94"/>
      <c r="W63" s="92"/>
      <c r="X63" s="93"/>
      <c r="Y63" s="97"/>
      <c r="Z63" s="98"/>
      <c r="AA63" s="88"/>
      <c r="AB63" s="88"/>
      <c r="AC63" s="99"/>
    </row>
    <row r="64" spans="1:31">
      <c r="A64" s="18">
        <v>59</v>
      </c>
      <c r="B64" s="71">
        <v>2016113153</v>
      </c>
      <c r="C64" s="72" t="s">
        <v>126</v>
      </c>
      <c r="D64" s="73"/>
      <c r="E64" s="74"/>
      <c r="F64" s="73"/>
      <c r="G64" s="74"/>
      <c r="H64" s="73"/>
      <c r="I64" s="82"/>
      <c r="J64" s="83"/>
      <c r="K64" s="83"/>
      <c r="L64" s="76"/>
      <c r="M64" s="76"/>
      <c r="N64" s="76"/>
      <c r="O64" s="84"/>
      <c r="P64" s="84"/>
      <c r="Q64" s="88"/>
      <c r="R64" s="41"/>
      <c r="S64" s="90"/>
      <c r="T64" s="90"/>
      <c r="U64" s="90"/>
      <c r="V64" s="94"/>
      <c r="W64" s="92"/>
      <c r="X64" s="93"/>
      <c r="Y64" s="97"/>
      <c r="Z64" s="98"/>
      <c r="AA64" s="88"/>
      <c r="AB64" s="88"/>
      <c r="AC64" s="99"/>
    </row>
    <row r="65" spans="1:29">
      <c r="A65" s="18">
        <v>60</v>
      </c>
      <c r="B65" s="71">
        <v>2016113154</v>
      </c>
      <c r="C65" s="72" t="s">
        <v>127</v>
      </c>
      <c r="D65" s="73"/>
      <c r="E65" s="74"/>
      <c r="F65" s="73"/>
      <c r="G65" s="74"/>
      <c r="H65" s="73"/>
      <c r="I65" s="82"/>
      <c r="J65" s="83"/>
      <c r="K65" s="83"/>
      <c r="L65" s="76"/>
      <c r="M65" s="76"/>
      <c r="N65" s="76"/>
      <c r="O65" s="84"/>
      <c r="P65" s="84"/>
      <c r="Q65" s="88"/>
      <c r="R65" s="41"/>
      <c r="S65" s="90"/>
      <c r="T65" s="90"/>
      <c r="U65" s="90"/>
      <c r="V65" s="94"/>
      <c r="W65" s="92"/>
      <c r="X65" s="93"/>
      <c r="Y65" s="97"/>
      <c r="Z65" s="98"/>
      <c r="AA65" s="88"/>
      <c r="AB65" s="88"/>
      <c r="AC65" s="99"/>
    </row>
    <row r="66" spans="1:29">
      <c r="A66" s="18">
        <v>61</v>
      </c>
      <c r="B66" s="71">
        <v>2016113155</v>
      </c>
      <c r="C66" s="72" t="s">
        <v>128</v>
      </c>
      <c r="D66" s="73"/>
      <c r="E66" s="74"/>
      <c r="F66" s="73"/>
      <c r="G66" s="74"/>
      <c r="H66" s="73"/>
      <c r="I66" s="82"/>
      <c r="J66" s="83"/>
      <c r="K66" s="83"/>
      <c r="L66" s="76"/>
      <c r="M66" s="76"/>
      <c r="N66" s="76"/>
      <c r="O66" s="84"/>
      <c r="P66" s="84"/>
      <c r="Q66" s="88"/>
      <c r="R66" s="41"/>
      <c r="S66" s="90"/>
      <c r="T66" s="90"/>
      <c r="U66" s="90"/>
      <c r="V66" s="94"/>
      <c r="W66" s="92"/>
      <c r="X66" s="93"/>
      <c r="Y66" s="97"/>
      <c r="Z66" s="98"/>
      <c r="AA66" s="88"/>
      <c r="AB66" s="88"/>
      <c r="AC66" s="99"/>
    </row>
    <row r="67" spans="1:29">
      <c r="A67" s="18">
        <v>62</v>
      </c>
      <c r="B67" s="71">
        <v>2016113156</v>
      </c>
      <c r="C67" s="72" t="s">
        <v>129</v>
      </c>
      <c r="D67" s="73"/>
      <c r="E67" s="74"/>
      <c r="F67" s="73"/>
      <c r="G67" s="74"/>
      <c r="H67" s="73"/>
      <c r="I67" s="82"/>
      <c r="J67" s="83"/>
      <c r="K67" s="83"/>
      <c r="L67" s="76"/>
      <c r="M67" s="76"/>
      <c r="N67" s="76"/>
      <c r="O67" s="84"/>
      <c r="P67" s="84"/>
      <c r="Q67" s="88"/>
      <c r="R67" s="41"/>
      <c r="S67" s="90"/>
      <c r="T67" s="90"/>
      <c r="U67" s="90"/>
      <c r="V67" s="94"/>
      <c r="W67" s="92"/>
      <c r="X67" s="93"/>
      <c r="Y67" s="97"/>
      <c r="Z67" s="98"/>
      <c r="AA67" s="88"/>
      <c r="AB67" s="88"/>
      <c r="AC67" s="99"/>
    </row>
    <row r="68" spans="1:29">
      <c r="A68" s="18">
        <v>63</v>
      </c>
      <c r="B68" s="71">
        <v>2016113157</v>
      </c>
      <c r="C68" s="72" t="s">
        <v>130</v>
      </c>
      <c r="D68" s="73"/>
      <c r="E68" s="74"/>
      <c r="F68" s="73"/>
      <c r="G68" s="74"/>
      <c r="H68" s="73"/>
      <c r="I68" s="82"/>
      <c r="J68" s="83"/>
      <c r="K68" s="83"/>
      <c r="L68" s="76"/>
      <c r="M68" s="76"/>
      <c r="N68" s="76"/>
      <c r="O68" s="84"/>
      <c r="P68" s="84"/>
      <c r="Q68" s="88"/>
      <c r="R68" s="41"/>
      <c r="S68" s="90"/>
      <c r="T68" s="90"/>
      <c r="U68" s="90"/>
      <c r="V68" s="94"/>
      <c r="W68" s="92"/>
      <c r="X68" s="93"/>
      <c r="Y68" s="97"/>
      <c r="Z68" s="98"/>
      <c r="AA68" s="88"/>
      <c r="AB68" s="88"/>
      <c r="AC68" s="99"/>
    </row>
    <row r="69" spans="1:29">
      <c r="A69" s="18">
        <v>64</v>
      </c>
      <c r="B69" s="71">
        <v>2016113158</v>
      </c>
      <c r="C69" s="72" t="s">
        <v>131</v>
      </c>
      <c r="D69" s="73"/>
      <c r="E69" s="74"/>
      <c r="F69" s="73"/>
      <c r="G69" s="74"/>
      <c r="H69" s="73"/>
      <c r="I69" s="82"/>
      <c r="J69" s="83"/>
      <c r="K69" s="83"/>
      <c r="L69" s="76"/>
      <c r="M69" s="76"/>
      <c r="N69" s="76"/>
      <c r="O69" s="84"/>
      <c r="P69" s="84"/>
      <c r="Q69" s="88"/>
      <c r="R69" s="41"/>
      <c r="S69" s="90"/>
      <c r="T69" s="90"/>
      <c r="U69" s="90"/>
      <c r="V69" s="94"/>
      <c r="W69" s="92"/>
      <c r="X69" s="93"/>
      <c r="Y69" s="97"/>
      <c r="Z69" s="98"/>
      <c r="AA69" s="88"/>
      <c r="AB69" s="88"/>
      <c r="AC69" s="99"/>
    </row>
    <row r="70" spans="1:29">
      <c r="A70" s="18">
        <v>65</v>
      </c>
      <c r="B70" s="71">
        <v>2016113159</v>
      </c>
      <c r="C70" s="72" t="s">
        <v>132</v>
      </c>
      <c r="D70" s="73"/>
      <c r="E70" s="74"/>
      <c r="F70" s="73"/>
      <c r="G70" s="74"/>
      <c r="H70" s="73"/>
      <c r="I70" s="82"/>
      <c r="J70" s="83"/>
      <c r="K70" s="83"/>
      <c r="L70" s="76"/>
      <c r="M70" s="76"/>
      <c r="N70" s="76"/>
      <c r="O70" s="84"/>
      <c r="P70" s="84"/>
      <c r="Q70" s="88"/>
      <c r="R70" s="41"/>
      <c r="S70" s="90"/>
      <c r="T70" s="90"/>
      <c r="U70" s="90"/>
      <c r="V70" s="94"/>
      <c r="W70" s="92"/>
      <c r="X70" s="93"/>
      <c r="Y70" s="97"/>
      <c r="Z70" s="98"/>
      <c r="AA70" s="88"/>
      <c r="AB70" s="88"/>
      <c r="AC70" s="99"/>
    </row>
    <row r="71" spans="1:29" s="5" customFormat="1" ht="12">
      <c r="A71" s="170" t="s">
        <v>39</v>
      </c>
      <c r="B71" s="171"/>
      <c r="C71" s="101"/>
      <c r="D71" s="102" t="e">
        <f>AVERAGE(D7:D70)</f>
        <v>#DIV/0!</v>
      </c>
      <c r="E71" s="103">
        <f t="shared" ref="E71:K71" si="0">AVERAGE(E6:E70)</f>
        <v>6</v>
      </c>
      <c r="F71" s="104">
        <f t="shared" si="0"/>
        <v>56.5</v>
      </c>
      <c r="G71" s="103">
        <f t="shared" si="0"/>
        <v>2.8250000000000002</v>
      </c>
      <c r="H71" s="104">
        <f t="shared" si="0"/>
        <v>75</v>
      </c>
      <c r="I71" s="103">
        <f t="shared" si="0"/>
        <v>3.75</v>
      </c>
      <c r="J71" s="103">
        <f t="shared" si="0"/>
        <v>7.7</v>
      </c>
      <c r="K71" s="103">
        <f t="shared" si="0"/>
        <v>4.7</v>
      </c>
      <c r="L71" s="103"/>
      <c r="M71" s="103"/>
      <c r="N71" s="103"/>
      <c r="O71" s="103">
        <f t="shared" ref="O71:Y71" si="1">AVERAGE(O6:O70)</f>
        <v>7.1666666666666696</v>
      </c>
      <c r="P71" s="103">
        <f t="shared" si="1"/>
        <v>2.8666666666666698</v>
      </c>
      <c r="Q71" s="103">
        <f t="shared" si="1"/>
        <v>3</v>
      </c>
      <c r="R71" s="103">
        <f t="shared" si="1"/>
        <v>5.8666666666666698</v>
      </c>
      <c r="S71" s="105">
        <f t="shared" si="1"/>
        <v>3.5</v>
      </c>
      <c r="T71" s="103" t="e">
        <f t="shared" si="1"/>
        <v>#DIV/0!</v>
      </c>
      <c r="U71" s="103" t="e">
        <f t="shared" si="1"/>
        <v>#DIV/0!</v>
      </c>
      <c r="V71" s="106">
        <f t="shared" si="1"/>
        <v>-1</v>
      </c>
      <c r="W71" s="103">
        <f t="shared" si="1"/>
        <v>20.766666666666701</v>
      </c>
      <c r="X71" s="103">
        <f t="shared" si="1"/>
        <v>69.2222222222222</v>
      </c>
      <c r="Y71" s="107">
        <f t="shared" si="1"/>
        <v>33.341666666666697</v>
      </c>
      <c r="Z71" s="108"/>
      <c r="AA71" s="109"/>
      <c r="AB71" s="109"/>
      <c r="AC71" s="110"/>
    </row>
    <row r="72" spans="1:29">
      <c r="A72" s="35"/>
      <c r="B72" s="35"/>
      <c r="D72" s="36" t="e">
        <f>MAX(D10:D71)</f>
        <v>#DIV/0!</v>
      </c>
      <c r="E72" s="36">
        <f>MAX(E10:E71)</f>
        <v>6</v>
      </c>
      <c r="F72" s="36">
        <f>MAX(F10:F71)</f>
        <v>56.5</v>
      </c>
      <c r="G72" s="36"/>
      <c r="H72" s="36"/>
      <c r="I72" s="36"/>
      <c r="J72" s="36"/>
      <c r="K72" s="36"/>
      <c r="L72" s="37"/>
      <c r="M72" s="37"/>
      <c r="N72" s="37"/>
      <c r="O72" s="37"/>
      <c r="P72" s="37"/>
      <c r="Q72" s="37"/>
      <c r="R72" s="37"/>
      <c r="S72" s="37"/>
      <c r="Y72" s="36">
        <f>MAX(Y6:Y71)</f>
        <v>33.341666666666697</v>
      </c>
      <c r="Z72" s="111"/>
      <c r="AA72" s="111"/>
      <c r="AC72" s="112">
        <f>AVERAGE(AC6:AC71)</f>
        <v>19.497222222222199</v>
      </c>
    </row>
    <row r="73" spans="1:29">
      <c r="A73" s="35"/>
      <c r="B73" s="35"/>
      <c r="D73" s="36" t="e">
        <f>MIN(D10:D72)</f>
        <v>#DIV/0!</v>
      </c>
      <c r="E73" s="36">
        <f>MIN(E10:E72)</f>
        <v>6</v>
      </c>
      <c r="F73" s="36">
        <f>MIN(F10:F72)</f>
        <v>56.5</v>
      </c>
      <c r="G73" s="36"/>
      <c r="H73" s="36"/>
      <c r="I73" s="36"/>
      <c r="J73" s="36"/>
      <c r="K73" s="36"/>
      <c r="L73" s="37"/>
      <c r="M73" s="37"/>
      <c r="N73" s="37"/>
      <c r="O73" s="37"/>
      <c r="P73" s="37"/>
      <c r="Q73" s="37"/>
      <c r="R73" s="37"/>
      <c r="S73" s="37"/>
      <c r="Y73" s="36">
        <f>MIN(Y6:Y72)</f>
        <v>33.341666666666697</v>
      </c>
      <c r="Z73" s="111"/>
      <c r="AA73" s="111"/>
      <c r="AC73" s="112"/>
    </row>
    <row r="74" spans="1:29">
      <c r="A74" s="35"/>
      <c r="B74" s="35"/>
      <c r="D74" s="36"/>
      <c r="E74" s="36"/>
      <c r="F74" s="36"/>
      <c r="G74" s="36"/>
      <c r="H74" s="36"/>
      <c r="I74" s="36"/>
      <c r="J74" s="36" t="s">
        <v>63</v>
      </c>
      <c r="K74" s="36"/>
      <c r="L74" s="37"/>
      <c r="M74" s="37"/>
      <c r="N74" s="37"/>
      <c r="O74" s="37"/>
      <c r="P74" s="37"/>
      <c r="Q74" s="37"/>
      <c r="R74" s="37"/>
      <c r="S74" s="37"/>
      <c r="Y74" s="36"/>
      <c r="Z74" s="111"/>
      <c r="AA74" s="111"/>
      <c r="AC74" s="112"/>
    </row>
    <row r="75" spans="1:29">
      <c r="A75" s="35"/>
      <c r="B75" s="35"/>
      <c r="D75" s="36"/>
      <c r="E75" s="36"/>
      <c r="F75" s="36"/>
      <c r="G75" s="36"/>
      <c r="H75" s="36"/>
      <c r="I75" s="36"/>
      <c r="J75" s="36"/>
      <c r="K75" s="36"/>
      <c r="L75" s="37"/>
      <c r="M75" s="37"/>
      <c r="N75" s="37"/>
      <c r="O75" s="37"/>
      <c r="P75" s="37"/>
      <c r="Q75" s="37"/>
      <c r="R75" s="37"/>
      <c r="S75" s="37"/>
      <c r="Y75" s="36"/>
      <c r="Z75" s="111"/>
      <c r="AA75" s="111"/>
      <c r="AC75" s="112"/>
    </row>
    <row r="76" spans="1:29" ht="14.25" customHeight="1">
      <c r="A76" s="114" t="s">
        <v>64</v>
      </c>
      <c r="B76" s="114"/>
      <c r="C76" s="114"/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</row>
    <row r="77" spans="1:29">
      <c r="A77" s="114"/>
      <c r="B77" s="114"/>
      <c r="C77" s="114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</row>
    <row r="78" spans="1:29">
      <c r="A78" s="114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</row>
    <row r="79" spans="1:29" ht="83.25" customHeight="1">
      <c r="A79" s="114"/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</row>
    <row r="80" spans="1:29">
      <c r="A80" s="35"/>
      <c r="B80" s="35"/>
      <c r="D80" s="36"/>
      <c r="E80" s="36"/>
      <c r="F80" s="36"/>
      <c r="G80" s="36"/>
      <c r="H80" s="36"/>
      <c r="I80" s="36"/>
      <c r="J80" s="36"/>
      <c r="K80" s="36"/>
      <c r="L80" s="37"/>
      <c r="M80" s="37"/>
      <c r="N80" s="37"/>
      <c r="O80" s="37"/>
      <c r="P80" s="37"/>
      <c r="Q80" s="37"/>
      <c r="R80" s="37"/>
      <c r="S80" s="37"/>
      <c r="Y80" s="36"/>
      <c r="Z80" s="111"/>
      <c r="AA80" s="111"/>
      <c r="AC80" s="112"/>
    </row>
    <row r="81" spans="1:29">
      <c r="A81" s="35"/>
      <c r="B81" s="35"/>
      <c r="D81" s="36"/>
      <c r="E81" s="36"/>
      <c r="F81" s="36"/>
      <c r="G81" s="36"/>
      <c r="H81" s="36"/>
      <c r="I81" s="36"/>
      <c r="J81" s="36"/>
      <c r="K81" s="36"/>
      <c r="L81" s="37"/>
      <c r="M81" s="37"/>
      <c r="N81" s="37"/>
      <c r="O81" s="37"/>
      <c r="P81" s="37"/>
      <c r="Q81" s="37"/>
      <c r="R81" s="37"/>
      <c r="S81" s="37"/>
      <c r="Y81" s="36"/>
      <c r="Z81" s="111"/>
      <c r="AA81" s="111"/>
      <c r="AC81" s="112"/>
    </row>
    <row r="82" spans="1:29">
      <c r="A82" s="35"/>
      <c r="B82" s="35"/>
      <c r="D82" s="36"/>
      <c r="E82" s="36"/>
      <c r="F82" s="36"/>
      <c r="G82" s="36"/>
      <c r="H82" s="36"/>
      <c r="I82" s="36"/>
      <c r="J82" s="36"/>
      <c r="K82" s="36"/>
      <c r="L82" s="37"/>
      <c r="M82" s="37"/>
      <c r="N82" s="37"/>
      <c r="O82" s="37"/>
      <c r="P82" s="37"/>
      <c r="Q82" s="37"/>
      <c r="R82" s="37"/>
      <c r="S82" s="37"/>
      <c r="Y82" s="36"/>
      <c r="Z82" s="111"/>
      <c r="AA82" s="111"/>
      <c r="AC82" s="112"/>
    </row>
    <row r="83" spans="1:29">
      <c r="A83" s="35"/>
      <c r="B83" s="35"/>
      <c r="D83" s="36"/>
      <c r="E83" s="36"/>
      <c r="F83" s="36"/>
      <c r="G83" s="36"/>
      <c r="H83" s="36"/>
      <c r="I83" s="36"/>
      <c r="J83" s="36"/>
      <c r="K83" s="36"/>
      <c r="L83" s="37"/>
      <c r="M83" s="37"/>
      <c r="N83" s="37"/>
      <c r="O83" s="37"/>
      <c r="P83" s="37"/>
      <c r="Q83" s="37"/>
      <c r="R83" s="37"/>
      <c r="S83" s="37"/>
      <c r="Y83" s="36"/>
      <c r="Z83" s="111"/>
      <c r="AA83" s="111"/>
      <c r="AC83" s="112"/>
    </row>
    <row r="84" spans="1:29">
      <c r="A84" s="35"/>
      <c r="B84" s="35"/>
      <c r="D84" s="36"/>
      <c r="E84" s="36"/>
      <c r="F84" s="36"/>
      <c r="G84" s="36"/>
      <c r="H84" s="36"/>
      <c r="I84" s="36"/>
      <c r="J84" s="36"/>
      <c r="K84" s="36"/>
      <c r="L84" s="37"/>
      <c r="M84" s="37"/>
      <c r="N84" s="37"/>
      <c r="O84" s="37"/>
      <c r="P84" s="37"/>
      <c r="Q84" s="37"/>
      <c r="R84" s="37"/>
      <c r="S84" s="37"/>
      <c r="Y84" s="36"/>
      <c r="Z84" s="111"/>
      <c r="AA84" s="111"/>
      <c r="AC84" s="112"/>
    </row>
    <row r="85" spans="1:29">
      <c r="A85" s="35"/>
      <c r="B85" s="35"/>
      <c r="D85" s="36"/>
      <c r="E85" s="36"/>
      <c r="F85" s="36"/>
      <c r="G85" s="36"/>
      <c r="H85" s="36"/>
      <c r="I85" s="36"/>
      <c r="J85" s="36"/>
      <c r="K85" s="36"/>
      <c r="L85" s="37"/>
      <c r="M85" s="37"/>
      <c r="N85" s="37"/>
      <c r="O85" s="37"/>
      <c r="P85" s="37"/>
      <c r="Q85" s="37"/>
      <c r="R85" s="37"/>
      <c r="S85" s="37"/>
      <c r="Y85" s="36"/>
      <c r="Z85" s="111"/>
      <c r="AA85" s="111"/>
      <c r="AC85" s="112"/>
    </row>
    <row r="86" spans="1:29">
      <c r="A86" s="35"/>
      <c r="B86" s="35"/>
      <c r="D86" s="36"/>
      <c r="E86" s="36"/>
      <c r="F86" s="36"/>
      <c r="G86" s="36"/>
      <c r="H86" s="36"/>
      <c r="I86" s="36"/>
      <c r="J86" s="36"/>
      <c r="K86" s="36"/>
      <c r="L86" s="37"/>
      <c r="M86" s="37"/>
      <c r="N86" s="37"/>
      <c r="O86" s="37"/>
      <c r="P86" s="37"/>
      <c r="Q86" s="37"/>
      <c r="R86" s="37"/>
      <c r="S86" s="37"/>
      <c r="Y86" s="36"/>
      <c r="Z86" s="111"/>
      <c r="AA86" s="111"/>
      <c r="AC86" s="112"/>
    </row>
    <row r="87" spans="1:29">
      <c r="A87" s="35"/>
      <c r="B87" s="35"/>
      <c r="D87" s="36"/>
      <c r="E87" s="36"/>
      <c r="F87" s="36"/>
      <c r="G87" s="36"/>
      <c r="H87" s="36"/>
      <c r="I87" s="36"/>
      <c r="J87" s="36"/>
      <c r="K87" s="36"/>
      <c r="L87" s="37"/>
      <c r="M87" s="37"/>
      <c r="N87" s="37"/>
      <c r="O87" s="37"/>
      <c r="P87" s="37"/>
      <c r="Q87" s="37"/>
      <c r="R87" s="37"/>
      <c r="S87" s="37"/>
      <c r="Y87" s="36"/>
      <c r="Z87" s="111"/>
      <c r="AA87" s="111"/>
      <c r="AC87" s="112"/>
    </row>
    <row r="88" spans="1:29">
      <c r="A88" s="35"/>
      <c r="B88" s="35"/>
      <c r="D88" s="36"/>
      <c r="E88" s="36"/>
      <c r="F88" s="36"/>
      <c r="G88" s="36"/>
      <c r="H88" s="36"/>
      <c r="I88" s="36"/>
      <c r="J88" s="36"/>
      <c r="K88" s="36"/>
      <c r="L88" s="37"/>
      <c r="M88" s="37"/>
      <c r="N88" s="37"/>
      <c r="O88" s="37"/>
      <c r="P88" s="37"/>
      <c r="Q88" s="37"/>
      <c r="R88" s="37"/>
      <c r="S88" s="37"/>
      <c r="Y88" s="36"/>
      <c r="Z88" s="111"/>
      <c r="AA88" s="111"/>
      <c r="AC88" s="112"/>
    </row>
    <row r="89" spans="1:29">
      <c r="A89" s="35"/>
      <c r="B89" s="35"/>
      <c r="D89" s="36"/>
      <c r="E89" s="36"/>
      <c r="F89" s="36"/>
      <c r="G89" s="36"/>
      <c r="H89" s="36"/>
      <c r="I89" s="36"/>
      <c r="J89" s="36"/>
      <c r="K89" s="36"/>
      <c r="L89" s="37"/>
      <c r="M89" s="37"/>
      <c r="N89" s="37"/>
      <c r="O89" s="37"/>
      <c r="P89" s="37"/>
      <c r="Q89" s="37"/>
      <c r="R89" s="37"/>
      <c r="S89" s="37"/>
      <c r="Y89" s="36"/>
    </row>
    <row r="90" spans="1:29">
      <c r="A90" s="35"/>
      <c r="B90" s="35"/>
      <c r="D90" s="36"/>
      <c r="E90" s="36"/>
      <c r="F90" s="36"/>
      <c r="G90" s="36"/>
      <c r="H90" s="36"/>
      <c r="I90" s="36"/>
      <c r="J90" s="36"/>
      <c r="K90" s="36"/>
      <c r="L90" s="37"/>
      <c r="M90" s="37"/>
      <c r="N90" s="37"/>
      <c r="O90" s="37"/>
      <c r="P90" s="37"/>
      <c r="Q90" s="37"/>
      <c r="R90" s="37"/>
      <c r="S90" s="37"/>
      <c r="Y90" s="36"/>
    </row>
    <row r="91" spans="1:29">
      <c r="A91" s="35"/>
      <c r="B91" s="35"/>
      <c r="D91" s="36"/>
      <c r="E91" s="36"/>
      <c r="F91" s="36"/>
      <c r="G91" s="36"/>
      <c r="H91" s="36"/>
      <c r="I91" s="36"/>
      <c r="J91" s="36"/>
      <c r="K91" s="36"/>
      <c r="L91" s="37"/>
      <c r="M91" s="37"/>
      <c r="N91" s="37"/>
      <c r="O91" s="37"/>
      <c r="P91" s="37"/>
      <c r="Q91" s="37"/>
      <c r="R91" s="37"/>
      <c r="S91" s="37"/>
      <c r="Y91" s="36"/>
    </row>
    <row r="92" spans="1:29">
      <c r="A92" s="35"/>
      <c r="B92" s="35"/>
      <c r="D92" s="36"/>
      <c r="E92" s="36"/>
      <c r="F92" s="36"/>
      <c r="G92" s="36"/>
      <c r="H92" s="36"/>
      <c r="I92" s="36"/>
      <c r="J92" s="36"/>
      <c r="K92" s="36"/>
      <c r="L92" s="37"/>
      <c r="M92" s="37"/>
      <c r="N92" s="37"/>
      <c r="O92" s="37"/>
      <c r="P92" s="37"/>
      <c r="Q92" s="37"/>
      <c r="R92" s="37"/>
      <c r="S92" s="37"/>
      <c r="Y92" s="36"/>
    </row>
    <row r="93" spans="1:29">
      <c r="A93" s="35"/>
      <c r="B93" s="35"/>
      <c r="D93" s="36"/>
      <c r="E93" s="36"/>
      <c r="F93" s="36"/>
      <c r="G93" s="36"/>
      <c r="H93" s="36"/>
      <c r="I93" s="36"/>
      <c r="J93" s="36"/>
      <c r="K93" s="36"/>
      <c r="L93" s="37"/>
      <c r="M93" s="37"/>
      <c r="N93" s="37"/>
      <c r="O93" s="37"/>
      <c r="P93" s="37"/>
      <c r="Q93" s="37"/>
      <c r="R93" s="37"/>
      <c r="S93" s="37"/>
      <c r="Y93" s="36"/>
    </row>
    <row r="94" spans="1:29">
      <c r="A94" s="35"/>
      <c r="B94" s="35"/>
      <c r="D94" s="36"/>
      <c r="E94" s="36"/>
      <c r="F94" s="36"/>
      <c r="G94" s="36"/>
      <c r="H94" s="36"/>
      <c r="I94" s="36"/>
      <c r="J94" s="36"/>
      <c r="K94" s="36"/>
      <c r="L94" s="37"/>
      <c r="M94" s="37"/>
      <c r="N94" s="37"/>
      <c r="O94" s="37"/>
      <c r="P94" s="37"/>
      <c r="Q94" s="37"/>
      <c r="R94" s="37"/>
      <c r="S94" s="37"/>
      <c r="Y94" s="36"/>
    </row>
    <row r="95" spans="1:29">
      <c r="A95" s="35"/>
      <c r="B95" s="35"/>
      <c r="D95" s="36"/>
      <c r="E95" s="36"/>
      <c r="F95" s="36"/>
      <c r="G95" s="36"/>
      <c r="H95" s="36"/>
      <c r="I95" s="36"/>
      <c r="J95" s="36"/>
      <c r="K95" s="36"/>
      <c r="L95" s="37"/>
      <c r="M95" s="37"/>
      <c r="N95" s="37"/>
      <c r="O95" s="37"/>
      <c r="P95" s="37"/>
      <c r="Q95" s="37"/>
      <c r="R95" s="37"/>
      <c r="S95" s="37"/>
      <c r="Y95" s="36"/>
    </row>
    <row r="96" spans="1:29">
      <c r="A96" s="35"/>
      <c r="B96" s="35"/>
      <c r="D96" s="36"/>
      <c r="E96" s="36"/>
      <c r="F96" s="36"/>
      <c r="G96" s="36"/>
      <c r="H96" s="36"/>
      <c r="I96" s="36"/>
      <c r="J96" s="36"/>
      <c r="K96" s="36"/>
      <c r="L96" s="37"/>
      <c r="M96" s="37"/>
      <c r="N96" s="37"/>
      <c r="O96" s="37"/>
      <c r="P96" s="37"/>
      <c r="Q96" s="37"/>
      <c r="R96" s="37"/>
      <c r="S96" s="37"/>
      <c r="Y96" s="36"/>
    </row>
    <row r="97" spans="1:25">
      <c r="A97" s="35"/>
      <c r="B97" s="35"/>
      <c r="D97" s="36"/>
      <c r="E97" s="36"/>
      <c r="F97" s="36"/>
      <c r="G97" s="36"/>
      <c r="H97" s="36"/>
      <c r="I97" s="36"/>
      <c r="J97" s="36"/>
      <c r="K97" s="36"/>
      <c r="L97" s="37"/>
      <c r="M97" s="37"/>
      <c r="N97" s="37"/>
      <c r="O97" s="37"/>
      <c r="P97" s="37"/>
      <c r="Q97" s="37"/>
      <c r="R97" s="37"/>
      <c r="S97" s="37"/>
      <c r="Y97" s="36"/>
    </row>
    <row r="98" spans="1:25">
      <c r="A98" s="35"/>
      <c r="B98" s="35"/>
      <c r="D98" s="36"/>
      <c r="E98" s="36"/>
      <c r="F98" s="36"/>
      <c r="G98" s="36"/>
      <c r="H98" s="36"/>
      <c r="I98" s="36"/>
      <c r="J98" s="36"/>
      <c r="K98" s="36"/>
      <c r="L98" s="37"/>
      <c r="M98" s="37"/>
      <c r="N98" s="37"/>
      <c r="O98" s="37"/>
      <c r="P98" s="37"/>
      <c r="Q98" s="37"/>
      <c r="R98" s="37"/>
      <c r="S98" s="37"/>
      <c r="Y98" s="36"/>
    </row>
    <row r="99" spans="1:25">
      <c r="A99" s="35"/>
      <c r="B99" s="35"/>
      <c r="D99" s="36"/>
      <c r="E99" s="36"/>
      <c r="F99" s="36"/>
      <c r="G99" s="36"/>
      <c r="H99" s="36"/>
      <c r="I99" s="36"/>
      <c r="J99" s="36"/>
      <c r="K99" s="36"/>
      <c r="L99" s="37"/>
      <c r="M99" s="37"/>
      <c r="N99" s="37"/>
      <c r="O99" s="37"/>
      <c r="P99" s="37"/>
      <c r="Q99" s="37"/>
      <c r="R99" s="37"/>
      <c r="S99" s="37"/>
      <c r="Y99" s="36"/>
    </row>
    <row r="100" spans="1:25">
      <c r="A100" s="35"/>
      <c r="B100" s="35"/>
      <c r="D100" s="36"/>
      <c r="E100" s="36"/>
      <c r="F100" s="36"/>
      <c r="G100" s="36"/>
      <c r="H100" s="36"/>
      <c r="I100" s="36"/>
      <c r="J100" s="36"/>
      <c r="K100" s="36"/>
      <c r="L100" s="37"/>
      <c r="M100" s="37"/>
      <c r="N100" s="37"/>
      <c r="O100" s="37"/>
      <c r="P100" s="37"/>
      <c r="Q100" s="37"/>
      <c r="R100" s="37"/>
      <c r="S100" s="37"/>
      <c r="Y100" s="36"/>
    </row>
    <row r="101" spans="1:25">
      <c r="A101" s="35"/>
      <c r="B101" s="35"/>
      <c r="D101" s="36"/>
      <c r="E101" s="36"/>
      <c r="F101" s="36"/>
      <c r="G101" s="36"/>
      <c r="H101" s="36"/>
      <c r="I101" s="36"/>
      <c r="J101" s="36"/>
      <c r="K101" s="36"/>
      <c r="L101" s="37"/>
      <c r="M101" s="37"/>
      <c r="N101" s="37"/>
      <c r="O101" s="37"/>
      <c r="P101" s="37"/>
      <c r="Q101" s="37"/>
      <c r="R101" s="37"/>
      <c r="S101" s="37"/>
      <c r="Y101" s="36"/>
    </row>
    <row r="102" spans="1:25">
      <c r="A102" s="35"/>
      <c r="B102" s="35"/>
      <c r="D102" s="36"/>
      <c r="E102" s="36"/>
      <c r="F102" s="36"/>
      <c r="G102" s="36"/>
      <c r="H102" s="36"/>
      <c r="I102" s="36"/>
      <c r="J102" s="36"/>
      <c r="K102" s="36"/>
      <c r="L102" s="37"/>
      <c r="M102" s="37"/>
      <c r="N102" s="37"/>
      <c r="O102" s="37"/>
      <c r="P102" s="37"/>
      <c r="Q102" s="37"/>
      <c r="R102" s="37"/>
      <c r="S102" s="37"/>
      <c r="Y102" s="36"/>
    </row>
    <row r="103" spans="1:25">
      <c r="A103" s="35"/>
      <c r="B103" s="35"/>
      <c r="D103" s="36"/>
      <c r="E103" s="36"/>
      <c r="F103" s="36"/>
      <c r="G103" s="36"/>
      <c r="H103" s="36"/>
      <c r="I103" s="36"/>
      <c r="J103" s="36"/>
      <c r="K103" s="36"/>
      <c r="L103" s="37"/>
      <c r="M103" s="37"/>
      <c r="N103" s="37"/>
      <c r="O103" s="37"/>
      <c r="P103" s="37"/>
      <c r="Q103" s="37"/>
      <c r="R103" s="37"/>
      <c r="S103" s="37"/>
      <c r="Y103" s="36"/>
    </row>
    <row r="104" spans="1:25">
      <c r="A104" s="35"/>
      <c r="B104" s="35"/>
      <c r="D104" s="36"/>
      <c r="E104" s="36"/>
      <c r="F104" s="36"/>
      <c r="G104" s="36"/>
      <c r="H104" s="36"/>
      <c r="I104" s="36"/>
      <c r="J104" s="36"/>
      <c r="K104" s="36"/>
      <c r="L104" s="37"/>
      <c r="M104" s="37"/>
      <c r="N104" s="37"/>
      <c r="O104" s="37"/>
      <c r="P104" s="37"/>
      <c r="Q104" s="37"/>
      <c r="R104" s="37"/>
      <c r="S104" s="37"/>
      <c r="Y104" s="36"/>
    </row>
    <row r="105" spans="1:25">
      <c r="A105" s="35"/>
      <c r="B105" s="35"/>
      <c r="D105" s="36"/>
      <c r="E105" s="36"/>
      <c r="F105" s="36"/>
      <c r="G105" s="36"/>
      <c r="H105" s="36"/>
      <c r="I105" s="36"/>
      <c r="J105" s="36"/>
      <c r="K105" s="36"/>
      <c r="L105" s="37"/>
      <c r="M105" s="37"/>
      <c r="N105" s="37"/>
      <c r="O105" s="37"/>
      <c r="P105" s="37"/>
      <c r="Q105" s="37"/>
      <c r="R105" s="37"/>
      <c r="S105" s="37"/>
      <c r="Y105" s="36"/>
    </row>
    <row r="106" spans="1:25">
      <c r="A106" s="35"/>
      <c r="B106" s="35"/>
      <c r="D106" s="36"/>
      <c r="E106" s="36"/>
      <c r="F106" s="36"/>
      <c r="G106" s="36"/>
      <c r="H106" s="36"/>
      <c r="I106" s="36"/>
      <c r="J106" s="36"/>
      <c r="K106" s="36"/>
      <c r="L106" s="37"/>
      <c r="M106" s="37"/>
      <c r="N106" s="37"/>
      <c r="O106" s="37"/>
      <c r="P106" s="37"/>
      <c r="Q106" s="37"/>
      <c r="R106" s="37"/>
      <c r="S106" s="37"/>
      <c r="Y106" s="36"/>
    </row>
    <row r="107" spans="1:25">
      <c r="A107" s="35"/>
      <c r="B107" s="35"/>
      <c r="D107" s="36"/>
      <c r="E107" s="36"/>
      <c r="F107" s="36"/>
      <c r="G107" s="36"/>
      <c r="H107" s="36"/>
      <c r="I107" s="36"/>
      <c r="J107" s="36"/>
      <c r="K107" s="36"/>
      <c r="L107" s="37"/>
      <c r="M107" s="37"/>
      <c r="N107" s="37"/>
      <c r="O107" s="37"/>
      <c r="P107" s="37"/>
      <c r="Q107" s="37"/>
      <c r="R107" s="37"/>
      <c r="S107" s="37"/>
      <c r="Y107" s="36"/>
    </row>
    <row r="108" spans="1:25">
      <c r="A108" s="35"/>
      <c r="B108" s="35"/>
      <c r="D108" s="36"/>
      <c r="E108" s="36"/>
      <c r="F108" s="36"/>
      <c r="G108" s="36"/>
      <c r="H108" s="36"/>
      <c r="I108" s="36"/>
      <c r="J108" s="36"/>
      <c r="K108" s="36"/>
      <c r="L108" s="37"/>
      <c r="M108" s="37"/>
      <c r="N108" s="37"/>
      <c r="O108" s="37"/>
      <c r="P108" s="37"/>
      <c r="Q108" s="37"/>
      <c r="R108" s="37"/>
      <c r="S108" s="37"/>
      <c r="Y108" s="36"/>
    </row>
    <row r="109" spans="1:25">
      <c r="A109" s="35"/>
      <c r="B109" s="35"/>
      <c r="D109" s="36"/>
      <c r="E109" s="36"/>
      <c r="F109" s="36"/>
      <c r="G109" s="36"/>
      <c r="H109" s="36"/>
      <c r="I109" s="36"/>
      <c r="J109" s="36"/>
      <c r="K109" s="36"/>
      <c r="L109" s="37"/>
      <c r="M109" s="37"/>
      <c r="N109" s="37"/>
      <c r="O109" s="37"/>
      <c r="P109" s="37"/>
      <c r="Q109" s="37"/>
      <c r="R109" s="37"/>
      <c r="S109" s="37"/>
      <c r="Y109" s="36"/>
    </row>
    <row r="110" spans="1:25">
      <c r="A110" s="35"/>
      <c r="B110" s="35"/>
      <c r="D110" s="36"/>
      <c r="E110" s="36"/>
      <c r="F110" s="36"/>
      <c r="G110" s="36"/>
      <c r="H110" s="36"/>
      <c r="I110" s="36"/>
      <c r="J110" s="36"/>
      <c r="K110" s="36"/>
      <c r="L110" s="37"/>
      <c r="M110" s="37"/>
      <c r="N110" s="37"/>
      <c r="O110" s="37"/>
      <c r="P110" s="37"/>
      <c r="Q110" s="37"/>
      <c r="R110" s="37"/>
      <c r="S110" s="37"/>
      <c r="Y110" s="36"/>
    </row>
    <row r="111" spans="1:25">
      <c r="A111" s="35"/>
      <c r="B111" s="35"/>
      <c r="D111" s="36"/>
      <c r="E111" s="36"/>
      <c r="F111" s="36"/>
      <c r="G111" s="36"/>
      <c r="H111" s="36"/>
      <c r="I111" s="36"/>
      <c r="J111" s="36"/>
      <c r="K111" s="36"/>
      <c r="L111" s="37"/>
      <c r="M111" s="37"/>
      <c r="N111" s="37"/>
      <c r="O111" s="37"/>
      <c r="P111" s="37"/>
      <c r="Q111" s="37"/>
      <c r="R111" s="37"/>
      <c r="S111" s="37"/>
      <c r="Y111" s="36"/>
    </row>
    <row r="112" spans="1:25">
      <c r="A112" s="35"/>
      <c r="B112" s="35"/>
      <c r="D112" s="36"/>
      <c r="E112" s="36"/>
      <c r="F112" s="36"/>
      <c r="G112" s="36"/>
      <c r="H112" s="36"/>
      <c r="I112" s="36"/>
      <c r="J112" s="36"/>
      <c r="K112" s="36"/>
      <c r="L112" s="37"/>
      <c r="M112" s="37"/>
      <c r="N112" s="37"/>
      <c r="O112" s="37"/>
      <c r="P112" s="37"/>
      <c r="Q112" s="37"/>
      <c r="R112" s="37"/>
      <c r="S112" s="37"/>
      <c r="Y112" s="36"/>
    </row>
    <row r="113" spans="1:25">
      <c r="A113" s="35"/>
      <c r="B113" s="35"/>
      <c r="D113" s="36"/>
      <c r="E113" s="36"/>
      <c r="F113" s="36"/>
      <c r="G113" s="36"/>
      <c r="H113" s="36"/>
      <c r="I113" s="36"/>
      <c r="J113" s="36"/>
      <c r="K113" s="36"/>
      <c r="L113" s="37"/>
      <c r="M113" s="37"/>
      <c r="N113" s="37"/>
      <c r="O113" s="37"/>
      <c r="P113" s="37"/>
      <c r="Q113" s="37"/>
      <c r="R113" s="37"/>
      <c r="S113" s="37"/>
      <c r="Y113" s="36"/>
    </row>
    <row r="114" spans="1:25">
      <c r="A114" s="35"/>
      <c r="B114" s="35"/>
      <c r="D114" s="36"/>
      <c r="E114" s="36"/>
      <c r="F114" s="36"/>
      <c r="G114" s="36"/>
      <c r="H114" s="36"/>
      <c r="I114" s="36"/>
      <c r="J114" s="36"/>
      <c r="K114" s="36"/>
      <c r="L114" s="37"/>
      <c r="M114" s="37"/>
      <c r="N114" s="37"/>
      <c r="O114" s="37"/>
      <c r="P114" s="37"/>
      <c r="Q114" s="37"/>
      <c r="R114" s="37"/>
      <c r="S114" s="37"/>
      <c r="Y114" s="36"/>
    </row>
    <row r="115" spans="1:25">
      <c r="A115" s="35"/>
      <c r="B115" s="35"/>
      <c r="D115" s="36"/>
      <c r="E115" s="36"/>
      <c r="F115" s="36"/>
      <c r="G115" s="36"/>
      <c r="H115" s="36"/>
      <c r="I115" s="36"/>
      <c r="J115" s="36"/>
      <c r="K115" s="36"/>
      <c r="L115" s="37"/>
      <c r="M115" s="37"/>
      <c r="N115" s="37"/>
      <c r="O115" s="37"/>
      <c r="P115" s="37"/>
      <c r="Q115" s="37"/>
      <c r="R115" s="37"/>
      <c r="S115" s="37"/>
      <c r="Y115" s="36"/>
    </row>
    <row r="116" spans="1:25">
      <c r="A116" s="35"/>
      <c r="B116" s="35"/>
      <c r="D116" s="36"/>
      <c r="E116" s="36"/>
      <c r="F116" s="36"/>
      <c r="G116" s="36"/>
      <c r="H116" s="36"/>
      <c r="I116" s="36"/>
      <c r="J116" s="36"/>
      <c r="K116" s="36"/>
      <c r="L116" s="37"/>
      <c r="M116" s="37"/>
      <c r="N116" s="37"/>
      <c r="O116" s="37"/>
      <c r="P116" s="37"/>
      <c r="Q116" s="37"/>
      <c r="R116" s="37"/>
      <c r="S116" s="37"/>
      <c r="Y116" s="36"/>
    </row>
    <row r="117" spans="1:25">
      <c r="A117" s="35"/>
      <c r="B117" s="35"/>
      <c r="D117" s="36"/>
      <c r="E117" s="36"/>
      <c r="F117" s="36"/>
      <c r="G117" s="36"/>
      <c r="H117" s="36"/>
      <c r="I117" s="36"/>
      <c r="J117" s="36"/>
      <c r="K117" s="36"/>
      <c r="L117" s="37"/>
      <c r="M117" s="37"/>
      <c r="N117" s="37"/>
      <c r="O117" s="37"/>
      <c r="P117" s="37"/>
      <c r="Q117" s="37"/>
      <c r="R117" s="37"/>
      <c r="S117" s="37"/>
      <c r="Y117" s="36"/>
    </row>
    <row r="118" spans="1:25">
      <c r="A118" s="35"/>
      <c r="B118" s="35"/>
      <c r="D118" s="36"/>
      <c r="E118" s="36"/>
      <c r="F118" s="36"/>
      <c r="G118" s="36"/>
      <c r="H118" s="36"/>
      <c r="I118" s="36"/>
      <c r="J118" s="36"/>
      <c r="K118" s="36"/>
      <c r="L118" s="37"/>
      <c r="M118" s="37"/>
      <c r="N118" s="37"/>
      <c r="O118" s="37"/>
      <c r="P118" s="37"/>
      <c r="Q118" s="37"/>
      <c r="R118" s="37"/>
      <c r="S118" s="37"/>
      <c r="Y118" s="36"/>
    </row>
    <row r="119" spans="1:25">
      <c r="A119" s="35"/>
      <c r="B119" s="35"/>
      <c r="D119" s="36"/>
      <c r="E119" s="36"/>
      <c r="F119" s="36"/>
      <c r="G119" s="36"/>
      <c r="H119" s="36"/>
      <c r="I119" s="36"/>
      <c r="J119" s="36"/>
      <c r="K119" s="36"/>
      <c r="L119" s="37"/>
      <c r="M119" s="37"/>
      <c r="N119" s="37"/>
      <c r="O119" s="37"/>
      <c r="P119" s="37"/>
      <c r="Q119" s="37"/>
      <c r="R119" s="37"/>
      <c r="S119" s="37"/>
      <c r="Y119" s="36"/>
    </row>
    <row r="120" spans="1:25">
      <c r="A120" s="35"/>
      <c r="B120" s="35"/>
      <c r="D120" s="36"/>
      <c r="E120" s="36"/>
      <c r="F120" s="36"/>
      <c r="G120" s="36"/>
    </row>
    <row r="121" spans="1:25">
      <c r="A121" s="35"/>
      <c r="B121" s="35"/>
      <c r="D121" s="36"/>
      <c r="E121" s="36"/>
      <c r="F121" s="36"/>
      <c r="G121" s="36"/>
    </row>
    <row r="122" spans="1:25">
      <c r="A122" s="35"/>
      <c r="B122" s="35"/>
      <c r="D122" s="36"/>
      <c r="E122" s="36"/>
      <c r="F122" s="36"/>
      <c r="G122" s="36"/>
    </row>
    <row r="123" spans="1:25">
      <c r="A123" s="35"/>
      <c r="B123" s="35"/>
      <c r="D123" s="36"/>
      <c r="E123" s="36"/>
      <c r="F123" s="36"/>
      <c r="G123" s="36"/>
    </row>
  </sheetData>
  <mergeCells count="26">
    <mergeCell ref="A1:AC1"/>
    <mergeCell ref="F3:I3"/>
    <mergeCell ref="L3:R3"/>
    <mergeCell ref="T3:U3"/>
    <mergeCell ref="F4:G4"/>
    <mergeCell ref="H4:I4"/>
    <mergeCell ref="O4:R4"/>
    <mergeCell ref="K3:K4"/>
    <mergeCell ref="S3:S4"/>
    <mergeCell ref="T4:T5"/>
    <mergeCell ref="U4:U5"/>
    <mergeCell ref="V4:V5"/>
    <mergeCell ref="W3:W5"/>
    <mergeCell ref="X3:X5"/>
    <mergeCell ref="Y3:Y5"/>
    <mergeCell ref="Z3:Z5"/>
    <mergeCell ref="AA3:AA5"/>
    <mergeCell ref="AB3:AB5"/>
    <mergeCell ref="AC3:AC5"/>
    <mergeCell ref="A76:AC79"/>
    <mergeCell ref="D3:E4"/>
    <mergeCell ref="A71:B71"/>
    <mergeCell ref="A3:A5"/>
    <mergeCell ref="B3:B5"/>
    <mergeCell ref="C3:C5"/>
    <mergeCell ref="J3:J4"/>
  </mergeCells>
  <phoneticPr fontId="5" type="noConversion"/>
  <pageMargins left="0.27916666666666701" right="0.23888888888888901" top="0.63888888888888895" bottom="0.97916666666666696" header="0.50902777777777797" footer="0.50902777777777797"/>
  <pageSetup paperSize="9" orientation="landscape" verticalDpi="12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105"/>
  <sheetViews>
    <sheetView tabSelected="1" topLeftCell="F31" zoomScaleNormal="100" workbookViewId="0">
      <selection activeCell="AC60" sqref="AC60"/>
    </sheetView>
  </sheetViews>
  <sheetFormatPr defaultColWidth="9" defaultRowHeight="14.25"/>
  <cols>
    <col min="1" max="1" width="2.875" style="6" customWidth="1"/>
    <col min="2" max="2" width="10.5" style="6" customWidth="1"/>
    <col min="3" max="3" width="7.5" style="6" customWidth="1"/>
    <col min="4" max="7" width="5.625" style="7" customWidth="1"/>
    <col min="8" max="9" width="5.625" style="8" customWidth="1"/>
    <col min="10" max="10" width="6.875" style="8" customWidth="1"/>
    <col min="11" max="19" width="5.625" style="8" customWidth="1"/>
    <col min="20" max="20" width="7.25" style="7" customWidth="1"/>
    <col min="21" max="21" width="7" style="7" customWidth="1"/>
    <col min="22" max="22" width="4.875" style="8" customWidth="1"/>
    <col min="23" max="24" width="6.25" style="7" customWidth="1"/>
    <col min="25" max="25" width="6.25" style="9" customWidth="1"/>
    <col min="26" max="27" width="8" style="7" customWidth="1"/>
    <col min="28" max="28" width="7.625" style="7" customWidth="1"/>
    <col min="29" max="30" width="9" style="10"/>
    <col min="31" max="16384" width="9" style="6"/>
  </cols>
  <sheetData>
    <row r="1" spans="1:30" s="1" customFormat="1" ht="49.5" customHeight="1">
      <c r="A1" s="142" t="s">
        <v>180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51"/>
      <c r="AD1" s="51"/>
    </row>
    <row r="2" spans="1:30" ht="18.75" customHeight="1">
      <c r="A2" s="11"/>
      <c r="B2" s="11"/>
      <c r="C2" s="11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3"/>
      <c r="AA2" s="52" t="s">
        <v>0</v>
      </c>
      <c r="AB2" s="52"/>
      <c r="AC2" s="52"/>
    </row>
    <row r="3" spans="1:30" s="2" customFormat="1" ht="24" customHeight="1">
      <c r="A3" s="133" t="s">
        <v>1</v>
      </c>
      <c r="B3" s="136" t="s">
        <v>2</v>
      </c>
      <c r="C3" s="139" t="s">
        <v>3</v>
      </c>
      <c r="D3" s="143" t="s">
        <v>4</v>
      </c>
      <c r="E3" s="144"/>
      <c r="F3" s="144"/>
      <c r="G3" s="145"/>
      <c r="H3" s="143" t="s">
        <v>5</v>
      </c>
      <c r="I3" s="144"/>
      <c r="J3" s="144"/>
      <c r="K3" s="145"/>
      <c r="L3" s="144" t="s">
        <v>181</v>
      </c>
      <c r="M3" s="144"/>
      <c r="N3" s="143" t="s">
        <v>6</v>
      </c>
      <c r="O3" s="144"/>
      <c r="P3" s="144"/>
      <c r="Q3" s="144"/>
      <c r="R3" s="144"/>
      <c r="S3" s="145"/>
      <c r="T3" s="129" t="s">
        <v>7</v>
      </c>
      <c r="U3" s="129" t="s">
        <v>8</v>
      </c>
      <c r="V3" s="129" t="s">
        <v>9</v>
      </c>
      <c r="W3" s="143" t="s">
        <v>10</v>
      </c>
      <c r="X3" s="146"/>
      <c r="Y3" s="53" t="s">
        <v>11</v>
      </c>
      <c r="Z3" s="121" t="s">
        <v>12</v>
      </c>
      <c r="AA3" s="124" t="s">
        <v>13</v>
      </c>
      <c r="AB3" s="147" t="s">
        <v>14</v>
      </c>
      <c r="AC3" s="54"/>
      <c r="AD3" s="54"/>
    </row>
    <row r="4" spans="1:30" s="2" customFormat="1" ht="77.25" customHeight="1">
      <c r="A4" s="134"/>
      <c r="B4" s="137"/>
      <c r="C4" s="140"/>
      <c r="D4" s="150" t="s">
        <v>15</v>
      </c>
      <c r="E4" s="151"/>
      <c r="F4" s="152" t="s">
        <v>16</v>
      </c>
      <c r="G4" s="153"/>
      <c r="H4" s="154" t="s">
        <v>17</v>
      </c>
      <c r="I4" s="155"/>
      <c r="J4" s="39" t="s">
        <v>18</v>
      </c>
      <c r="K4" s="127" t="s">
        <v>19</v>
      </c>
      <c r="L4" s="156" t="s">
        <v>183</v>
      </c>
      <c r="M4" s="155"/>
      <c r="N4" s="45" t="s">
        <v>20</v>
      </c>
      <c r="O4" s="39" t="s">
        <v>21</v>
      </c>
      <c r="P4" s="39" t="s">
        <v>22</v>
      </c>
      <c r="Q4" s="39" t="s">
        <v>23</v>
      </c>
      <c r="R4" s="39" t="s">
        <v>24</v>
      </c>
      <c r="S4" s="127" t="s">
        <v>25</v>
      </c>
      <c r="T4" s="130"/>
      <c r="U4" s="130"/>
      <c r="V4" s="130"/>
      <c r="W4" s="115" t="s">
        <v>26</v>
      </c>
      <c r="X4" s="117" t="s">
        <v>27</v>
      </c>
      <c r="Y4" s="119" t="s">
        <v>28</v>
      </c>
      <c r="Z4" s="122"/>
      <c r="AA4" s="125"/>
      <c r="AB4" s="148"/>
      <c r="AC4" s="54"/>
      <c r="AD4" s="54"/>
    </row>
    <row r="5" spans="1:30" s="2" customFormat="1" ht="39" customHeight="1">
      <c r="A5" s="135"/>
      <c r="B5" s="138"/>
      <c r="C5" s="141"/>
      <c r="D5" s="14" t="s">
        <v>29</v>
      </c>
      <c r="E5" s="15" t="s">
        <v>30</v>
      </c>
      <c r="F5" s="16" t="s">
        <v>29</v>
      </c>
      <c r="G5" s="17" t="s">
        <v>30</v>
      </c>
      <c r="H5" s="14" t="s">
        <v>29</v>
      </c>
      <c r="I5" s="15" t="s">
        <v>31</v>
      </c>
      <c r="J5" s="40" t="s">
        <v>32</v>
      </c>
      <c r="K5" s="128"/>
      <c r="L5" s="38" t="s">
        <v>29</v>
      </c>
      <c r="M5" s="15" t="s">
        <v>182</v>
      </c>
      <c r="N5" s="45" t="s">
        <v>34</v>
      </c>
      <c r="O5" s="39" t="s">
        <v>34</v>
      </c>
      <c r="P5" s="39" t="s">
        <v>34</v>
      </c>
      <c r="Q5" s="39" t="s">
        <v>34</v>
      </c>
      <c r="R5" s="39" t="s">
        <v>34</v>
      </c>
      <c r="S5" s="128"/>
      <c r="T5" s="46" t="s">
        <v>33</v>
      </c>
      <c r="U5" s="46" t="s">
        <v>33</v>
      </c>
      <c r="V5" s="55" t="s">
        <v>33</v>
      </c>
      <c r="W5" s="116"/>
      <c r="X5" s="118"/>
      <c r="Y5" s="120"/>
      <c r="Z5" s="123"/>
      <c r="AA5" s="126"/>
      <c r="AB5" s="149"/>
      <c r="AC5" s="54"/>
      <c r="AD5" s="54"/>
    </row>
    <row r="6" spans="1:30" ht="15" customHeight="1">
      <c r="A6" s="18">
        <v>1</v>
      </c>
      <c r="B6" s="26">
        <v>2020112843</v>
      </c>
      <c r="C6" s="26" t="s">
        <v>139</v>
      </c>
      <c r="D6" s="21">
        <v>68</v>
      </c>
      <c r="E6" s="22">
        <f t="shared" ref="E6:E55" si="0">D6*0.1</f>
        <v>6.8000000000000007</v>
      </c>
      <c r="F6" s="23">
        <v>62</v>
      </c>
      <c r="G6" s="24">
        <f t="shared" ref="G6:G55" si="1">F6*0.1</f>
        <v>6.2</v>
      </c>
      <c r="H6" s="27">
        <v>82.1</v>
      </c>
      <c r="I6" s="41">
        <f t="shared" ref="I6:I55" si="2">H6*0.08</f>
        <v>6.5679999999999996</v>
      </c>
      <c r="J6" s="42">
        <v>2</v>
      </c>
      <c r="K6" s="43">
        <f t="shared" ref="K6:K55" si="3">I6+J6</f>
        <v>8.5679999999999996</v>
      </c>
      <c r="L6" s="44" t="s">
        <v>186</v>
      </c>
      <c r="M6" s="41">
        <f>L6*0.1</f>
        <v>8.82</v>
      </c>
      <c r="N6" s="47">
        <v>13</v>
      </c>
      <c r="O6" s="44">
        <v>11</v>
      </c>
      <c r="P6" s="44">
        <v>14</v>
      </c>
      <c r="Q6" s="44">
        <v>12.5</v>
      </c>
      <c r="R6" s="44">
        <v>14</v>
      </c>
      <c r="S6" s="43">
        <f t="shared" ref="S6:S55" si="4">(N6+O6+P6+Q6+R6)/5/3</f>
        <v>4.3</v>
      </c>
      <c r="T6" s="48">
        <v>4.5999999999999996</v>
      </c>
      <c r="U6" s="48">
        <v>5</v>
      </c>
      <c r="V6" s="48">
        <v>5</v>
      </c>
      <c r="W6" s="56">
        <v>1.8</v>
      </c>
      <c r="X6" s="42"/>
      <c r="Y6" s="60"/>
      <c r="Z6" s="57">
        <f>K6+M6+S6+T6+U6+V6+W6+X6+Y6</f>
        <v>38.087999999999994</v>
      </c>
      <c r="AA6" s="58">
        <f t="shared" ref="AA6:AA55" si="5">Z6/0.4</f>
        <v>95.219999999999985</v>
      </c>
      <c r="AB6" s="59">
        <f t="shared" ref="AB6:AB46" si="6">E6+G6+Z6</f>
        <v>51.087999999999994</v>
      </c>
    </row>
    <row r="7" spans="1:30" ht="15" customHeight="1">
      <c r="A7" s="18">
        <v>2</v>
      </c>
      <c r="B7" s="26">
        <v>2020112849</v>
      </c>
      <c r="C7" s="26" t="s">
        <v>140</v>
      </c>
      <c r="D7" s="21">
        <v>73.5</v>
      </c>
      <c r="E7" s="22">
        <f t="shared" si="0"/>
        <v>7.3500000000000005</v>
      </c>
      <c r="F7" s="23">
        <v>87</v>
      </c>
      <c r="G7" s="24">
        <f t="shared" si="1"/>
        <v>8.7000000000000011</v>
      </c>
      <c r="H7" s="27">
        <v>87.5</v>
      </c>
      <c r="I7" s="41">
        <f t="shared" si="2"/>
        <v>7</v>
      </c>
      <c r="J7" s="42">
        <v>2</v>
      </c>
      <c r="K7" s="43">
        <f t="shared" si="3"/>
        <v>9</v>
      </c>
      <c r="L7" s="44" t="s">
        <v>187</v>
      </c>
      <c r="M7" s="41">
        <f t="shared" ref="M7:M46" si="7">L7*0.1</f>
        <v>8.89</v>
      </c>
      <c r="N7" s="47">
        <v>13</v>
      </c>
      <c r="O7" s="44">
        <v>12</v>
      </c>
      <c r="P7" s="44">
        <v>12</v>
      </c>
      <c r="Q7" s="44">
        <v>13</v>
      </c>
      <c r="R7" s="44">
        <v>13</v>
      </c>
      <c r="S7" s="43">
        <f t="shared" si="4"/>
        <v>4.2</v>
      </c>
      <c r="T7" s="48">
        <v>4.5999999999999996</v>
      </c>
      <c r="U7" s="48">
        <v>4.8</v>
      </c>
      <c r="V7" s="48">
        <v>3.5</v>
      </c>
      <c r="W7" s="56"/>
      <c r="X7" s="42"/>
      <c r="Y7" s="60"/>
      <c r="Z7" s="57">
        <f t="shared" ref="Z7:Z46" si="8">K7+M7+S7+T7+U7+V7+W7+X7+Y7</f>
        <v>34.989999999999995</v>
      </c>
      <c r="AA7" s="58">
        <f t="shared" si="5"/>
        <v>87.47499999999998</v>
      </c>
      <c r="AB7" s="59">
        <f t="shared" si="6"/>
        <v>51.039999999999992</v>
      </c>
    </row>
    <row r="8" spans="1:30" ht="15" customHeight="1">
      <c r="A8" s="18">
        <v>3</v>
      </c>
      <c r="B8" s="26">
        <v>2020112850</v>
      </c>
      <c r="C8" s="26" t="s">
        <v>141</v>
      </c>
      <c r="D8" s="21">
        <v>68</v>
      </c>
      <c r="E8" s="22">
        <f t="shared" si="0"/>
        <v>6.8000000000000007</v>
      </c>
      <c r="F8" s="23">
        <v>80</v>
      </c>
      <c r="G8" s="24">
        <f t="shared" si="1"/>
        <v>8</v>
      </c>
      <c r="H8" s="27">
        <v>75.900000000000006</v>
      </c>
      <c r="I8" s="41">
        <f t="shared" si="2"/>
        <v>6.072000000000001</v>
      </c>
      <c r="J8" s="42">
        <v>2</v>
      </c>
      <c r="K8" s="43">
        <f t="shared" si="3"/>
        <v>8.072000000000001</v>
      </c>
      <c r="L8" s="44" t="s">
        <v>197</v>
      </c>
      <c r="M8" s="41">
        <f t="shared" si="7"/>
        <v>7.5900000000000007</v>
      </c>
      <c r="N8" s="47">
        <v>11</v>
      </c>
      <c r="O8" s="44">
        <v>9</v>
      </c>
      <c r="P8" s="44">
        <v>11</v>
      </c>
      <c r="Q8" s="44">
        <v>11.5</v>
      </c>
      <c r="R8" s="44">
        <v>11.5</v>
      </c>
      <c r="S8" s="43">
        <f t="shared" si="4"/>
        <v>3.6</v>
      </c>
      <c r="T8" s="48">
        <v>4.3</v>
      </c>
      <c r="U8" s="48">
        <v>4.5999999999999996</v>
      </c>
      <c r="V8" s="48">
        <v>4</v>
      </c>
      <c r="W8" s="56"/>
      <c r="X8" s="42"/>
      <c r="Y8" s="60"/>
      <c r="Z8" s="57">
        <f t="shared" si="8"/>
        <v>32.162000000000006</v>
      </c>
      <c r="AA8" s="58">
        <f t="shared" si="5"/>
        <v>80.405000000000015</v>
      </c>
      <c r="AB8" s="59">
        <f t="shared" si="6"/>
        <v>46.962000000000003</v>
      </c>
    </row>
    <row r="9" spans="1:30" ht="15" customHeight="1">
      <c r="A9" s="18">
        <v>4</v>
      </c>
      <c r="B9" s="26">
        <v>2020112852</v>
      </c>
      <c r="C9" s="26" t="s">
        <v>142</v>
      </c>
      <c r="D9" s="21">
        <v>76</v>
      </c>
      <c r="E9" s="22">
        <f t="shared" si="0"/>
        <v>7.6000000000000005</v>
      </c>
      <c r="F9" s="23">
        <v>90</v>
      </c>
      <c r="G9" s="24">
        <f t="shared" si="1"/>
        <v>9</v>
      </c>
      <c r="H9" s="27">
        <v>81.900000000000006</v>
      </c>
      <c r="I9" s="41">
        <f t="shared" si="2"/>
        <v>6.5520000000000005</v>
      </c>
      <c r="J9" s="42">
        <v>2</v>
      </c>
      <c r="K9" s="43">
        <f t="shared" si="3"/>
        <v>8.5519999999999996</v>
      </c>
      <c r="L9" s="44" t="s">
        <v>198</v>
      </c>
      <c r="M9" s="41">
        <f t="shared" si="7"/>
        <v>7.51</v>
      </c>
      <c r="N9" s="47">
        <v>12</v>
      </c>
      <c r="O9" s="44">
        <v>11</v>
      </c>
      <c r="P9" s="44">
        <v>12</v>
      </c>
      <c r="Q9" s="44">
        <v>10.5</v>
      </c>
      <c r="R9" s="44">
        <v>12</v>
      </c>
      <c r="S9" s="43">
        <f t="shared" si="4"/>
        <v>3.8333333333333335</v>
      </c>
      <c r="T9" s="48">
        <v>4.25</v>
      </c>
      <c r="U9" s="48">
        <v>4.5</v>
      </c>
      <c r="V9" s="48">
        <v>4</v>
      </c>
      <c r="W9" s="56">
        <v>0.5</v>
      </c>
      <c r="X9" s="42"/>
      <c r="Y9" s="60"/>
      <c r="Z9" s="57">
        <f t="shared" si="8"/>
        <v>33.145333333333326</v>
      </c>
      <c r="AA9" s="58">
        <f t="shared" si="5"/>
        <v>82.863333333333316</v>
      </c>
      <c r="AB9" s="59">
        <f t="shared" si="6"/>
        <v>49.745333333333328</v>
      </c>
    </row>
    <row r="10" spans="1:30" ht="15" customHeight="1">
      <c r="A10" s="18">
        <v>5</v>
      </c>
      <c r="B10" s="26">
        <v>2020112853</v>
      </c>
      <c r="C10" s="26" t="s">
        <v>143</v>
      </c>
      <c r="D10" s="21">
        <v>62</v>
      </c>
      <c r="E10" s="22">
        <f t="shared" si="0"/>
        <v>6.2</v>
      </c>
      <c r="F10" s="23">
        <v>69</v>
      </c>
      <c r="G10" s="24">
        <f t="shared" si="1"/>
        <v>6.9</v>
      </c>
      <c r="H10" s="27">
        <v>80.5</v>
      </c>
      <c r="I10" s="41">
        <f t="shared" si="2"/>
        <v>6.44</v>
      </c>
      <c r="J10" s="42">
        <v>1.8</v>
      </c>
      <c r="K10" s="43">
        <f t="shared" si="3"/>
        <v>8.24</v>
      </c>
      <c r="L10" s="44" t="s">
        <v>186</v>
      </c>
      <c r="M10" s="41">
        <f t="shared" si="7"/>
        <v>8.82</v>
      </c>
      <c r="N10" s="47">
        <v>11</v>
      </c>
      <c r="O10" s="44">
        <v>10</v>
      </c>
      <c r="P10" s="44">
        <v>10</v>
      </c>
      <c r="Q10" s="44">
        <v>10.5</v>
      </c>
      <c r="R10" s="44">
        <v>11</v>
      </c>
      <c r="S10" s="43">
        <f t="shared" si="4"/>
        <v>3.5</v>
      </c>
      <c r="T10" s="48">
        <v>4.3</v>
      </c>
      <c r="U10" s="48">
        <v>4.2</v>
      </c>
      <c r="V10" s="48">
        <v>5</v>
      </c>
      <c r="W10" s="56">
        <v>1.5</v>
      </c>
      <c r="X10" s="42"/>
      <c r="Y10" s="60"/>
      <c r="Z10" s="57">
        <f t="shared" si="8"/>
        <v>35.56</v>
      </c>
      <c r="AA10" s="58">
        <f t="shared" si="5"/>
        <v>88.9</v>
      </c>
      <c r="AB10" s="59">
        <f t="shared" si="6"/>
        <v>48.660000000000004</v>
      </c>
    </row>
    <row r="11" spans="1:30" ht="15" customHeight="1">
      <c r="A11" s="18">
        <v>6</v>
      </c>
      <c r="B11" s="26">
        <v>2020112856</v>
      </c>
      <c r="C11" s="26" t="s">
        <v>144</v>
      </c>
      <c r="D11" s="21">
        <v>73</v>
      </c>
      <c r="E11" s="22">
        <f t="shared" si="0"/>
        <v>7.3000000000000007</v>
      </c>
      <c r="F11" s="23">
        <v>84</v>
      </c>
      <c r="G11" s="24">
        <f t="shared" si="1"/>
        <v>8.4</v>
      </c>
      <c r="H11" s="27">
        <v>83</v>
      </c>
      <c r="I11" s="41">
        <f t="shared" si="2"/>
        <v>6.6400000000000006</v>
      </c>
      <c r="J11" s="42">
        <v>2</v>
      </c>
      <c r="K11" s="43">
        <f t="shared" si="3"/>
        <v>8.64</v>
      </c>
      <c r="L11" s="44" t="s">
        <v>199</v>
      </c>
      <c r="M11" s="41">
        <f t="shared" si="7"/>
        <v>8.16</v>
      </c>
      <c r="N11" s="47">
        <v>11</v>
      </c>
      <c r="O11" s="44">
        <v>11</v>
      </c>
      <c r="P11" s="44">
        <v>11</v>
      </c>
      <c r="Q11" s="44">
        <v>12</v>
      </c>
      <c r="R11" s="44">
        <v>12</v>
      </c>
      <c r="S11" s="43">
        <f t="shared" si="4"/>
        <v>3.8000000000000003</v>
      </c>
      <c r="T11" s="48">
        <v>4.3</v>
      </c>
      <c r="U11" s="48">
        <v>4.4000000000000004</v>
      </c>
      <c r="V11" s="48">
        <v>4.5</v>
      </c>
      <c r="W11" s="56"/>
      <c r="X11" s="42"/>
      <c r="Y11" s="60"/>
      <c r="Z11" s="57">
        <f t="shared" si="8"/>
        <v>33.800000000000004</v>
      </c>
      <c r="AA11" s="58">
        <f t="shared" si="5"/>
        <v>84.5</v>
      </c>
      <c r="AB11" s="59">
        <f t="shared" si="6"/>
        <v>49.500000000000007</v>
      </c>
    </row>
    <row r="12" spans="1:30" ht="15" customHeight="1">
      <c r="A12" s="18">
        <v>7</v>
      </c>
      <c r="B12" s="26">
        <v>2020112857</v>
      </c>
      <c r="C12" s="26" t="s">
        <v>145</v>
      </c>
      <c r="D12" s="21">
        <v>90</v>
      </c>
      <c r="E12" s="22">
        <f t="shared" si="0"/>
        <v>9</v>
      </c>
      <c r="F12" s="23">
        <v>96</v>
      </c>
      <c r="G12" s="24">
        <f t="shared" si="1"/>
        <v>9.6000000000000014</v>
      </c>
      <c r="H12" s="27">
        <v>95.2</v>
      </c>
      <c r="I12" s="41">
        <f t="shared" si="2"/>
        <v>7.6160000000000005</v>
      </c>
      <c r="J12" s="42">
        <v>2</v>
      </c>
      <c r="K12" s="43">
        <f t="shared" si="3"/>
        <v>9.6159999999999997</v>
      </c>
      <c r="L12" s="44" t="s">
        <v>136</v>
      </c>
      <c r="M12" s="41">
        <f t="shared" si="7"/>
        <v>9.26</v>
      </c>
      <c r="N12" s="47">
        <v>13</v>
      </c>
      <c r="O12" s="44">
        <v>12</v>
      </c>
      <c r="P12" s="44">
        <v>11</v>
      </c>
      <c r="Q12" s="44">
        <v>13</v>
      </c>
      <c r="R12" s="44">
        <v>13</v>
      </c>
      <c r="S12" s="43">
        <f t="shared" si="4"/>
        <v>4.1333333333333337</v>
      </c>
      <c r="T12" s="48">
        <v>4.5</v>
      </c>
      <c r="U12" s="48">
        <v>4.7</v>
      </c>
      <c r="V12" s="48">
        <v>4</v>
      </c>
      <c r="W12" s="56">
        <v>3.5</v>
      </c>
      <c r="X12" s="42"/>
      <c r="Y12" s="60"/>
      <c r="Z12" s="57">
        <f t="shared" si="8"/>
        <v>39.709333333333333</v>
      </c>
      <c r="AA12" s="58">
        <f t="shared" si="5"/>
        <v>99.273333333333326</v>
      </c>
      <c r="AB12" s="59">
        <f t="shared" si="6"/>
        <v>58.309333333333335</v>
      </c>
    </row>
    <row r="13" spans="1:30" ht="15" customHeight="1">
      <c r="A13" s="18">
        <v>8</v>
      </c>
      <c r="B13" s="26">
        <v>2020112860</v>
      </c>
      <c r="C13" s="26" t="s">
        <v>146</v>
      </c>
      <c r="D13" s="21">
        <v>71.5</v>
      </c>
      <c r="E13" s="22">
        <f t="shared" si="0"/>
        <v>7.15</v>
      </c>
      <c r="F13" s="23">
        <v>85</v>
      </c>
      <c r="G13" s="24">
        <f t="shared" si="1"/>
        <v>8.5</v>
      </c>
      <c r="H13" s="27">
        <v>85</v>
      </c>
      <c r="I13" s="41">
        <f t="shared" si="2"/>
        <v>6.8</v>
      </c>
      <c r="J13" s="42">
        <v>2</v>
      </c>
      <c r="K13" s="43">
        <f t="shared" si="3"/>
        <v>8.8000000000000007</v>
      </c>
      <c r="L13" s="44" t="s">
        <v>185</v>
      </c>
      <c r="M13" s="41">
        <f t="shared" si="7"/>
        <v>7.6000000000000005</v>
      </c>
      <c r="N13" s="47">
        <v>13</v>
      </c>
      <c r="O13" s="44">
        <v>12</v>
      </c>
      <c r="P13" s="44">
        <v>11</v>
      </c>
      <c r="Q13" s="44">
        <v>11</v>
      </c>
      <c r="R13" s="44">
        <v>13</v>
      </c>
      <c r="S13" s="43">
        <f t="shared" si="4"/>
        <v>4</v>
      </c>
      <c r="T13" s="48">
        <v>4.5</v>
      </c>
      <c r="U13" s="48">
        <v>4.7</v>
      </c>
      <c r="V13" s="48">
        <v>4.5</v>
      </c>
      <c r="W13" s="56">
        <v>2</v>
      </c>
      <c r="X13" s="42"/>
      <c r="Y13" s="60"/>
      <c r="Z13" s="57">
        <f t="shared" si="8"/>
        <v>36.1</v>
      </c>
      <c r="AA13" s="58">
        <f t="shared" si="5"/>
        <v>90.25</v>
      </c>
      <c r="AB13" s="59">
        <f t="shared" si="6"/>
        <v>51.75</v>
      </c>
    </row>
    <row r="14" spans="1:30" ht="15" customHeight="1">
      <c r="A14" s="18">
        <v>9</v>
      </c>
      <c r="B14" s="26">
        <v>2020112861</v>
      </c>
      <c r="C14" s="26" t="s">
        <v>147</v>
      </c>
      <c r="D14" s="21">
        <v>57</v>
      </c>
      <c r="E14" s="22">
        <f t="shared" si="0"/>
        <v>5.7</v>
      </c>
      <c r="F14" s="23">
        <v>61</v>
      </c>
      <c r="G14" s="24">
        <f t="shared" si="1"/>
        <v>6.1000000000000005</v>
      </c>
      <c r="H14" s="27">
        <v>64.099999999999994</v>
      </c>
      <c r="I14" s="41">
        <f t="shared" si="2"/>
        <v>5.1279999999999992</v>
      </c>
      <c r="J14" s="42">
        <v>2</v>
      </c>
      <c r="K14" s="43">
        <f t="shared" si="3"/>
        <v>7.1279999999999992</v>
      </c>
      <c r="L14" s="44" t="s">
        <v>200</v>
      </c>
      <c r="M14" s="41">
        <f t="shared" si="7"/>
        <v>7.4700000000000006</v>
      </c>
      <c r="N14" s="47">
        <v>13</v>
      </c>
      <c r="O14" s="44">
        <v>11</v>
      </c>
      <c r="P14" s="44">
        <v>10</v>
      </c>
      <c r="Q14" s="44">
        <v>11</v>
      </c>
      <c r="R14" s="44">
        <v>13</v>
      </c>
      <c r="S14" s="43">
        <f t="shared" si="4"/>
        <v>3.8666666666666667</v>
      </c>
      <c r="T14" s="48">
        <v>4.3</v>
      </c>
      <c r="U14" s="48">
        <v>4.4000000000000004</v>
      </c>
      <c r="V14" s="48">
        <v>3.5</v>
      </c>
      <c r="W14" s="56"/>
      <c r="X14" s="42"/>
      <c r="Y14" s="60"/>
      <c r="Z14" s="57">
        <f t="shared" si="8"/>
        <v>30.664666666666669</v>
      </c>
      <c r="AA14" s="58">
        <f t="shared" si="5"/>
        <v>76.661666666666662</v>
      </c>
      <c r="AB14" s="59">
        <f t="shared" si="6"/>
        <v>42.464666666666673</v>
      </c>
    </row>
    <row r="15" spans="1:30" ht="15" customHeight="1">
      <c r="A15" s="18">
        <v>10</v>
      </c>
      <c r="B15" s="26">
        <v>2020112862</v>
      </c>
      <c r="C15" s="26" t="s">
        <v>148</v>
      </c>
      <c r="D15" s="21">
        <v>68</v>
      </c>
      <c r="E15" s="22">
        <f t="shared" si="0"/>
        <v>6.8000000000000007</v>
      </c>
      <c r="F15" s="23">
        <v>80</v>
      </c>
      <c r="G15" s="24">
        <f t="shared" si="1"/>
        <v>8</v>
      </c>
      <c r="H15" s="27">
        <v>88.5</v>
      </c>
      <c r="I15" s="41">
        <f t="shared" si="2"/>
        <v>7.08</v>
      </c>
      <c r="J15" s="42">
        <v>2</v>
      </c>
      <c r="K15" s="43">
        <f t="shared" si="3"/>
        <v>9.08</v>
      </c>
      <c r="L15" s="44" t="s">
        <v>201</v>
      </c>
      <c r="M15" s="41">
        <f t="shared" si="7"/>
        <v>6.48</v>
      </c>
      <c r="N15" s="47">
        <v>11</v>
      </c>
      <c r="O15" s="44">
        <v>10</v>
      </c>
      <c r="P15" s="44">
        <v>11</v>
      </c>
      <c r="Q15" s="44">
        <v>11.5</v>
      </c>
      <c r="R15" s="44">
        <v>11.5</v>
      </c>
      <c r="S15" s="43">
        <f t="shared" si="4"/>
        <v>3.6666666666666665</v>
      </c>
      <c r="T15" s="48">
        <v>4.55</v>
      </c>
      <c r="U15" s="48">
        <v>4.5</v>
      </c>
      <c r="V15" s="48">
        <v>4.5</v>
      </c>
      <c r="W15" s="56">
        <v>1.8</v>
      </c>
      <c r="X15" s="42"/>
      <c r="Y15" s="60"/>
      <c r="Z15" s="57">
        <f t="shared" si="8"/>
        <v>34.576666666666668</v>
      </c>
      <c r="AA15" s="58">
        <f t="shared" si="5"/>
        <v>86.441666666666663</v>
      </c>
      <c r="AB15" s="59">
        <f t="shared" si="6"/>
        <v>49.376666666666665</v>
      </c>
    </row>
    <row r="16" spans="1:30" ht="15" customHeight="1">
      <c r="A16" s="18">
        <v>11</v>
      </c>
      <c r="B16" s="26">
        <v>2020112864</v>
      </c>
      <c r="C16" s="26" t="s">
        <v>149</v>
      </c>
      <c r="D16" s="21">
        <v>48</v>
      </c>
      <c r="E16" s="22">
        <f t="shared" si="0"/>
        <v>4.8000000000000007</v>
      </c>
      <c r="F16" s="23">
        <v>60</v>
      </c>
      <c r="G16" s="24">
        <f t="shared" si="1"/>
        <v>6</v>
      </c>
      <c r="H16" s="27">
        <v>0</v>
      </c>
      <c r="I16" s="41">
        <f t="shared" si="2"/>
        <v>0</v>
      </c>
      <c r="J16" s="42">
        <v>1.5</v>
      </c>
      <c r="K16" s="43">
        <f t="shared" si="3"/>
        <v>1.5</v>
      </c>
      <c r="L16" s="44" t="s">
        <v>202</v>
      </c>
      <c r="M16" s="41">
        <f t="shared" si="7"/>
        <v>3.35</v>
      </c>
      <c r="N16" s="47">
        <v>11</v>
      </c>
      <c r="O16" s="44">
        <v>10</v>
      </c>
      <c r="P16" s="44">
        <v>13</v>
      </c>
      <c r="Q16" s="44">
        <v>8.5</v>
      </c>
      <c r="R16" s="44">
        <v>13</v>
      </c>
      <c r="S16" s="43">
        <f t="shared" si="4"/>
        <v>3.6999999999999997</v>
      </c>
      <c r="T16" s="48">
        <v>4.25</v>
      </c>
      <c r="U16" s="48">
        <v>4.8</v>
      </c>
      <c r="V16" s="48">
        <v>4.5</v>
      </c>
      <c r="W16" s="56"/>
      <c r="X16" s="42"/>
      <c r="Y16" s="60"/>
      <c r="Z16" s="57">
        <f t="shared" si="8"/>
        <v>22.099999999999998</v>
      </c>
      <c r="AA16" s="58">
        <f t="shared" si="5"/>
        <v>55.249999999999993</v>
      </c>
      <c r="AB16" s="59">
        <f t="shared" si="6"/>
        <v>32.9</v>
      </c>
    </row>
    <row r="17" spans="1:28" ht="15" customHeight="1">
      <c r="A17" s="18">
        <v>12</v>
      </c>
      <c r="B17" s="26">
        <v>2020112872</v>
      </c>
      <c r="C17" s="26" t="s">
        <v>150</v>
      </c>
      <c r="D17" s="21">
        <v>74</v>
      </c>
      <c r="E17" s="22">
        <f t="shared" si="0"/>
        <v>7.4</v>
      </c>
      <c r="F17" s="23">
        <v>88</v>
      </c>
      <c r="G17" s="24">
        <f t="shared" si="1"/>
        <v>8.8000000000000007</v>
      </c>
      <c r="H17" s="27">
        <v>99.8</v>
      </c>
      <c r="I17" s="41">
        <f t="shared" si="2"/>
        <v>7.984</v>
      </c>
      <c r="J17" s="42">
        <v>2</v>
      </c>
      <c r="K17" s="43">
        <f t="shared" si="3"/>
        <v>9.984</v>
      </c>
      <c r="L17" s="44" t="s">
        <v>38</v>
      </c>
      <c r="M17" s="41">
        <f t="shared" si="7"/>
        <v>9.6300000000000008</v>
      </c>
      <c r="N17" s="47">
        <v>12</v>
      </c>
      <c r="O17" s="44">
        <v>11</v>
      </c>
      <c r="P17" s="44">
        <v>13</v>
      </c>
      <c r="Q17" s="44">
        <v>13</v>
      </c>
      <c r="R17" s="44">
        <v>13</v>
      </c>
      <c r="S17" s="43">
        <f t="shared" si="4"/>
        <v>4.1333333333333337</v>
      </c>
      <c r="T17" s="48">
        <v>4.45</v>
      </c>
      <c r="U17" s="48">
        <v>4.5999999999999996</v>
      </c>
      <c r="V17" s="48">
        <v>3.5</v>
      </c>
      <c r="W17" s="56"/>
      <c r="X17" s="42"/>
      <c r="Y17" s="60"/>
      <c r="Z17" s="57">
        <f t="shared" si="8"/>
        <v>36.297333333333334</v>
      </c>
      <c r="AA17" s="58">
        <f t="shared" si="5"/>
        <v>90.743333333333325</v>
      </c>
      <c r="AB17" s="59">
        <f t="shared" si="6"/>
        <v>52.497333333333337</v>
      </c>
    </row>
    <row r="18" spans="1:28" ht="15" customHeight="1">
      <c r="A18" s="18">
        <v>13</v>
      </c>
      <c r="B18" s="26">
        <v>2020112873</v>
      </c>
      <c r="C18" s="26" t="s">
        <v>151</v>
      </c>
      <c r="D18" s="21">
        <v>65</v>
      </c>
      <c r="E18" s="22">
        <f t="shared" si="0"/>
        <v>6.5</v>
      </c>
      <c r="F18" s="23">
        <v>72</v>
      </c>
      <c r="G18" s="24">
        <f t="shared" si="1"/>
        <v>7.2</v>
      </c>
      <c r="H18" s="27">
        <v>89</v>
      </c>
      <c r="I18" s="41">
        <f t="shared" si="2"/>
        <v>7.12</v>
      </c>
      <c r="J18" s="42">
        <v>2</v>
      </c>
      <c r="K18" s="43">
        <f t="shared" si="3"/>
        <v>9.120000000000001</v>
      </c>
      <c r="L18" s="44" t="s">
        <v>195</v>
      </c>
      <c r="M18" s="41">
        <f t="shared" si="7"/>
        <v>8.7799999999999994</v>
      </c>
      <c r="N18" s="47">
        <v>11</v>
      </c>
      <c r="O18" s="44">
        <v>10</v>
      </c>
      <c r="P18" s="44">
        <v>11</v>
      </c>
      <c r="Q18" s="44">
        <v>12</v>
      </c>
      <c r="R18" s="44">
        <v>12</v>
      </c>
      <c r="S18" s="43">
        <f t="shared" si="4"/>
        <v>3.7333333333333329</v>
      </c>
      <c r="T18" s="48">
        <v>4.2</v>
      </c>
      <c r="U18" s="48">
        <v>4.5</v>
      </c>
      <c r="V18" s="48">
        <v>4.5</v>
      </c>
      <c r="W18" s="56"/>
      <c r="X18" s="42"/>
      <c r="Y18" s="60"/>
      <c r="Z18" s="57">
        <f t="shared" si="8"/>
        <v>34.833333333333329</v>
      </c>
      <c r="AA18" s="58">
        <f t="shared" si="5"/>
        <v>87.083333333333314</v>
      </c>
      <c r="AB18" s="59">
        <f t="shared" si="6"/>
        <v>48.533333333333331</v>
      </c>
    </row>
    <row r="19" spans="1:28" ht="15" customHeight="1">
      <c r="A19" s="18">
        <v>14</v>
      </c>
      <c r="B19" s="26">
        <v>2020112874</v>
      </c>
      <c r="C19" s="26" t="s">
        <v>152</v>
      </c>
      <c r="D19" s="21">
        <v>61.5</v>
      </c>
      <c r="E19" s="22">
        <f t="shared" si="0"/>
        <v>6.15</v>
      </c>
      <c r="F19" s="23">
        <v>72</v>
      </c>
      <c r="G19" s="24">
        <f t="shared" si="1"/>
        <v>7.2</v>
      </c>
      <c r="H19" s="27">
        <v>86.3</v>
      </c>
      <c r="I19" s="41">
        <f t="shared" si="2"/>
        <v>6.9039999999999999</v>
      </c>
      <c r="J19" s="42">
        <v>2</v>
      </c>
      <c r="K19" s="43">
        <f t="shared" si="3"/>
        <v>8.9039999999999999</v>
      </c>
      <c r="L19" s="44" t="s">
        <v>189</v>
      </c>
      <c r="M19" s="41">
        <f t="shared" si="7"/>
        <v>8.81</v>
      </c>
      <c r="N19" s="47">
        <v>11</v>
      </c>
      <c r="O19" s="44">
        <v>11</v>
      </c>
      <c r="P19" s="44">
        <v>12</v>
      </c>
      <c r="Q19" s="44">
        <v>12</v>
      </c>
      <c r="R19" s="44">
        <v>12</v>
      </c>
      <c r="S19" s="43">
        <f t="shared" si="4"/>
        <v>3.8666666666666667</v>
      </c>
      <c r="T19" s="48">
        <v>4.3499999999999996</v>
      </c>
      <c r="U19" s="48">
        <v>4.5</v>
      </c>
      <c r="V19" s="48">
        <v>3.5</v>
      </c>
      <c r="W19" s="56">
        <v>1.3</v>
      </c>
      <c r="X19" s="42"/>
      <c r="Y19" s="60"/>
      <c r="Z19" s="57">
        <f t="shared" si="8"/>
        <v>35.230666666666664</v>
      </c>
      <c r="AA19" s="58">
        <f t="shared" si="5"/>
        <v>88.076666666666654</v>
      </c>
      <c r="AB19" s="59">
        <f t="shared" si="6"/>
        <v>48.580666666666666</v>
      </c>
    </row>
    <row r="20" spans="1:28" ht="15" customHeight="1">
      <c r="A20" s="18">
        <v>15</v>
      </c>
      <c r="B20" s="26">
        <v>2020112879</v>
      </c>
      <c r="C20" s="26" t="s">
        <v>153</v>
      </c>
      <c r="D20" s="21">
        <v>71</v>
      </c>
      <c r="E20" s="22">
        <f t="shared" si="0"/>
        <v>7.1000000000000005</v>
      </c>
      <c r="F20" s="23">
        <v>81</v>
      </c>
      <c r="G20" s="24">
        <f t="shared" si="1"/>
        <v>8.1</v>
      </c>
      <c r="H20" s="27">
        <v>93.7</v>
      </c>
      <c r="I20" s="41">
        <f t="shared" si="2"/>
        <v>7.4960000000000004</v>
      </c>
      <c r="J20" s="42">
        <v>2</v>
      </c>
      <c r="K20" s="43">
        <f t="shared" si="3"/>
        <v>9.4960000000000004</v>
      </c>
      <c r="L20" s="44" t="s">
        <v>193</v>
      </c>
      <c r="M20" s="41">
        <f t="shared" si="7"/>
        <v>8.6900000000000013</v>
      </c>
      <c r="N20" s="47">
        <v>11</v>
      </c>
      <c r="O20" s="44">
        <v>11</v>
      </c>
      <c r="P20" s="44">
        <v>10</v>
      </c>
      <c r="Q20" s="44">
        <v>12</v>
      </c>
      <c r="R20" s="44">
        <v>12</v>
      </c>
      <c r="S20" s="43">
        <f t="shared" si="4"/>
        <v>3.7333333333333329</v>
      </c>
      <c r="T20" s="48">
        <v>4.2</v>
      </c>
      <c r="U20" s="48">
        <v>4.7</v>
      </c>
      <c r="V20" s="48">
        <v>4.5</v>
      </c>
      <c r="W20" s="56">
        <v>0.5</v>
      </c>
      <c r="X20" s="42"/>
      <c r="Y20" s="60"/>
      <c r="Z20" s="57">
        <f t="shared" si="8"/>
        <v>35.819333333333333</v>
      </c>
      <c r="AA20" s="58">
        <f t="shared" si="5"/>
        <v>89.548333333333332</v>
      </c>
      <c r="AB20" s="59">
        <f t="shared" si="6"/>
        <v>51.019333333333336</v>
      </c>
    </row>
    <row r="21" spans="1:28" ht="15" customHeight="1">
      <c r="A21" s="18">
        <v>16</v>
      </c>
      <c r="B21" s="26">
        <v>2020112880</v>
      </c>
      <c r="C21" s="26" t="s">
        <v>154</v>
      </c>
      <c r="D21" s="21">
        <v>92.5</v>
      </c>
      <c r="E21" s="22">
        <f t="shared" si="0"/>
        <v>9.25</v>
      </c>
      <c r="F21" s="23">
        <v>90</v>
      </c>
      <c r="G21" s="24">
        <f t="shared" si="1"/>
        <v>9</v>
      </c>
      <c r="H21" s="27">
        <v>97.1</v>
      </c>
      <c r="I21" s="41">
        <f t="shared" si="2"/>
        <v>7.7679999999999998</v>
      </c>
      <c r="J21" s="42">
        <v>2</v>
      </c>
      <c r="K21" s="43">
        <f t="shared" si="3"/>
        <v>9.7680000000000007</v>
      </c>
      <c r="L21" s="44" t="s">
        <v>184</v>
      </c>
      <c r="M21" s="41">
        <f t="shared" si="7"/>
        <v>8.61</v>
      </c>
      <c r="N21" s="47">
        <v>12</v>
      </c>
      <c r="O21" s="44">
        <v>12</v>
      </c>
      <c r="P21" s="44">
        <v>12</v>
      </c>
      <c r="Q21" s="44">
        <v>13</v>
      </c>
      <c r="R21" s="44">
        <v>13</v>
      </c>
      <c r="S21" s="43">
        <f t="shared" si="4"/>
        <v>4.1333333333333337</v>
      </c>
      <c r="T21" s="48">
        <v>4.25</v>
      </c>
      <c r="U21" s="48">
        <v>4.5999999999999996</v>
      </c>
      <c r="V21" s="48">
        <v>4</v>
      </c>
      <c r="W21" s="56"/>
      <c r="X21" s="42"/>
      <c r="Y21" s="60"/>
      <c r="Z21" s="57">
        <f t="shared" si="8"/>
        <v>35.361333333333334</v>
      </c>
      <c r="AA21" s="58">
        <f t="shared" si="5"/>
        <v>88.403333333333336</v>
      </c>
      <c r="AB21" s="59">
        <f t="shared" si="6"/>
        <v>53.611333333333334</v>
      </c>
    </row>
    <row r="22" spans="1:28" ht="15" customHeight="1">
      <c r="A22" s="18">
        <v>17</v>
      </c>
      <c r="B22" s="26">
        <v>2020112883</v>
      </c>
      <c r="C22" s="26" t="s">
        <v>155</v>
      </c>
      <c r="D22" s="21">
        <v>62</v>
      </c>
      <c r="E22" s="22">
        <f t="shared" si="0"/>
        <v>6.2</v>
      </c>
      <c r="F22" s="23">
        <v>66.5</v>
      </c>
      <c r="G22" s="24">
        <f t="shared" si="1"/>
        <v>6.65</v>
      </c>
      <c r="H22" s="27">
        <v>64.2</v>
      </c>
      <c r="I22" s="41">
        <f t="shared" si="2"/>
        <v>5.1360000000000001</v>
      </c>
      <c r="J22" s="42">
        <v>1.3</v>
      </c>
      <c r="K22" s="43">
        <f t="shared" si="3"/>
        <v>6.4359999999999999</v>
      </c>
      <c r="L22" s="44" t="s">
        <v>203</v>
      </c>
      <c r="M22" s="41">
        <f t="shared" si="7"/>
        <v>7.120000000000001</v>
      </c>
      <c r="N22" s="47">
        <v>11</v>
      </c>
      <c r="O22" s="44">
        <v>11</v>
      </c>
      <c r="P22" s="44">
        <v>11</v>
      </c>
      <c r="Q22" s="44">
        <v>10</v>
      </c>
      <c r="R22" s="44">
        <v>11</v>
      </c>
      <c r="S22" s="43">
        <f t="shared" si="4"/>
        <v>3.6</v>
      </c>
      <c r="T22" s="48">
        <v>4.4000000000000004</v>
      </c>
      <c r="U22" s="48">
        <v>4.4000000000000004</v>
      </c>
      <c r="V22" s="48">
        <v>3.5</v>
      </c>
      <c r="W22" s="56">
        <v>1</v>
      </c>
      <c r="X22" s="42"/>
      <c r="Y22" s="60"/>
      <c r="Z22" s="57">
        <f t="shared" si="8"/>
        <v>30.456000000000003</v>
      </c>
      <c r="AA22" s="58">
        <f t="shared" si="5"/>
        <v>76.14</v>
      </c>
      <c r="AB22" s="59">
        <f t="shared" si="6"/>
        <v>43.306000000000004</v>
      </c>
    </row>
    <row r="23" spans="1:28" ht="15" customHeight="1">
      <c r="A23" s="18">
        <v>18</v>
      </c>
      <c r="B23" s="26">
        <v>2020112886</v>
      </c>
      <c r="C23" s="26" t="s">
        <v>156</v>
      </c>
      <c r="D23" s="21">
        <v>73</v>
      </c>
      <c r="E23" s="22">
        <f t="shared" si="0"/>
        <v>7.3000000000000007</v>
      </c>
      <c r="F23" s="23">
        <v>91.5</v>
      </c>
      <c r="G23" s="24">
        <f t="shared" si="1"/>
        <v>9.15</v>
      </c>
      <c r="H23" s="27">
        <v>89.8</v>
      </c>
      <c r="I23" s="41">
        <f t="shared" si="2"/>
        <v>7.1840000000000002</v>
      </c>
      <c r="J23" s="42">
        <v>2</v>
      </c>
      <c r="K23" s="43">
        <f t="shared" si="3"/>
        <v>9.1840000000000011</v>
      </c>
      <c r="L23" s="44" t="s">
        <v>192</v>
      </c>
      <c r="M23" s="41">
        <f t="shared" si="7"/>
        <v>9.1</v>
      </c>
      <c r="N23" s="47">
        <v>12</v>
      </c>
      <c r="O23" s="44">
        <v>12</v>
      </c>
      <c r="P23" s="44">
        <v>12</v>
      </c>
      <c r="Q23" s="44">
        <v>12.5</v>
      </c>
      <c r="R23" s="44">
        <v>12.5</v>
      </c>
      <c r="S23" s="43">
        <f t="shared" si="4"/>
        <v>4.0666666666666664</v>
      </c>
      <c r="T23" s="48">
        <v>4.3499999999999996</v>
      </c>
      <c r="U23" s="48">
        <v>4.8</v>
      </c>
      <c r="V23" s="48">
        <v>4</v>
      </c>
      <c r="W23" s="56">
        <v>0.5</v>
      </c>
      <c r="X23" s="42"/>
      <c r="Y23" s="60"/>
      <c r="Z23" s="57">
        <f t="shared" si="8"/>
        <v>36.00066666666666</v>
      </c>
      <c r="AA23" s="58">
        <f t="shared" si="5"/>
        <v>90.001666666666651</v>
      </c>
      <c r="AB23" s="59">
        <f t="shared" si="6"/>
        <v>52.450666666666663</v>
      </c>
    </row>
    <row r="24" spans="1:28" ht="15" customHeight="1">
      <c r="A24" s="18">
        <v>19</v>
      </c>
      <c r="B24" s="26">
        <v>2020112889</v>
      </c>
      <c r="C24" s="26" t="s">
        <v>157</v>
      </c>
      <c r="D24" s="21">
        <v>81.5</v>
      </c>
      <c r="E24" s="22">
        <f t="shared" si="0"/>
        <v>8.15</v>
      </c>
      <c r="F24" s="23">
        <v>77.5</v>
      </c>
      <c r="G24" s="24">
        <f t="shared" si="1"/>
        <v>7.75</v>
      </c>
      <c r="H24" s="27">
        <v>95.2</v>
      </c>
      <c r="I24" s="41">
        <f t="shared" si="2"/>
        <v>7.6160000000000005</v>
      </c>
      <c r="J24" s="42">
        <v>2</v>
      </c>
      <c r="K24" s="43">
        <f t="shared" si="3"/>
        <v>9.6159999999999997</v>
      </c>
      <c r="L24" s="44" t="s">
        <v>191</v>
      </c>
      <c r="M24" s="41">
        <f t="shared" si="7"/>
        <v>9.06</v>
      </c>
      <c r="N24" s="47">
        <v>11</v>
      </c>
      <c r="O24" s="44">
        <v>12</v>
      </c>
      <c r="P24" s="44">
        <v>12</v>
      </c>
      <c r="Q24" s="44">
        <v>12</v>
      </c>
      <c r="R24" s="44">
        <v>12</v>
      </c>
      <c r="S24" s="43">
        <f t="shared" si="4"/>
        <v>3.9333333333333336</v>
      </c>
      <c r="T24" s="48">
        <v>4.3499999999999996</v>
      </c>
      <c r="U24" s="48">
        <v>4.8</v>
      </c>
      <c r="V24" s="48">
        <v>4</v>
      </c>
      <c r="W24" s="56">
        <v>0.5</v>
      </c>
      <c r="X24" s="42"/>
      <c r="Y24" s="60"/>
      <c r="Z24" s="57">
        <f t="shared" si="8"/>
        <v>36.259333333333331</v>
      </c>
      <c r="AA24" s="58">
        <f t="shared" si="5"/>
        <v>90.648333333333326</v>
      </c>
      <c r="AB24" s="59">
        <f t="shared" si="6"/>
        <v>52.159333333333329</v>
      </c>
    </row>
    <row r="25" spans="1:28" ht="15" customHeight="1">
      <c r="A25" s="18">
        <v>20</v>
      </c>
      <c r="B25" s="26">
        <v>2020112890</v>
      </c>
      <c r="C25" s="26" t="s">
        <v>158</v>
      </c>
      <c r="D25" s="21">
        <v>85</v>
      </c>
      <c r="E25" s="22">
        <f t="shared" si="0"/>
        <v>8.5</v>
      </c>
      <c r="F25" s="23">
        <v>86</v>
      </c>
      <c r="G25" s="24">
        <f t="shared" si="1"/>
        <v>8.6</v>
      </c>
      <c r="H25" s="27">
        <v>83.6</v>
      </c>
      <c r="I25" s="41">
        <f t="shared" si="2"/>
        <v>6.6879999999999997</v>
      </c>
      <c r="J25" s="42">
        <v>2</v>
      </c>
      <c r="K25" s="43">
        <f t="shared" si="3"/>
        <v>8.6879999999999988</v>
      </c>
      <c r="L25" s="44" t="s">
        <v>194</v>
      </c>
      <c r="M25" s="41">
        <f t="shared" si="7"/>
        <v>6.95</v>
      </c>
      <c r="N25" s="47">
        <v>12</v>
      </c>
      <c r="O25" s="44">
        <v>11</v>
      </c>
      <c r="P25" s="44">
        <v>13</v>
      </c>
      <c r="Q25" s="44">
        <v>13</v>
      </c>
      <c r="R25" s="44">
        <v>13</v>
      </c>
      <c r="S25" s="43">
        <f t="shared" si="4"/>
        <v>4.1333333333333337</v>
      </c>
      <c r="T25" s="48">
        <v>4.3499999999999996</v>
      </c>
      <c r="U25" s="48">
        <v>4.3</v>
      </c>
      <c r="V25" s="48">
        <v>4.5</v>
      </c>
      <c r="W25" s="56"/>
      <c r="X25" s="42"/>
      <c r="Y25" s="60"/>
      <c r="Z25" s="57">
        <f t="shared" si="8"/>
        <v>32.921333333333337</v>
      </c>
      <c r="AA25" s="58">
        <f t="shared" si="5"/>
        <v>82.303333333333342</v>
      </c>
      <c r="AB25" s="59">
        <f t="shared" si="6"/>
        <v>50.021333333333338</v>
      </c>
    </row>
    <row r="26" spans="1:28" ht="15" customHeight="1">
      <c r="A26" s="18">
        <v>21</v>
      </c>
      <c r="B26" s="26">
        <v>2020112893</v>
      </c>
      <c r="C26" s="26" t="s">
        <v>159</v>
      </c>
      <c r="D26" s="21">
        <v>86</v>
      </c>
      <c r="E26" s="22">
        <f t="shared" si="0"/>
        <v>8.6</v>
      </c>
      <c r="F26" s="23">
        <v>89</v>
      </c>
      <c r="G26" s="24">
        <f t="shared" si="1"/>
        <v>8.9</v>
      </c>
      <c r="H26" s="27">
        <v>53</v>
      </c>
      <c r="I26" s="41">
        <f t="shared" si="2"/>
        <v>4.24</v>
      </c>
      <c r="J26" s="42">
        <v>1</v>
      </c>
      <c r="K26" s="43">
        <f t="shared" si="3"/>
        <v>5.24</v>
      </c>
      <c r="L26" s="44" t="s">
        <v>204</v>
      </c>
      <c r="M26" s="41">
        <f t="shared" si="7"/>
        <v>3.28</v>
      </c>
      <c r="N26" s="47">
        <v>11</v>
      </c>
      <c r="O26" s="44">
        <v>11</v>
      </c>
      <c r="P26" s="44">
        <v>13</v>
      </c>
      <c r="Q26" s="44">
        <v>10</v>
      </c>
      <c r="R26" s="44">
        <v>13</v>
      </c>
      <c r="S26" s="43">
        <f t="shared" si="4"/>
        <v>3.8666666666666667</v>
      </c>
      <c r="T26" s="48">
        <v>4.25</v>
      </c>
      <c r="U26" s="48">
        <v>4.7</v>
      </c>
      <c r="V26" s="48">
        <v>4</v>
      </c>
      <c r="W26" s="56"/>
      <c r="X26" s="42"/>
      <c r="Y26" s="60"/>
      <c r="Z26" s="57">
        <f t="shared" si="8"/>
        <v>25.336666666666666</v>
      </c>
      <c r="AA26" s="58">
        <f t="shared" si="5"/>
        <v>63.341666666666661</v>
      </c>
      <c r="AB26" s="59">
        <f t="shared" si="6"/>
        <v>42.836666666666666</v>
      </c>
    </row>
    <row r="27" spans="1:28" ht="15" customHeight="1">
      <c r="A27" s="18">
        <v>22</v>
      </c>
      <c r="B27" s="26">
        <v>2020112894</v>
      </c>
      <c r="C27" s="26" t="s">
        <v>160</v>
      </c>
      <c r="D27" s="21">
        <v>50</v>
      </c>
      <c r="E27" s="22">
        <f t="shared" si="0"/>
        <v>5</v>
      </c>
      <c r="F27" s="23">
        <v>62</v>
      </c>
      <c r="G27" s="24">
        <f t="shared" si="1"/>
        <v>6.2</v>
      </c>
      <c r="H27" s="27">
        <v>92.1</v>
      </c>
      <c r="I27" s="41">
        <f t="shared" si="2"/>
        <v>7.3679999999999994</v>
      </c>
      <c r="J27" s="42">
        <v>2</v>
      </c>
      <c r="K27" s="43">
        <f t="shared" si="3"/>
        <v>9.3679999999999986</v>
      </c>
      <c r="L27" s="44" t="s">
        <v>205</v>
      </c>
      <c r="M27" s="41">
        <f t="shared" si="7"/>
        <v>4.6100000000000003</v>
      </c>
      <c r="N27" s="47">
        <v>11</v>
      </c>
      <c r="O27" s="44">
        <v>10</v>
      </c>
      <c r="P27" s="44">
        <v>12</v>
      </c>
      <c r="Q27" s="44">
        <v>11.5</v>
      </c>
      <c r="R27" s="44">
        <v>12</v>
      </c>
      <c r="S27" s="43">
        <f t="shared" si="4"/>
        <v>3.7666666666666671</v>
      </c>
      <c r="T27" s="48">
        <v>4.2</v>
      </c>
      <c r="U27" s="48">
        <v>4.4000000000000004</v>
      </c>
      <c r="V27" s="48">
        <v>4</v>
      </c>
      <c r="W27" s="56"/>
      <c r="X27" s="42"/>
      <c r="Y27" s="60"/>
      <c r="Z27" s="57">
        <f t="shared" si="8"/>
        <v>30.344666666666662</v>
      </c>
      <c r="AA27" s="58">
        <f t="shared" si="5"/>
        <v>75.86166666666665</v>
      </c>
      <c r="AB27" s="59">
        <f t="shared" si="6"/>
        <v>41.544666666666657</v>
      </c>
    </row>
    <row r="28" spans="1:28" ht="15" customHeight="1">
      <c r="A28" s="18">
        <v>23</v>
      </c>
      <c r="B28" s="26">
        <v>2020112897</v>
      </c>
      <c r="C28" s="26" t="s">
        <v>161</v>
      </c>
      <c r="D28" s="21">
        <v>58.5</v>
      </c>
      <c r="E28" s="22">
        <f t="shared" si="0"/>
        <v>5.8500000000000005</v>
      </c>
      <c r="F28" s="23">
        <v>78</v>
      </c>
      <c r="G28" s="24">
        <f t="shared" si="1"/>
        <v>7.8000000000000007</v>
      </c>
      <c r="H28" s="27">
        <v>68.900000000000006</v>
      </c>
      <c r="I28" s="41">
        <f t="shared" si="2"/>
        <v>5.5120000000000005</v>
      </c>
      <c r="J28" s="42">
        <v>2</v>
      </c>
      <c r="K28" s="43">
        <f t="shared" si="3"/>
        <v>7.5120000000000005</v>
      </c>
      <c r="L28" s="44" t="s">
        <v>196</v>
      </c>
      <c r="M28" s="41">
        <f t="shared" si="7"/>
        <v>6.51</v>
      </c>
      <c r="N28" s="47">
        <v>11</v>
      </c>
      <c r="O28" s="44">
        <v>11</v>
      </c>
      <c r="P28" s="44">
        <v>11</v>
      </c>
      <c r="Q28" s="44">
        <v>8.5</v>
      </c>
      <c r="R28" s="44">
        <v>11</v>
      </c>
      <c r="S28" s="43">
        <f t="shared" si="4"/>
        <v>3.5</v>
      </c>
      <c r="T28" s="48">
        <v>4.25</v>
      </c>
      <c r="U28" s="48">
        <v>4.2</v>
      </c>
      <c r="V28" s="48">
        <v>4</v>
      </c>
      <c r="W28" s="56"/>
      <c r="X28" s="42"/>
      <c r="Y28" s="60"/>
      <c r="Z28" s="57">
        <f t="shared" si="8"/>
        <v>29.971999999999998</v>
      </c>
      <c r="AA28" s="58">
        <f t="shared" si="5"/>
        <v>74.929999999999993</v>
      </c>
      <c r="AB28" s="59">
        <f t="shared" si="6"/>
        <v>43.622</v>
      </c>
    </row>
    <row r="29" spans="1:28" ht="15" customHeight="1">
      <c r="A29" s="18">
        <v>24</v>
      </c>
      <c r="B29" s="26">
        <v>2020112898</v>
      </c>
      <c r="C29" s="26" t="s">
        <v>162</v>
      </c>
      <c r="D29" s="21">
        <v>63.5</v>
      </c>
      <c r="E29" s="22">
        <f t="shared" si="0"/>
        <v>6.3500000000000005</v>
      </c>
      <c r="F29" s="23">
        <v>84</v>
      </c>
      <c r="G29" s="24">
        <f t="shared" si="1"/>
        <v>8.4</v>
      </c>
      <c r="H29" s="27">
        <v>93.7</v>
      </c>
      <c r="I29" s="41">
        <f t="shared" si="2"/>
        <v>7.4960000000000004</v>
      </c>
      <c r="J29" s="42">
        <v>2</v>
      </c>
      <c r="K29" s="43">
        <f t="shared" si="3"/>
        <v>9.4960000000000004</v>
      </c>
      <c r="L29" s="44" t="s">
        <v>35</v>
      </c>
      <c r="M29" s="41">
        <f t="shared" si="7"/>
        <v>9.42</v>
      </c>
      <c r="N29" s="47">
        <v>12</v>
      </c>
      <c r="O29" s="44">
        <v>10</v>
      </c>
      <c r="P29" s="44">
        <v>12</v>
      </c>
      <c r="Q29" s="44">
        <v>13</v>
      </c>
      <c r="R29" s="44">
        <v>13</v>
      </c>
      <c r="S29" s="43">
        <f t="shared" si="4"/>
        <v>4</v>
      </c>
      <c r="T29" s="48">
        <v>4.3</v>
      </c>
      <c r="U29" s="48">
        <v>4.4000000000000004</v>
      </c>
      <c r="V29" s="48">
        <v>3.5</v>
      </c>
      <c r="W29" s="56">
        <v>1</v>
      </c>
      <c r="X29" s="42"/>
      <c r="Y29" s="60"/>
      <c r="Z29" s="57">
        <f t="shared" si="8"/>
        <v>36.116</v>
      </c>
      <c r="AA29" s="58">
        <f t="shared" si="5"/>
        <v>90.289999999999992</v>
      </c>
      <c r="AB29" s="59">
        <f t="shared" si="6"/>
        <v>50.866</v>
      </c>
    </row>
    <row r="30" spans="1:28" ht="15" customHeight="1">
      <c r="A30" s="18">
        <v>25</v>
      </c>
      <c r="B30" s="26">
        <v>2020112899</v>
      </c>
      <c r="C30" s="26" t="s">
        <v>163</v>
      </c>
      <c r="D30" s="21">
        <v>59</v>
      </c>
      <c r="E30" s="22">
        <f t="shared" si="0"/>
        <v>5.9</v>
      </c>
      <c r="F30" s="23">
        <v>63</v>
      </c>
      <c r="G30" s="24">
        <f t="shared" si="1"/>
        <v>6.3000000000000007</v>
      </c>
      <c r="H30" s="27">
        <v>85.2</v>
      </c>
      <c r="I30" s="41">
        <f t="shared" si="2"/>
        <v>6.8160000000000007</v>
      </c>
      <c r="J30" s="42">
        <v>1.5</v>
      </c>
      <c r="K30" s="43">
        <f t="shared" si="3"/>
        <v>8.3160000000000007</v>
      </c>
      <c r="L30" s="44" t="s">
        <v>206</v>
      </c>
      <c r="M30" s="41">
        <f t="shared" si="7"/>
        <v>5.370000000000001</v>
      </c>
      <c r="N30" s="47">
        <v>12</v>
      </c>
      <c r="O30" s="44">
        <v>11</v>
      </c>
      <c r="P30" s="44">
        <v>12</v>
      </c>
      <c r="Q30" s="44">
        <v>10</v>
      </c>
      <c r="R30" s="44">
        <v>12</v>
      </c>
      <c r="S30" s="43">
        <f t="shared" si="4"/>
        <v>3.8000000000000003</v>
      </c>
      <c r="T30" s="48">
        <v>4.3499999999999996</v>
      </c>
      <c r="U30" s="48">
        <v>4.5</v>
      </c>
      <c r="V30" s="48">
        <v>3.5</v>
      </c>
      <c r="W30" s="56"/>
      <c r="X30" s="42"/>
      <c r="Y30" s="60"/>
      <c r="Z30" s="57">
        <f t="shared" si="8"/>
        <v>29.835999999999999</v>
      </c>
      <c r="AA30" s="58">
        <f t="shared" si="5"/>
        <v>74.589999999999989</v>
      </c>
      <c r="AB30" s="59">
        <f t="shared" si="6"/>
        <v>42.036000000000001</v>
      </c>
    </row>
    <row r="31" spans="1:28" ht="15" customHeight="1">
      <c r="A31" s="18">
        <v>26</v>
      </c>
      <c r="B31" s="26">
        <v>2020112903</v>
      </c>
      <c r="C31" s="26" t="s">
        <v>164</v>
      </c>
      <c r="D31" s="21">
        <v>78</v>
      </c>
      <c r="E31" s="22">
        <f t="shared" si="0"/>
        <v>7.8000000000000007</v>
      </c>
      <c r="F31" s="23">
        <v>90</v>
      </c>
      <c r="G31" s="24">
        <f t="shared" si="1"/>
        <v>9</v>
      </c>
      <c r="H31" s="27">
        <v>91.1</v>
      </c>
      <c r="I31" s="41">
        <f t="shared" si="2"/>
        <v>7.2879999999999994</v>
      </c>
      <c r="J31" s="42">
        <v>2</v>
      </c>
      <c r="K31" s="43">
        <f t="shared" si="3"/>
        <v>9.2880000000000003</v>
      </c>
      <c r="L31" s="44" t="s">
        <v>188</v>
      </c>
      <c r="M31" s="41">
        <f t="shared" si="7"/>
        <v>8.49</v>
      </c>
      <c r="N31" s="47">
        <v>12</v>
      </c>
      <c r="O31" s="44">
        <v>11</v>
      </c>
      <c r="P31" s="44">
        <v>11</v>
      </c>
      <c r="Q31" s="44">
        <v>12</v>
      </c>
      <c r="R31" s="44">
        <v>12</v>
      </c>
      <c r="S31" s="43">
        <f t="shared" si="4"/>
        <v>3.8666666666666667</v>
      </c>
      <c r="T31" s="48">
        <v>4.53</v>
      </c>
      <c r="U31" s="48">
        <v>5</v>
      </c>
      <c r="V31" s="48">
        <v>4</v>
      </c>
      <c r="W31" s="56">
        <v>1.5</v>
      </c>
      <c r="X31" s="42"/>
      <c r="Y31" s="60"/>
      <c r="Z31" s="57">
        <f t="shared" si="8"/>
        <v>36.674666666666667</v>
      </c>
      <c r="AA31" s="58">
        <f t="shared" si="5"/>
        <v>91.686666666666667</v>
      </c>
      <c r="AB31" s="59">
        <f t="shared" si="6"/>
        <v>53.474666666666664</v>
      </c>
    </row>
    <row r="32" spans="1:28" ht="15" customHeight="1">
      <c r="A32" s="18">
        <v>27</v>
      </c>
      <c r="B32" s="26">
        <v>2020112905</v>
      </c>
      <c r="C32" s="26" t="s">
        <v>165</v>
      </c>
      <c r="D32" s="21">
        <v>58</v>
      </c>
      <c r="E32" s="22">
        <f t="shared" si="0"/>
        <v>5.8000000000000007</v>
      </c>
      <c r="F32" s="23">
        <v>58</v>
      </c>
      <c r="G32" s="24">
        <f t="shared" si="1"/>
        <v>5.8000000000000007</v>
      </c>
      <c r="H32" s="27">
        <v>72.400000000000006</v>
      </c>
      <c r="I32" s="41">
        <f t="shared" si="2"/>
        <v>5.7920000000000007</v>
      </c>
      <c r="J32" s="42">
        <v>2</v>
      </c>
      <c r="K32" s="43">
        <f t="shared" si="3"/>
        <v>7.7920000000000007</v>
      </c>
      <c r="L32" s="44" t="s">
        <v>135</v>
      </c>
      <c r="M32" s="41">
        <f t="shared" si="7"/>
        <v>9.18</v>
      </c>
      <c r="N32" s="47">
        <v>11</v>
      </c>
      <c r="O32" s="44">
        <v>11</v>
      </c>
      <c r="P32" s="44">
        <v>11</v>
      </c>
      <c r="Q32" s="44">
        <v>12.5</v>
      </c>
      <c r="R32" s="44">
        <v>12.5</v>
      </c>
      <c r="S32" s="43">
        <f t="shared" si="4"/>
        <v>3.8666666666666667</v>
      </c>
      <c r="T32" s="48">
        <v>4.45</v>
      </c>
      <c r="U32" s="48">
        <v>4.4000000000000004</v>
      </c>
      <c r="V32" s="48">
        <v>3.5</v>
      </c>
      <c r="W32" s="56"/>
      <c r="X32" s="42"/>
      <c r="Y32" s="60"/>
      <c r="Z32" s="57">
        <f t="shared" si="8"/>
        <v>33.18866666666667</v>
      </c>
      <c r="AA32" s="58">
        <f t="shared" si="5"/>
        <v>82.971666666666664</v>
      </c>
      <c r="AB32" s="59">
        <f t="shared" si="6"/>
        <v>44.788666666666671</v>
      </c>
    </row>
    <row r="33" spans="1:30" ht="15" customHeight="1">
      <c r="A33" s="18">
        <v>28</v>
      </c>
      <c r="B33" s="26">
        <v>2020112909</v>
      </c>
      <c r="C33" s="26" t="s">
        <v>166</v>
      </c>
      <c r="D33" s="21">
        <v>64</v>
      </c>
      <c r="E33" s="22">
        <f t="shared" si="0"/>
        <v>6.4</v>
      </c>
      <c r="F33" s="23">
        <v>84</v>
      </c>
      <c r="G33" s="24">
        <f t="shared" si="1"/>
        <v>8.4</v>
      </c>
      <c r="H33" s="27">
        <v>76.7</v>
      </c>
      <c r="I33" s="41">
        <f t="shared" si="2"/>
        <v>6.1360000000000001</v>
      </c>
      <c r="J33" s="42">
        <v>2</v>
      </c>
      <c r="K33" s="43">
        <f t="shared" si="3"/>
        <v>8.1359999999999992</v>
      </c>
      <c r="L33" s="44" t="s">
        <v>137</v>
      </c>
      <c r="M33" s="41">
        <f t="shared" si="7"/>
        <v>8.9400000000000013</v>
      </c>
      <c r="N33" s="47">
        <v>12</v>
      </c>
      <c r="O33" s="44">
        <v>11</v>
      </c>
      <c r="P33" s="44">
        <v>12</v>
      </c>
      <c r="Q33" s="44">
        <v>10</v>
      </c>
      <c r="R33" s="44">
        <v>12</v>
      </c>
      <c r="S33" s="43">
        <f t="shared" si="4"/>
        <v>3.8000000000000003</v>
      </c>
      <c r="T33" s="48">
        <v>4.5149999999999997</v>
      </c>
      <c r="U33" s="48">
        <v>4.5999999999999996</v>
      </c>
      <c r="V33" s="48">
        <v>3.5</v>
      </c>
      <c r="W33" s="56"/>
      <c r="X33" s="42"/>
      <c r="Y33" s="60"/>
      <c r="Z33" s="57">
        <f t="shared" si="8"/>
        <v>33.491</v>
      </c>
      <c r="AA33" s="58">
        <f t="shared" si="5"/>
        <v>83.727499999999992</v>
      </c>
      <c r="AB33" s="59">
        <f t="shared" si="6"/>
        <v>48.290999999999997</v>
      </c>
    </row>
    <row r="34" spans="1:30" ht="15" customHeight="1">
      <c r="A34" s="18">
        <v>29</v>
      </c>
      <c r="B34" s="26">
        <v>2020112910</v>
      </c>
      <c r="C34" s="26" t="s">
        <v>167</v>
      </c>
      <c r="D34" s="21">
        <v>81</v>
      </c>
      <c r="E34" s="22">
        <f t="shared" si="0"/>
        <v>8.1</v>
      </c>
      <c r="F34" s="23">
        <v>87</v>
      </c>
      <c r="G34" s="24">
        <f t="shared" si="1"/>
        <v>8.7000000000000011</v>
      </c>
      <c r="H34" s="27">
        <v>94.6</v>
      </c>
      <c r="I34" s="41">
        <f t="shared" si="2"/>
        <v>7.5679999999999996</v>
      </c>
      <c r="J34" s="42">
        <v>2</v>
      </c>
      <c r="K34" s="43">
        <f t="shared" si="3"/>
        <v>9.5679999999999996</v>
      </c>
      <c r="L34" s="44" t="s">
        <v>138</v>
      </c>
      <c r="M34" s="41">
        <f t="shared" si="7"/>
        <v>8.68</v>
      </c>
      <c r="N34" s="47">
        <v>12</v>
      </c>
      <c r="O34" s="44">
        <v>11</v>
      </c>
      <c r="P34" s="44">
        <v>11</v>
      </c>
      <c r="Q34" s="44">
        <v>11</v>
      </c>
      <c r="R34" s="44">
        <v>12</v>
      </c>
      <c r="S34" s="43">
        <f t="shared" si="4"/>
        <v>3.8000000000000003</v>
      </c>
      <c r="T34" s="48">
        <v>4.25</v>
      </c>
      <c r="U34" s="48">
        <v>4.2</v>
      </c>
      <c r="V34" s="48">
        <v>3.5</v>
      </c>
      <c r="W34" s="56"/>
      <c r="X34" s="42"/>
      <c r="Y34" s="60"/>
      <c r="Z34" s="57">
        <f t="shared" si="8"/>
        <v>33.997999999999998</v>
      </c>
      <c r="AA34" s="58">
        <f t="shared" si="5"/>
        <v>84.99499999999999</v>
      </c>
      <c r="AB34" s="59">
        <f t="shared" si="6"/>
        <v>50.798000000000002</v>
      </c>
    </row>
    <row r="35" spans="1:30" ht="15" customHeight="1">
      <c r="A35" s="18">
        <v>30</v>
      </c>
      <c r="B35" s="26">
        <v>2020112916</v>
      </c>
      <c r="C35" s="26" t="s">
        <v>168</v>
      </c>
      <c r="D35" s="21">
        <v>61</v>
      </c>
      <c r="E35" s="22">
        <f t="shared" si="0"/>
        <v>6.1000000000000005</v>
      </c>
      <c r="F35" s="23">
        <v>61</v>
      </c>
      <c r="G35" s="24">
        <f t="shared" si="1"/>
        <v>6.1000000000000005</v>
      </c>
      <c r="H35" s="27">
        <v>91.1</v>
      </c>
      <c r="I35" s="41">
        <f t="shared" si="2"/>
        <v>7.2879999999999994</v>
      </c>
      <c r="J35" s="42">
        <v>2</v>
      </c>
      <c r="K35" s="43">
        <f t="shared" si="3"/>
        <v>9.2880000000000003</v>
      </c>
      <c r="L35" s="44" t="s">
        <v>207</v>
      </c>
      <c r="M35" s="41">
        <f t="shared" si="7"/>
        <v>8.5400000000000009</v>
      </c>
      <c r="N35" s="47">
        <v>11</v>
      </c>
      <c r="O35" s="44">
        <v>11</v>
      </c>
      <c r="P35" s="44">
        <v>11</v>
      </c>
      <c r="Q35" s="44">
        <v>12</v>
      </c>
      <c r="R35" s="44">
        <v>12</v>
      </c>
      <c r="S35" s="43">
        <f t="shared" si="4"/>
        <v>3.8000000000000003</v>
      </c>
      <c r="T35" s="48">
        <v>3.9</v>
      </c>
      <c r="U35" s="48">
        <v>4.4000000000000004</v>
      </c>
      <c r="V35" s="48">
        <v>3.5</v>
      </c>
      <c r="W35" s="56"/>
      <c r="X35" s="42"/>
      <c r="Y35" s="60"/>
      <c r="Z35" s="57">
        <f t="shared" si="8"/>
        <v>33.428000000000004</v>
      </c>
      <c r="AA35" s="58">
        <f t="shared" si="5"/>
        <v>83.570000000000007</v>
      </c>
      <c r="AB35" s="59">
        <f t="shared" si="6"/>
        <v>45.628000000000007</v>
      </c>
    </row>
    <row r="36" spans="1:30" ht="15" customHeight="1">
      <c r="A36" s="18">
        <v>31</v>
      </c>
      <c r="B36" s="26">
        <v>2020112917</v>
      </c>
      <c r="C36" s="26" t="s">
        <v>169</v>
      </c>
      <c r="D36" s="21">
        <v>85.5</v>
      </c>
      <c r="E36" s="22">
        <f t="shared" si="0"/>
        <v>8.5500000000000007</v>
      </c>
      <c r="F36" s="23">
        <v>87</v>
      </c>
      <c r="G36" s="24">
        <f t="shared" si="1"/>
        <v>8.7000000000000011</v>
      </c>
      <c r="H36" s="27">
        <v>94.5</v>
      </c>
      <c r="I36" s="41">
        <f t="shared" si="2"/>
        <v>7.5600000000000005</v>
      </c>
      <c r="J36" s="42">
        <v>2</v>
      </c>
      <c r="K36" s="43">
        <f t="shared" si="3"/>
        <v>9.56</v>
      </c>
      <c r="L36" s="44" t="s">
        <v>208</v>
      </c>
      <c r="M36" s="41">
        <f t="shared" si="7"/>
        <v>9.16</v>
      </c>
      <c r="N36" s="47">
        <v>12</v>
      </c>
      <c r="O36" s="44">
        <v>11</v>
      </c>
      <c r="P36" s="44">
        <v>12</v>
      </c>
      <c r="Q36" s="44">
        <v>12.5</v>
      </c>
      <c r="R36" s="44">
        <v>12.5</v>
      </c>
      <c r="S36" s="43">
        <f t="shared" si="4"/>
        <v>4</v>
      </c>
      <c r="T36" s="48">
        <v>4.4000000000000004</v>
      </c>
      <c r="U36" s="48">
        <v>4.5999999999999996</v>
      </c>
      <c r="V36" s="48">
        <v>4</v>
      </c>
      <c r="W36" s="56">
        <v>1</v>
      </c>
      <c r="X36" s="42"/>
      <c r="Y36" s="60"/>
      <c r="Z36" s="57">
        <f t="shared" si="8"/>
        <v>36.72</v>
      </c>
      <c r="AA36" s="58">
        <f t="shared" si="5"/>
        <v>91.8</v>
      </c>
      <c r="AB36" s="59">
        <f t="shared" si="6"/>
        <v>53.97</v>
      </c>
    </row>
    <row r="37" spans="1:30" ht="15" customHeight="1">
      <c r="A37" s="18">
        <v>32</v>
      </c>
      <c r="B37" s="26">
        <v>2020112919</v>
      </c>
      <c r="C37" s="26" t="s">
        <v>170</v>
      </c>
      <c r="D37" s="21">
        <v>74.5</v>
      </c>
      <c r="E37" s="22">
        <f t="shared" si="0"/>
        <v>7.45</v>
      </c>
      <c r="F37" s="23">
        <v>81</v>
      </c>
      <c r="G37" s="24">
        <f t="shared" si="1"/>
        <v>8.1</v>
      </c>
      <c r="H37" s="27">
        <v>89.9</v>
      </c>
      <c r="I37" s="41">
        <f t="shared" si="2"/>
        <v>7.1920000000000002</v>
      </c>
      <c r="J37" s="42">
        <v>1.8</v>
      </c>
      <c r="K37" s="43">
        <f t="shared" si="3"/>
        <v>8.9920000000000009</v>
      </c>
      <c r="L37" s="44" t="s">
        <v>36</v>
      </c>
      <c r="M37" s="41">
        <f t="shared" si="7"/>
        <v>8.5200000000000014</v>
      </c>
      <c r="N37" s="47">
        <v>11</v>
      </c>
      <c r="O37" s="44">
        <v>11</v>
      </c>
      <c r="P37" s="44">
        <v>12</v>
      </c>
      <c r="Q37" s="44">
        <v>12</v>
      </c>
      <c r="R37" s="44">
        <v>12</v>
      </c>
      <c r="S37" s="43">
        <f t="shared" si="4"/>
        <v>3.8666666666666667</v>
      </c>
      <c r="T37" s="48">
        <v>4.2</v>
      </c>
      <c r="U37" s="48">
        <v>4.7</v>
      </c>
      <c r="V37" s="48">
        <v>3.5</v>
      </c>
      <c r="W37" s="56"/>
      <c r="X37" s="42"/>
      <c r="Y37" s="60"/>
      <c r="Z37" s="57">
        <f t="shared" si="8"/>
        <v>33.778666666666666</v>
      </c>
      <c r="AA37" s="58">
        <f t="shared" si="5"/>
        <v>84.446666666666658</v>
      </c>
      <c r="AB37" s="59">
        <f t="shared" si="6"/>
        <v>49.328666666666663</v>
      </c>
    </row>
    <row r="38" spans="1:30" ht="15" customHeight="1">
      <c r="A38" s="18">
        <v>33</v>
      </c>
      <c r="B38" s="26">
        <v>2020112921</v>
      </c>
      <c r="C38" s="26" t="s">
        <v>171</v>
      </c>
      <c r="D38" s="21">
        <v>71</v>
      </c>
      <c r="E38" s="22">
        <f t="shared" si="0"/>
        <v>7.1000000000000005</v>
      </c>
      <c r="F38" s="23">
        <v>76</v>
      </c>
      <c r="G38" s="24">
        <f t="shared" si="1"/>
        <v>7.6000000000000005</v>
      </c>
      <c r="H38" s="27">
        <v>84.5</v>
      </c>
      <c r="I38" s="41">
        <f t="shared" si="2"/>
        <v>6.76</v>
      </c>
      <c r="J38" s="42">
        <v>1.5</v>
      </c>
      <c r="K38" s="43">
        <f t="shared" si="3"/>
        <v>8.26</v>
      </c>
      <c r="L38" s="44" t="s">
        <v>37</v>
      </c>
      <c r="M38" s="41">
        <f t="shared" si="7"/>
        <v>8.83</v>
      </c>
      <c r="N38" s="47">
        <v>11</v>
      </c>
      <c r="O38" s="44">
        <v>10</v>
      </c>
      <c r="P38" s="44">
        <v>12</v>
      </c>
      <c r="Q38" s="44">
        <v>12</v>
      </c>
      <c r="R38" s="44">
        <v>12</v>
      </c>
      <c r="S38" s="43">
        <f t="shared" si="4"/>
        <v>3.8000000000000003</v>
      </c>
      <c r="T38" s="48">
        <v>4.3499999999999996</v>
      </c>
      <c r="U38" s="48">
        <v>4.4000000000000004</v>
      </c>
      <c r="V38" s="48">
        <v>4</v>
      </c>
      <c r="W38" s="56">
        <v>0.75</v>
      </c>
      <c r="X38" s="42">
        <v>0.5</v>
      </c>
      <c r="Y38" s="60"/>
      <c r="Z38" s="57">
        <f t="shared" si="8"/>
        <v>34.89</v>
      </c>
      <c r="AA38" s="58">
        <f t="shared" si="5"/>
        <v>87.224999999999994</v>
      </c>
      <c r="AB38" s="59">
        <f t="shared" si="6"/>
        <v>49.59</v>
      </c>
    </row>
    <row r="39" spans="1:30" ht="15" customHeight="1">
      <c r="A39" s="18">
        <v>34</v>
      </c>
      <c r="B39" s="26">
        <v>2020112923</v>
      </c>
      <c r="C39" s="26" t="s">
        <v>172</v>
      </c>
      <c r="D39" s="21">
        <v>70</v>
      </c>
      <c r="E39" s="22">
        <f t="shared" si="0"/>
        <v>7</v>
      </c>
      <c r="F39" s="23">
        <v>77</v>
      </c>
      <c r="G39" s="24">
        <f t="shared" si="1"/>
        <v>7.7</v>
      </c>
      <c r="H39" s="27">
        <v>93.7</v>
      </c>
      <c r="I39" s="41">
        <f t="shared" si="2"/>
        <v>7.4960000000000004</v>
      </c>
      <c r="J39" s="42">
        <v>2</v>
      </c>
      <c r="K39" s="43">
        <f t="shared" si="3"/>
        <v>9.4960000000000004</v>
      </c>
      <c r="L39" s="44" t="s">
        <v>209</v>
      </c>
      <c r="M39" s="41">
        <f t="shared" si="7"/>
        <v>9.2099999999999991</v>
      </c>
      <c r="N39" s="47">
        <v>12</v>
      </c>
      <c r="O39" s="44">
        <v>11</v>
      </c>
      <c r="P39" s="44">
        <v>11</v>
      </c>
      <c r="Q39" s="44">
        <v>10.5</v>
      </c>
      <c r="R39" s="44">
        <v>12</v>
      </c>
      <c r="S39" s="43">
        <f t="shared" si="4"/>
        <v>3.7666666666666671</v>
      </c>
      <c r="T39" s="48">
        <v>4.3499999999999996</v>
      </c>
      <c r="U39" s="48">
        <v>4.5</v>
      </c>
      <c r="V39" s="48">
        <v>3.5</v>
      </c>
      <c r="W39" s="56"/>
      <c r="X39" s="42"/>
      <c r="Y39" s="60"/>
      <c r="Z39" s="57">
        <f t="shared" si="8"/>
        <v>34.822666666666663</v>
      </c>
      <c r="AA39" s="58">
        <f t="shared" si="5"/>
        <v>87.056666666666658</v>
      </c>
      <c r="AB39" s="59">
        <f t="shared" si="6"/>
        <v>49.522666666666666</v>
      </c>
    </row>
    <row r="40" spans="1:30" ht="15" customHeight="1">
      <c r="A40" s="18">
        <v>35</v>
      </c>
      <c r="B40" s="26">
        <v>2020112925</v>
      </c>
      <c r="C40" s="26" t="s">
        <v>173</v>
      </c>
      <c r="D40" s="21">
        <v>49</v>
      </c>
      <c r="E40" s="22">
        <f t="shared" si="0"/>
        <v>4.9000000000000004</v>
      </c>
      <c r="F40" s="23">
        <v>70</v>
      </c>
      <c r="G40" s="24">
        <f t="shared" si="1"/>
        <v>7</v>
      </c>
      <c r="H40" s="27">
        <v>92.4</v>
      </c>
      <c r="I40" s="41">
        <f t="shared" si="2"/>
        <v>7.3920000000000003</v>
      </c>
      <c r="J40" s="42">
        <v>2</v>
      </c>
      <c r="K40" s="43">
        <f t="shared" si="3"/>
        <v>9.3919999999999995</v>
      </c>
      <c r="L40" s="44" t="s">
        <v>210</v>
      </c>
      <c r="M40" s="41">
        <f t="shared" si="7"/>
        <v>9.370000000000001</v>
      </c>
      <c r="N40" s="47">
        <v>13</v>
      </c>
      <c r="O40" s="44">
        <v>10</v>
      </c>
      <c r="P40" s="44">
        <v>11</v>
      </c>
      <c r="Q40" s="44">
        <v>10</v>
      </c>
      <c r="R40" s="44">
        <v>13</v>
      </c>
      <c r="S40" s="43">
        <f t="shared" si="4"/>
        <v>3.8000000000000003</v>
      </c>
      <c r="T40" s="48">
        <v>4.4000000000000004</v>
      </c>
      <c r="U40" s="48">
        <v>4.5</v>
      </c>
      <c r="V40" s="48">
        <v>4</v>
      </c>
      <c r="W40" s="56">
        <v>1.5</v>
      </c>
      <c r="X40" s="42"/>
      <c r="Y40" s="60"/>
      <c r="Z40" s="57">
        <f t="shared" si="8"/>
        <v>36.962000000000003</v>
      </c>
      <c r="AA40" s="58">
        <f t="shared" si="5"/>
        <v>92.405000000000001</v>
      </c>
      <c r="AB40" s="59">
        <f t="shared" si="6"/>
        <v>48.862000000000002</v>
      </c>
    </row>
    <row r="41" spans="1:30" ht="15" customHeight="1">
      <c r="A41" s="18">
        <v>36</v>
      </c>
      <c r="B41" s="28">
        <v>2020112926</v>
      </c>
      <c r="C41" s="28" t="s">
        <v>174</v>
      </c>
      <c r="D41" s="21">
        <v>78</v>
      </c>
      <c r="E41" s="22">
        <f t="shared" si="0"/>
        <v>7.8000000000000007</v>
      </c>
      <c r="F41" s="23">
        <v>83</v>
      </c>
      <c r="G41" s="24">
        <f t="shared" si="1"/>
        <v>8.3000000000000007</v>
      </c>
      <c r="H41" s="27">
        <v>97.7</v>
      </c>
      <c r="I41" s="41">
        <f t="shared" si="2"/>
        <v>7.8160000000000007</v>
      </c>
      <c r="J41" s="42">
        <v>2</v>
      </c>
      <c r="K41" s="43">
        <f t="shared" si="3"/>
        <v>9.8160000000000007</v>
      </c>
      <c r="L41" s="44" t="s">
        <v>211</v>
      </c>
      <c r="M41" s="41">
        <f t="shared" si="7"/>
        <v>9.4400000000000013</v>
      </c>
      <c r="N41" s="47">
        <v>11</v>
      </c>
      <c r="O41" s="44">
        <v>12</v>
      </c>
      <c r="P41" s="44">
        <v>11</v>
      </c>
      <c r="Q41" s="44">
        <v>12.5</v>
      </c>
      <c r="R41" s="44">
        <v>12.5</v>
      </c>
      <c r="S41" s="43">
        <f t="shared" si="4"/>
        <v>3.9333333333333336</v>
      </c>
      <c r="T41" s="48">
        <v>4.3499999999999996</v>
      </c>
      <c r="U41" s="48">
        <v>4.8</v>
      </c>
      <c r="V41" s="48">
        <v>4</v>
      </c>
      <c r="W41" s="56"/>
      <c r="X41" s="42"/>
      <c r="Y41" s="60"/>
      <c r="Z41" s="57">
        <f t="shared" si="8"/>
        <v>36.339333333333329</v>
      </c>
      <c r="AA41" s="58">
        <f t="shared" si="5"/>
        <v>90.848333333333315</v>
      </c>
      <c r="AB41" s="59">
        <f t="shared" si="6"/>
        <v>52.43933333333333</v>
      </c>
    </row>
    <row r="42" spans="1:30" s="4" customFormat="1" ht="15" customHeight="1">
      <c r="A42" s="18">
        <v>37</v>
      </c>
      <c r="B42" s="26">
        <v>2020112928</v>
      </c>
      <c r="C42" s="26" t="s">
        <v>175</v>
      </c>
      <c r="D42" s="21">
        <v>67.5</v>
      </c>
      <c r="E42" s="22">
        <f t="shared" si="0"/>
        <v>6.75</v>
      </c>
      <c r="F42" s="23">
        <v>73</v>
      </c>
      <c r="G42" s="24">
        <f t="shared" si="1"/>
        <v>7.3000000000000007</v>
      </c>
      <c r="H42" s="27">
        <v>84.2</v>
      </c>
      <c r="I42" s="41">
        <f t="shared" si="2"/>
        <v>6.7360000000000007</v>
      </c>
      <c r="J42" s="42">
        <v>2</v>
      </c>
      <c r="K42" s="43">
        <f t="shared" si="3"/>
        <v>8.7360000000000007</v>
      </c>
      <c r="L42" s="44" t="s">
        <v>133</v>
      </c>
      <c r="M42" s="41">
        <f t="shared" si="7"/>
        <v>8.86</v>
      </c>
      <c r="N42" s="47">
        <v>13</v>
      </c>
      <c r="O42" s="44">
        <v>11</v>
      </c>
      <c r="P42" s="44">
        <v>11</v>
      </c>
      <c r="Q42" s="44">
        <v>12</v>
      </c>
      <c r="R42" s="44">
        <v>13</v>
      </c>
      <c r="S42" s="43">
        <f t="shared" si="4"/>
        <v>4</v>
      </c>
      <c r="T42" s="48">
        <v>4.4000000000000004</v>
      </c>
      <c r="U42" s="48">
        <v>4.4000000000000004</v>
      </c>
      <c r="V42" s="48">
        <v>4</v>
      </c>
      <c r="W42" s="56">
        <v>1</v>
      </c>
      <c r="X42" s="42"/>
      <c r="Y42" s="60"/>
      <c r="Z42" s="57">
        <f t="shared" si="8"/>
        <v>35.396000000000001</v>
      </c>
      <c r="AA42" s="58">
        <f t="shared" si="5"/>
        <v>88.49</v>
      </c>
      <c r="AB42" s="59">
        <f t="shared" si="6"/>
        <v>49.445999999999998</v>
      </c>
      <c r="AC42" s="61"/>
      <c r="AD42" s="64"/>
    </row>
    <row r="43" spans="1:30" ht="15" customHeight="1">
      <c r="A43" s="18">
        <v>38</v>
      </c>
      <c r="B43" s="26">
        <v>2020112930</v>
      </c>
      <c r="C43" s="26" t="s">
        <v>176</v>
      </c>
      <c r="D43" s="21">
        <v>61.5</v>
      </c>
      <c r="E43" s="22">
        <f t="shared" si="0"/>
        <v>6.15</v>
      </c>
      <c r="F43" s="23">
        <v>73</v>
      </c>
      <c r="G43" s="24">
        <f t="shared" si="1"/>
        <v>7.3000000000000007</v>
      </c>
      <c r="H43" s="27">
        <v>73.599999999999994</v>
      </c>
      <c r="I43" s="41">
        <f t="shared" si="2"/>
        <v>5.8879999999999999</v>
      </c>
      <c r="J43" s="42">
        <v>1.5</v>
      </c>
      <c r="K43" s="43">
        <f t="shared" si="3"/>
        <v>7.3879999999999999</v>
      </c>
      <c r="L43" s="44" t="s">
        <v>212</v>
      </c>
      <c r="M43" s="41">
        <f t="shared" si="7"/>
        <v>7.48</v>
      </c>
      <c r="N43" s="47">
        <v>12</v>
      </c>
      <c r="O43" s="44">
        <v>11</v>
      </c>
      <c r="P43" s="44">
        <v>11</v>
      </c>
      <c r="Q43" s="44">
        <v>10</v>
      </c>
      <c r="R43" s="44">
        <v>12</v>
      </c>
      <c r="S43" s="43">
        <f t="shared" si="4"/>
        <v>3.7333333333333329</v>
      </c>
      <c r="T43" s="48">
        <v>3.95</v>
      </c>
      <c r="U43" s="48">
        <v>4.3</v>
      </c>
      <c r="V43" s="48">
        <v>4</v>
      </c>
      <c r="W43" s="56"/>
      <c r="X43" s="42"/>
      <c r="Y43" s="60"/>
      <c r="Z43" s="57">
        <f t="shared" si="8"/>
        <v>30.851333333333333</v>
      </c>
      <c r="AA43" s="58">
        <f t="shared" si="5"/>
        <v>77.12833333333333</v>
      </c>
      <c r="AB43" s="59">
        <f t="shared" si="6"/>
        <v>44.301333333333332</v>
      </c>
    </row>
    <row r="44" spans="1:30" ht="15" customHeight="1">
      <c r="A44" s="18">
        <v>39</v>
      </c>
      <c r="B44" s="26">
        <v>2020112931</v>
      </c>
      <c r="C44" s="26" t="s">
        <v>177</v>
      </c>
      <c r="D44" s="21">
        <v>80.5</v>
      </c>
      <c r="E44" s="22">
        <f t="shared" si="0"/>
        <v>8.0500000000000007</v>
      </c>
      <c r="F44" s="23">
        <v>82</v>
      </c>
      <c r="G44" s="24">
        <f t="shared" si="1"/>
        <v>8.2000000000000011</v>
      </c>
      <c r="H44" s="27">
        <v>79.3</v>
      </c>
      <c r="I44" s="41">
        <f t="shared" si="2"/>
        <v>6.3440000000000003</v>
      </c>
      <c r="J44" s="42">
        <v>1.5</v>
      </c>
      <c r="K44" s="43">
        <f t="shared" si="3"/>
        <v>7.8440000000000003</v>
      </c>
      <c r="L44" s="44" t="s">
        <v>213</v>
      </c>
      <c r="M44" s="41">
        <f t="shared" si="7"/>
        <v>7.9</v>
      </c>
      <c r="N44" s="47">
        <v>12</v>
      </c>
      <c r="O44" s="44">
        <v>10</v>
      </c>
      <c r="P44" s="44">
        <v>12</v>
      </c>
      <c r="Q44" s="44">
        <v>12.5</v>
      </c>
      <c r="R44" s="44">
        <v>12.5</v>
      </c>
      <c r="S44" s="43">
        <f t="shared" si="4"/>
        <v>3.9333333333333336</v>
      </c>
      <c r="T44" s="48">
        <v>4.3</v>
      </c>
      <c r="U44" s="48">
        <v>4.8</v>
      </c>
      <c r="V44" s="48">
        <v>4.5</v>
      </c>
      <c r="W44" s="56"/>
      <c r="X44" s="42">
        <v>0.5</v>
      </c>
      <c r="Y44" s="60"/>
      <c r="Z44" s="57">
        <f t="shared" si="8"/>
        <v>33.777333333333331</v>
      </c>
      <c r="AA44" s="58">
        <f t="shared" si="5"/>
        <v>84.443333333333328</v>
      </c>
      <c r="AB44" s="59">
        <f t="shared" si="6"/>
        <v>50.027333333333331</v>
      </c>
    </row>
    <row r="45" spans="1:30" ht="15" customHeight="1">
      <c r="A45" s="18">
        <v>40</v>
      </c>
      <c r="B45" s="26">
        <v>2020112933</v>
      </c>
      <c r="C45" s="26" t="s">
        <v>178</v>
      </c>
      <c r="D45" s="21">
        <v>54</v>
      </c>
      <c r="E45" s="22">
        <f t="shared" si="0"/>
        <v>5.4</v>
      </c>
      <c r="F45" s="23">
        <v>67</v>
      </c>
      <c r="G45" s="24">
        <f t="shared" si="1"/>
        <v>6.7</v>
      </c>
      <c r="H45" s="27">
        <v>84.4</v>
      </c>
      <c r="I45" s="41">
        <f t="shared" si="2"/>
        <v>6.7520000000000007</v>
      </c>
      <c r="J45" s="42">
        <v>2</v>
      </c>
      <c r="K45" s="43">
        <f t="shared" si="3"/>
        <v>8.7520000000000007</v>
      </c>
      <c r="L45" s="44" t="s">
        <v>190</v>
      </c>
      <c r="M45" s="41">
        <f t="shared" si="7"/>
        <v>8.4700000000000006</v>
      </c>
      <c r="N45" s="47">
        <v>10</v>
      </c>
      <c r="O45" s="44">
        <v>10</v>
      </c>
      <c r="P45" s="44">
        <v>10</v>
      </c>
      <c r="Q45" s="44">
        <v>10</v>
      </c>
      <c r="R45" s="44">
        <v>10</v>
      </c>
      <c r="S45" s="43">
        <f t="shared" si="4"/>
        <v>3.3333333333333335</v>
      </c>
      <c r="T45" s="48">
        <v>4.2</v>
      </c>
      <c r="U45" s="48">
        <v>4.5</v>
      </c>
      <c r="V45" s="48">
        <v>3.5</v>
      </c>
      <c r="W45" s="56"/>
      <c r="X45" s="42"/>
      <c r="Y45" s="60"/>
      <c r="Z45" s="57">
        <f t="shared" si="8"/>
        <v>32.755333333333333</v>
      </c>
      <c r="AA45" s="58">
        <f t="shared" si="5"/>
        <v>81.888333333333321</v>
      </c>
      <c r="AB45" s="59">
        <f t="shared" si="6"/>
        <v>44.855333333333334</v>
      </c>
    </row>
    <row r="46" spans="1:30" ht="15" customHeight="1">
      <c r="A46" s="18">
        <v>41</v>
      </c>
      <c r="B46" s="26">
        <v>2020112936</v>
      </c>
      <c r="C46" s="26" t="s">
        <v>179</v>
      </c>
      <c r="D46" s="21">
        <v>71</v>
      </c>
      <c r="E46" s="22">
        <f t="shared" si="0"/>
        <v>7.1000000000000005</v>
      </c>
      <c r="F46" s="23">
        <v>73</v>
      </c>
      <c r="G46" s="24">
        <f t="shared" si="1"/>
        <v>7.3000000000000007</v>
      </c>
      <c r="H46" s="27">
        <v>92.3</v>
      </c>
      <c r="I46" s="41">
        <f t="shared" si="2"/>
        <v>7.3840000000000003</v>
      </c>
      <c r="J46" s="42">
        <v>1.5</v>
      </c>
      <c r="K46" s="43">
        <f t="shared" si="3"/>
        <v>8.8840000000000003</v>
      </c>
      <c r="L46" s="44" t="s">
        <v>134</v>
      </c>
      <c r="M46" s="41">
        <f t="shared" si="7"/>
        <v>8.06</v>
      </c>
      <c r="N46" s="47">
        <v>12</v>
      </c>
      <c r="O46" s="44">
        <v>11</v>
      </c>
      <c r="P46" s="44">
        <v>12</v>
      </c>
      <c r="Q46" s="44">
        <v>12.5</v>
      </c>
      <c r="R46" s="44">
        <v>12.5</v>
      </c>
      <c r="S46" s="43">
        <f t="shared" si="4"/>
        <v>4</v>
      </c>
      <c r="T46" s="48">
        <v>4.3</v>
      </c>
      <c r="U46" s="48">
        <v>4.3</v>
      </c>
      <c r="V46" s="48">
        <v>4</v>
      </c>
      <c r="W46" s="56"/>
      <c r="X46" s="42"/>
      <c r="Y46" s="60"/>
      <c r="Z46" s="57">
        <f t="shared" si="8"/>
        <v>33.544000000000004</v>
      </c>
      <c r="AA46" s="58">
        <f t="shared" si="5"/>
        <v>83.86</v>
      </c>
      <c r="AB46" s="59">
        <f t="shared" si="6"/>
        <v>47.944000000000003</v>
      </c>
    </row>
    <row r="47" spans="1:30" ht="15" customHeight="1">
      <c r="A47" s="18">
        <v>43</v>
      </c>
      <c r="B47" s="19"/>
      <c r="C47" s="20"/>
      <c r="D47" s="21"/>
      <c r="E47" s="22"/>
      <c r="F47" s="23"/>
      <c r="G47" s="24"/>
      <c r="H47" s="25"/>
      <c r="I47" s="41"/>
      <c r="J47" s="42"/>
      <c r="K47" s="43"/>
      <c r="L47" s="44"/>
      <c r="M47" s="41"/>
      <c r="N47" s="47"/>
      <c r="O47" s="44"/>
      <c r="P47" s="44"/>
      <c r="Q47" s="44"/>
      <c r="R47" s="44"/>
      <c r="S47" s="43"/>
      <c r="T47" s="48"/>
      <c r="U47" s="48"/>
      <c r="V47" s="48"/>
      <c r="W47" s="56"/>
      <c r="X47" s="42"/>
      <c r="Y47" s="60"/>
      <c r="Z47" s="57"/>
      <c r="AA47" s="58"/>
      <c r="AB47" s="59"/>
    </row>
    <row r="48" spans="1:30" ht="15" customHeight="1">
      <c r="A48" s="18">
        <v>44</v>
      </c>
      <c r="B48" s="19"/>
      <c r="C48" s="20"/>
      <c r="D48" s="21"/>
      <c r="E48" s="22"/>
      <c r="F48" s="23"/>
      <c r="G48" s="24"/>
      <c r="H48" s="25"/>
      <c r="I48" s="41"/>
      <c r="J48" s="42"/>
      <c r="K48" s="43"/>
      <c r="L48" s="44"/>
      <c r="M48" s="41"/>
      <c r="N48" s="47"/>
      <c r="O48" s="44"/>
      <c r="P48" s="44"/>
      <c r="Q48" s="44"/>
      <c r="R48" s="44"/>
      <c r="S48" s="43"/>
      <c r="T48" s="48"/>
      <c r="U48" s="48"/>
      <c r="V48" s="48"/>
      <c r="W48" s="56"/>
      <c r="X48" s="42"/>
      <c r="Y48" s="60"/>
      <c r="Z48" s="57"/>
      <c r="AA48" s="58"/>
      <c r="AB48" s="59"/>
    </row>
    <row r="49" spans="1:30" ht="15" customHeight="1">
      <c r="A49" s="18">
        <v>45</v>
      </c>
      <c r="B49" s="29"/>
      <c r="C49" s="30"/>
      <c r="D49" s="21"/>
      <c r="E49" s="22"/>
      <c r="F49" s="23"/>
      <c r="G49" s="24"/>
      <c r="H49" s="25"/>
      <c r="I49" s="41"/>
      <c r="J49" s="42"/>
      <c r="K49" s="43"/>
      <c r="L49" s="44"/>
      <c r="M49" s="41"/>
      <c r="N49" s="47"/>
      <c r="O49" s="44"/>
      <c r="P49" s="44"/>
      <c r="Q49" s="44"/>
      <c r="R49" s="44"/>
      <c r="S49" s="43"/>
      <c r="T49" s="48"/>
      <c r="U49" s="48"/>
      <c r="V49" s="48"/>
      <c r="W49" s="56"/>
      <c r="X49" s="42"/>
      <c r="Y49" s="60"/>
      <c r="Z49" s="57"/>
      <c r="AA49" s="58"/>
      <c r="AB49" s="59"/>
    </row>
    <row r="50" spans="1:30" ht="15" customHeight="1">
      <c r="A50" s="18">
        <v>46</v>
      </c>
      <c r="B50" s="29"/>
      <c r="C50" s="30"/>
      <c r="D50" s="21"/>
      <c r="E50" s="22"/>
      <c r="F50" s="23"/>
      <c r="G50" s="24"/>
      <c r="H50" s="25"/>
      <c r="I50" s="41"/>
      <c r="J50" s="42"/>
      <c r="K50" s="43"/>
      <c r="L50" s="44"/>
      <c r="M50" s="41"/>
      <c r="N50" s="47"/>
      <c r="O50" s="44"/>
      <c r="P50" s="44"/>
      <c r="Q50" s="44"/>
      <c r="R50" s="44"/>
      <c r="S50" s="43"/>
      <c r="T50" s="48"/>
      <c r="U50" s="48"/>
      <c r="V50" s="48"/>
      <c r="W50" s="56"/>
      <c r="X50" s="42"/>
      <c r="Y50" s="60"/>
      <c r="Z50" s="57"/>
      <c r="AA50" s="58"/>
      <c r="AB50" s="59"/>
    </row>
    <row r="51" spans="1:30" ht="15" customHeight="1">
      <c r="A51" s="18">
        <v>47</v>
      </c>
      <c r="B51" s="29"/>
      <c r="C51" s="30"/>
      <c r="D51" s="21"/>
      <c r="E51" s="22"/>
      <c r="F51" s="23"/>
      <c r="G51" s="24"/>
      <c r="H51" s="25"/>
      <c r="I51" s="41"/>
      <c r="J51" s="42"/>
      <c r="K51" s="43"/>
      <c r="L51" s="44"/>
      <c r="M51" s="41"/>
      <c r="N51" s="47"/>
      <c r="O51" s="44"/>
      <c r="P51" s="44"/>
      <c r="Q51" s="44"/>
      <c r="R51" s="44"/>
      <c r="S51" s="43"/>
      <c r="T51" s="48"/>
      <c r="U51" s="48"/>
      <c r="V51" s="48"/>
      <c r="W51" s="56"/>
      <c r="X51" s="42"/>
      <c r="Y51" s="60"/>
      <c r="Z51" s="57"/>
      <c r="AA51" s="58"/>
      <c r="AB51" s="59"/>
    </row>
    <row r="52" spans="1:30" ht="15" customHeight="1">
      <c r="A52" s="18">
        <v>48</v>
      </c>
      <c r="B52" s="29"/>
      <c r="C52" s="30"/>
      <c r="D52" s="21"/>
      <c r="E52" s="22"/>
      <c r="F52" s="23"/>
      <c r="G52" s="24"/>
      <c r="H52" s="25"/>
      <c r="I52" s="41"/>
      <c r="J52" s="42"/>
      <c r="K52" s="43"/>
      <c r="L52" s="44"/>
      <c r="M52" s="41"/>
      <c r="N52" s="47"/>
      <c r="O52" s="44"/>
      <c r="P52" s="44"/>
      <c r="Q52" s="44"/>
      <c r="R52" s="44"/>
      <c r="S52" s="43"/>
      <c r="T52" s="48"/>
      <c r="U52" s="48"/>
      <c r="V52" s="48"/>
      <c r="W52" s="56"/>
      <c r="X52" s="42"/>
      <c r="Y52" s="60"/>
      <c r="Z52" s="57"/>
      <c r="AA52" s="58"/>
      <c r="AB52" s="59"/>
    </row>
    <row r="53" spans="1:30" ht="15" customHeight="1">
      <c r="A53" s="18">
        <v>49</v>
      </c>
      <c r="B53" s="29"/>
      <c r="C53" s="30"/>
      <c r="D53" s="21"/>
      <c r="E53" s="22"/>
      <c r="F53" s="23"/>
      <c r="G53" s="24"/>
      <c r="H53" s="25"/>
      <c r="I53" s="41"/>
      <c r="J53" s="42"/>
      <c r="K53" s="43"/>
      <c r="L53" s="44"/>
      <c r="M53" s="41"/>
      <c r="N53" s="47"/>
      <c r="O53" s="44"/>
      <c r="P53" s="44"/>
      <c r="Q53" s="44"/>
      <c r="R53" s="44"/>
      <c r="S53" s="43"/>
      <c r="T53" s="48"/>
      <c r="U53" s="48"/>
      <c r="V53" s="48"/>
      <c r="W53" s="56"/>
      <c r="X53" s="42"/>
      <c r="Y53" s="60"/>
      <c r="Z53" s="57"/>
      <c r="AA53" s="58"/>
      <c r="AB53" s="59"/>
    </row>
    <row r="54" spans="1:30" s="4" customFormat="1" ht="15" customHeight="1">
      <c r="A54" s="18">
        <v>50</v>
      </c>
      <c r="B54" s="29"/>
      <c r="C54" s="30"/>
      <c r="D54" s="21"/>
      <c r="E54" s="22"/>
      <c r="F54" s="23"/>
      <c r="G54" s="24"/>
      <c r="H54" s="25"/>
      <c r="I54" s="41"/>
      <c r="J54" s="42"/>
      <c r="K54" s="43"/>
      <c r="L54" s="44"/>
      <c r="M54" s="41"/>
      <c r="N54" s="47"/>
      <c r="O54" s="44"/>
      <c r="P54" s="44"/>
      <c r="Q54" s="44"/>
      <c r="R54" s="44"/>
      <c r="S54" s="43"/>
      <c r="T54" s="48"/>
      <c r="U54" s="48"/>
      <c r="V54" s="48"/>
      <c r="W54" s="56"/>
      <c r="X54" s="42"/>
      <c r="Y54" s="60"/>
      <c r="Z54" s="57"/>
      <c r="AA54" s="58"/>
      <c r="AB54" s="59"/>
      <c r="AC54" s="61"/>
      <c r="AD54" s="64"/>
    </row>
    <row r="55" spans="1:30" s="5" customFormat="1" ht="21.75" customHeight="1">
      <c r="A55" s="131" t="s">
        <v>39</v>
      </c>
      <c r="B55" s="132"/>
      <c r="C55" s="31"/>
      <c r="D55" s="32">
        <f>AVERAGE(D6:D54)</f>
        <v>69.317073170731703</v>
      </c>
      <c r="E55" s="22">
        <f t="shared" si="0"/>
        <v>6.9317073170731707</v>
      </c>
      <c r="F55" s="33">
        <f>AVERAGE(F6:F54)</f>
        <v>77.475609756097555</v>
      </c>
      <c r="G55" s="24">
        <f t="shared" si="1"/>
        <v>7.7475609756097557</v>
      </c>
      <c r="H55" s="34">
        <f>AVERAGE(H6:H46)</f>
        <v>83.114634146341459</v>
      </c>
      <c r="I55" s="41">
        <f t="shared" si="2"/>
        <v>6.6491707317073168</v>
      </c>
      <c r="J55" s="33">
        <f>AVERAGE(J6:J54)</f>
        <v>1.8756097560975611</v>
      </c>
      <c r="K55" s="43">
        <f t="shared" si="3"/>
        <v>8.5247804878048772</v>
      </c>
      <c r="L55" s="33" t="e">
        <f>AVERAGE(L6:L54)</f>
        <v>#DIV/0!</v>
      </c>
      <c r="M55" s="41" t="e">
        <f t="shared" ref="M55" si="9">L55*0.05</f>
        <v>#DIV/0!</v>
      </c>
      <c r="N55" s="32">
        <f>AVERAGE(N6:N54)</f>
        <v>11.682926829268293</v>
      </c>
      <c r="O55" s="33">
        <f>AVERAGE(O6:O54)</f>
        <v>10.878048780487806</v>
      </c>
      <c r="P55" s="33">
        <f>AVERAGE(P6:P54)</f>
        <v>11.536585365853659</v>
      </c>
      <c r="Q55" s="33">
        <f>AVERAGE(Q6:Q54)</f>
        <v>11.5</v>
      </c>
      <c r="R55" s="33">
        <f>AVERAGE(R6:R54)</f>
        <v>12.268292682926829</v>
      </c>
      <c r="S55" s="43">
        <f t="shared" si="4"/>
        <v>3.8577235772357725</v>
      </c>
      <c r="T55" s="49">
        <f t="shared" ref="T55:Y55" si="10">AVERAGE(T6:T54)</f>
        <v>4.3303658536585363</v>
      </c>
      <c r="U55" s="49">
        <f t="shared" si="10"/>
        <v>4.5463414634146355</v>
      </c>
      <c r="V55" s="49">
        <f t="shared" si="10"/>
        <v>3.975609756097561</v>
      </c>
      <c r="W55" s="32">
        <f t="shared" si="10"/>
        <v>1.273529411764706</v>
      </c>
      <c r="X55" s="33">
        <f t="shared" si="10"/>
        <v>0.5</v>
      </c>
      <c r="Y55" s="62" t="e">
        <f t="shared" si="10"/>
        <v>#DIV/0!</v>
      </c>
      <c r="Z55" s="57" t="e">
        <f>K55+#REF!+S55+T55+U55+V55+W55+X55+Y55</f>
        <v>#REF!</v>
      </c>
      <c r="AA55" s="63" t="e">
        <f t="shared" si="5"/>
        <v>#REF!</v>
      </c>
      <c r="AB55" s="59"/>
    </row>
    <row r="56" spans="1:30">
      <c r="A56" s="35"/>
      <c r="B56" s="35"/>
      <c r="C56" s="35"/>
      <c r="D56" s="36"/>
      <c r="E56" s="36"/>
      <c r="F56" s="36"/>
      <c r="G56" s="36"/>
      <c r="H56" s="37"/>
      <c r="I56" s="37"/>
      <c r="J56" s="37"/>
      <c r="K56" s="37"/>
      <c r="L56" s="37"/>
      <c r="M56" s="37"/>
      <c r="N56" s="50"/>
      <c r="O56" s="50"/>
      <c r="P56" s="50"/>
      <c r="Q56" s="50"/>
      <c r="R56" s="50"/>
      <c r="S56" s="37"/>
      <c r="T56" s="36"/>
      <c r="U56" s="36"/>
      <c r="V56" s="37"/>
      <c r="AB56" s="36"/>
    </row>
    <row r="57" spans="1:30">
      <c r="A57" s="35"/>
      <c r="B57" s="35"/>
      <c r="C57" s="35"/>
      <c r="D57" s="36"/>
      <c r="E57" s="36"/>
      <c r="F57" s="36"/>
      <c r="G57" s="36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6"/>
      <c r="U57" s="36"/>
      <c r="V57" s="37"/>
      <c r="AB57" s="36"/>
    </row>
    <row r="58" spans="1:30" ht="14.25" customHeight="1">
      <c r="A58" s="114" t="s">
        <v>40</v>
      </c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</row>
    <row r="59" spans="1:30">
      <c r="A59" s="114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</row>
    <row r="60" spans="1:30">
      <c r="A60" s="114"/>
      <c r="B60" s="114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</row>
    <row r="61" spans="1:30" ht="76.5" customHeight="1">
      <c r="A61" s="114"/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</row>
    <row r="62" spans="1:30">
      <c r="A62" s="35"/>
      <c r="B62" s="35"/>
      <c r="C62" s="35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6"/>
      <c r="U62" s="36"/>
      <c r="V62" s="37"/>
      <c r="AB62" s="36"/>
    </row>
    <row r="63" spans="1:30">
      <c r="A63" s="35"/>
      <c r="B63" s="35"/>
      <c r="C63" s="35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6"/>
      <c r="U63" s="36"/>
      <c r="V63" s="37"/>
      <c r="AB63" s="36"/>
    </row>
    <row r="64" spans="1:30">
      <c r="A64" s="35"/>
      <c r="B64" s="35"/>
      <c r="C64" s="35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6"/>
      <c r="U64" s="36"/>
      <c r="V64" s="37"/>
      <c r="AB64" s="36"/>
    </row>
    <row r="65" spans="1:28">
      <c r="A65" s="35"/>
      <c r="B65" s="35"/>
      <c r="C65" s="35"/>
      <c r="D65" s="36"/>
      <c r="E65" s="36"/>
      <c r="F65" s="36"/>
      <c r="G65" s="36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6"/>
      <c r="U65" s="36"/>
      <c r="V65" s="37"/>
      <c r="AB65" s="36"/>
    </row>
    <row r="66" spans="1:28">
      <c r="A66" s="35"/>
      <c r="B66" s="35"/>
      <c r="C66" s="35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6"/>
      <c r="U66" s="36"/>
      <c r="V66" s="37"/>
      <c r="AB66" s="36"/>
    </row>
    <row r="67" spans="1:28">
      <c r="A67" s="35"/>
      <c r="B67" s="35"/>
      <c r="C67" s="35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6"/>
      <c r="U67" s="36"/>
      <c r="V67" s="37"/>
      <c r="AB67" s="36"/>
    </row>
    <row r="68" spans="1:28">
      <c r="A68" s="35"/>
      <c r="B68" s="35"/>
      <c r="C68" s="35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6"/>
      <c r="U68" s="36"/>
      <c r="V68" s="37"/>
      <c r="AB68" s="36"/>
    </row>
    <row r="69" spans="1:28">
      <c r="A69" s="35"/>
      <c r="B69" s="35"/>
      <c r="C69" s="35"/>
      <c r="D69" s="36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6"/>
      <c r="U69" s="36"/>
      <c r="V69" s="37"/>
      <c r="AB69" s="36"/>
    </row>
    <row r="70" spans="1:28">
      <c r="A70" s="35"/>
      <c r="B70" s="35"/>
      <c r="C70" s="35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6"/>
      <c r="U70" s="36"/>
      <c r="V70" s="37"/>
      <c r="AB70" s="36"/>
    </row>
    <row r="71" spans="1:28">
      <c r="A71" s="35"/>
      <c r="B71" s="35"/>
      <c r="C71" s="35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6"/>
      <c r="U71" s="36"/>
      <c r="V71" s="37"/>
      <c r="AB71" s="36"/>
    </row>
    <row r="72" spans="1:28">
      <c r="A72" s="35"/>
      <c r="B72" s="35"/>
      <c r="C72" s="35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6"/>
      <c r="U72" s="36"/>
      <c r="V72" s="37"/>
      <c r="AB72" s="36"/>
    </row>
    <row r="73" spans="1:28">
      <c r="A73" s="35"/>
      <c r="B73" s="35"/>
      <c r="C73" s="35"/>
      <c r="D73" s="36"/>
      <c r="E73" s="36"/>
      <c r="F73" s="36"/>
      <c r="G73" s="36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6"/>
      <c r="U73" s="36"/>
      <c r="V73" s="37"/>
      <c r="AB73" s="36"/>
    </row>
    <row r="74" spans="1:28">
      <c r="A74" s="35"/>
      <c r="B74" s="35"/>
      <c r="C74" s="35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6"/>
      <c r="U74" s="36"/>
      <c r="V74" s="37"/>
      <c r="AB74" s="36"/>
    </row>
    <row r="75" spans="1:28">
      <c r="A75" s="35"/>
      <c r="B75" s="35"/>
      <c r="C75" s="35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6"/>
      <c r="U75" s="36"/>
      <c r="V75" s="37"/>
      <c r="AB75" s="36"/>
    </row>
    <row r="76" spans="1:28">
      <c r="A76" s="35"/>
      <c r="B76" s="35"/>
      <c r="C76" s="35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6"/>
      <c r="U76" s="36"/>
      <c r="V76" s="37"/>
      <c r="AB76" s="36"/>
    </row>
    <row r="77" spans="1:28">
      <c r="A77" s="35"/>
      <c r="B77" s="35"/>
      <c r="C77" s="35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6"/>
      <c r="U77" s="36"/>
      <c r="V77" s="37"/>
      <c r="AB77" s="36"/>
    </row>
    <row r="78" spans="1:28">
      <c r="A78" s="35"/>
      <c r="B78" s="35"/>
      <c r="C78" s="35"/>
      <c r="D78" s="36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6"/>
      <c r="U78" s="36"/>
      <c r="V78" s="37"/>
      <c r="AB78" s="36"/>
    </row>
    <row r="79" spans="1:28">
      <c r="A79" s="35"/>
      <c r="B79" s="35"/>
      <c r="C79" s="35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6"/>
      <c r="U79" s="36"/>
      <c r="V79" s="37"/>
      <c r="AB79" s="36"/>
    </row>
    <row r="80" spans="1:28">
      <c r="A80" s="35"/>
      <c r="B80" s="35"/>
      <c r="C80" s="35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6"/>
      <c r="U80" s="36"/>
      <c r="V80" s="37"/>
      <c r="AB80" s="36"/>
    </row>
    <row r="81" spans="1:28">
      <c r="A81" s="35"/>
      <c r="B81" s="35"/>
      <c r="C81" s="35"/>
      <c r="D81" s="36"/>
      <c r="E81" s="36"/>
      <c r="F81" s="36"/>
      <c r="G81" s="36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6"/>
      <c r="U81" s="36"/>
      <c r="V81" s="37"/>
      <c r="AB81" s="36"/>
    </row>
    <row r="82" spans="1:28">
      <c r="A82" s="35"/>
      <c r="B82" s="35"/>
      <c r="C82" s="35"/>
      <c r="D82" s="36"/>
      <c r="E82" s="36"/>
      <c r="F82" s="36"/>
      <c r="G82" s="36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6"/>
      <c r="U82" s="36"/>
      <c r="V82" s="37"/>
      <c r="AB82" s="36"/>
    </row>
    <row r="83" spans="1:28">
      <c r="A83" s="35"/>
      <c r="B83" s="35"/>
      <c r="C83" s="35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6"/>
      <c r="U83" s="36"/>
      <c r="V83" s="37"/>
      <c r="AB83" s="36"/>
    </row>
    <row r="84" spans="1:28">
      <c r="A84" s="35"/>
      <c r="B84" s="35"/>
      <c r="C84" s="35"/>
      <c r="D84" s="36"/>
      <c r="E84" s="36"/>
      <c r="F84" s="36"/>
      <c r="G84" s="36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6"/>
      <c r="U84" s="36"/>
      <c r="V84" s="37"/>
      <c r="AB84" s="36"/>
    </row>
    <row r="85" spans="1:28">
      <c r="A85" s="35"/>
      <c r="B85" s="35"/>
      <c r="C85" s="35"/>
      <c r="D85" s="36"/>
      <c r="E85" s="36"/>
      <c r="F85" s="36"/>
      <c r="G85" s="36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6"/>
      <c r="U85" s="36"/>
      <c r="V85" s="37"/>
      <c r="AB85" s="36"/>
    </row>
    <row r="86" spans="1:28">
      <c r="A86" s="35"/>
      <c r="B86" s="35"/>
      <c r="C86" s="35"/>
      <c r="D86" s="36"/>
      <c r="E86" s="36"/>
      <c r="F86" s="36"/>
      <c r="G86" s="36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6"/>
      <c r="U86" s="36"/>
      <c r="V86" s="37"/>
      <c r="AB86" s="36"/>
    </row>
    <row r="87" spans="1:28">
      <c r="A87" s="35"/>
      <c r="B87" s="35"/>
      <c r="C87" s="35"/>
      <c r="D87" s="36"/>
      <c r="E87" s="36"/>
      <c r="F87" s="36"/>
      <c r="G87" s="36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6"/>
      <c r="U87" s="36"/>
      <c r="V87" s="37"/>
      <c r="AB87" s="36"/>
    </row>
    <row r="88" spans="1:28">
      <c r="A88" s="35"/>
      <c r="B88" s="35"/>
      <c r="C88" s="35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6"/>
      <c r="U88" s="36"/>
      <c r="V88" s="37"/>
      <c r="AB88" s="36"/>
    </row>
    <row r="89" spans="1:28">
      <c r="A89" s="35"/>
      <c r="B89" s="35"/>
      <c r="C89" s="35"/>
      <c r="D89" s="36"/>
      <c r="E89" s="36"/>
      <c r="F89" s="36"/>
      <c r="G89" s="36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6"/>
      <c r="U89" s="36"/>
      <c r="V89" s="37"/>
      <c r="AB89" s="36"/>
    </row>
    <row r="90" spans="1:28">
      <c r="A90" s="35"/>
      <c r="B90" s="35"/>
      <c r="C90" s="35"/>
      <c r="D90" s="36"/>
      <c r="E90" s="36"/>
      <c r="F90" s="36"/>
      <c r="G90" s="36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6"/>
      <c r="U90" s="36"/>
      <c r="V90" s="37"/>
      <c r="AB90" s="36"/>
    </row>
    <row r="91" spans="1:28">
      <c r="A91" s="35"/>
      <c r="B91" s="35"/>
      <c r="C91" s="35"/>
      <c r="D91" s="36"/>
      <c r="E91" s="36"/>
      <c r="F91" s="36"/>
      <c r="G91" s="36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6"/>
      <c r="U91" s="36"/>
      <c r="V91" s="37"/>
      <c r="AB91" s="36"/>
    </row>
    <row r="92" spans="1:28">
      <c r="A92" s="35"/>
      <c r="B92" s="35"/>
      <c r="C92" s="35"/>
      <c r="D92" s="36"/>
      <c r="E92" s="36"/>
      <c r="F92" s="36"/>
      <c r="G92" s="36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6"/>
      <c r="U92" s="36"/>
      <c r="V92" s="37"/>
      <c r="AB92" s="36"/>
    </row>
    <row r="93" spans="1:28">
      <c r="A93" s="35"/>
      <c r="B93" s="35"/>
      <c r="C93" s="35"/>
      <c r="D93" s="36"/>
      <c r="E93" s="36"/>
      <c r="F93" s="36"/>
      <c r="G93" s="36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6"/>
      <c r="U93" s="36"/>
      <c r="V93" s="37"/>
      <c r="AB93" s="36"/>
    </row>
    <row r="94" spans="1:28">
      <c r="A94" s="35"/>
      <c r="B94" s="35"/>
      <c r="C94" s="35"/>
      <c r="D94" s="36"/>
      <c r="E94" s="36"/>
      <c r="F94" s="36"/>
      <c r="G94" s="36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6"/>
      <c r="U94" s="36"/>
      <c r="V94" s="37"/>
      <c r="AB94" s="36"/>
    </row>
    <row r="95" spans="1:28">
      <c r="A95" s="35"/>
      <c r="B95" s="35"/>
      <c r="C95" s="35"/>
      <c r="D95" s="36"/>
      <c r="E95" s="36"/>
      <c r="F95" s="36"/>
      <c r="G95" s="36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6"/>
      <c r="U95" s="36"/>
      <c r="V95" s="37"/>
      <c r="AB95" s="36"/>
    </row>
    <row r="96" spans="1:28">
      <c r="A96" s="35"/>
      <c r="B96" s="35"/>
      <c r="C96" s="35"/>
      <c r="D96" s="36"/>
      <c r="E96" s="36"/>
      <c r="F96" s="36"/>
      <c r="G96" s="36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6"/>
      <c r="U96" s="36"/>
      <c r="V96" s="37"/>
      <c r="AB96" s="36"/>
    </row>
    <row r="97" spans="1:28">
      <c r="A97" s="35"/>
      <c r="B97" s="35"/>
      <c r="C97" s="35"/>
      <c r="D97" s="36"/>
      <c r="E97" s="36"/>
      <c r="F97" s="36"/>
      <c r="G97" s="36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6"/>
      <c r="U97" s="36"/>
      <c r="V97" s="37"/>
      <c r="AB97" s="36"/>
    </row>
    <row r="98" spans="1:28">
      <c r="A98" s="35"/>
      <c r="B98" s="35"/>
      <c r="C98" s="35"/>
      <c r="D98" s="36"/>
      <c r="E98" s="36"/>
      <c r="F98" s="36"/>
      <c r="G98" s="36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6"/>
      <c r="U98" s="36"/>
      <c r="V98" s="37"/>
      <c r="AB98" s="36"/>
    </row>
    <row r="99" spans="1:28">
      <c r="A99" s="35"/>
      <c r="B99" s="35"/>
      <c r="C99" s="35"/>
      <c r="D99" s="36"/>
      <c r="E99" s="36"/>
      <c r="F99" s="36"/>
      <c r="G99" s="36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6"/>
      <c r="U99" s="36"/>
      <c r="V99" s="37"/>
      <c r="AB99" s="36"/>
    </row>
    <row r="100" spans="1:28">
      <c r="A100" s="35"/>
      <c r="B100" s="35"/>
      <c r="C100" s="35"/>
      <c r="D100" s="36"/>
      <c r="E100" s="36"/>
      <c r="F100" s="36"/>
      <c r="G100" s="36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6"/>
      <c r="U100" s="36"/>
      <c r="V100" s="37"/>
      <c r="AB100" s="36"/>
    </row>
    <row r="101" spans="1:28">
      <c r="A101" s="35"/>
      <c r="B101" s="35"/>
      <c r="C101" s="35"/>
      <c r="D101" s="36"/>
      <c r="E101" s="36"/>
      <c r="F101" s="36"/>
      <c r="G101" s="36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6"/>
      <c r="U101" s="36"/>
      <c r="V101" s="37"/>
      <c r="AB101" s="36"/>
    </row>
    <row r="102" spans="1:28">
      <c r="A102" s="35"/>
      <c r="B102" s="35"/>
      <c r="C102" s="35"/>
      <c r="D102" s="36"/>
      <c r="E102" s="36"/>
    </row>
    <row r="103" spans="1:28">
      <c r="A103" s="35"/>
      <c r="B103" s="35"/>
      <c r="C103" s="35"/>
      <c r="D103" s="36"/>
      <c r="E103" s="36"/>
    </row>
    <row r="104" spans="1:28">
      <c r="A104" s="35"/>
      <c r="B104" s="35"/>
      <c r="C104" s="35"/>
      <c r="D104" s="36"/>
      <c r="E104" s="36"/>
    </row>
    <row r="105" spans="1:28">
      <c r="A105" s="35"/>
      <c r="B105" s="35"/>
      <c r="C105" s="35"/>
      <c r="D105" s="36"/>
      <c r="E105" s="36"/>
    </row>
  </sheetData>
  <mergeCells count="26">
    <mergeCell ref="A1:AB1"/>
    <mergeCell ref="D3:G3"/>
    <mergeCell ref="H3:K3"/>
    <mergeCell ref="L3:M3"/>
    <mergeCell ref="N3:S3"/>
    <mergeCell ref="W3:X3"/>
    <mergeCell ref="AB3:AB5"/>
    <mergeCell ref="D4:E4"/>
    <mergeCell ref="F4:G4"/>
    <mergeCell ref="H4:I4"/>
    <mergeCell ref="L4:M4"/>
    <mergeCell ref="A58:AB61"/>
    <mergeCell ref="W4:W5"/>
    <mergeCell ref="X4:X5"/>
    <mergeCell ref="Y4:Y5"/>
    <mergeCell ref="Z3:Z5"/>
    <mergeCell ref="AA3:AA5"/>
    <mergeCell ref="S4:S5"/>
    <mergeCell ref="T3:T4"/>
    <mergeCell ref="U3:U4"/>
    <mergeCell ref="V3:V4"/>
    <mergeCell ref="A55:B55"/>
    <mergeCell ref="A3:A5"/>
    <mergeCell ref="B3:B5"/>
    <mergeCell ref="C3:C5"/>
    <mergeCell ref="K4:K5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18班</vt:lpstr>
      <vt:lpstr>17物流班</vt:lpstr>
      <vt:lpstr>交运</vt:lpstr>
    </vt:vector>
  </TitlesOfParts>
  <Company>外国语学院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李捷</dc:creator>
  <cp:lastModifiedBy>hutianhao</cp:lastModifiedBy>
  <cp:lastPrinted>2019-08-14T09:31:00Z</cp:lastPrinted>
  <dcterms:created xsi:type="dcterms:W3CDTF">2008-09-03T14:47:00Z</dcterms:created>
  <dcterms:modified xsi:type="dcterms:W3CDTF">2021-01-01T08:16:11Z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</Properties>
</file>