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Print_Area" vbProcedure="false">Tabelle1!$B$3:$O$27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<sst xmlns="http://schemas.openxmlformats.org/spreadsheetml/2006/main" count="64" uniqueCount="34">
  <si>
    <t xml:space="preserve">Results/ Comparisation Channels and Equalisation</t>
  </si>
  <si>
    <t xml:space="preserve">RG</t>
  </si>
  <si>
    <t xml:space="preserve">Remember: Chosen parameters (e.g. data rate, samples per symbol, noise density are only examples. They are often kept stable to make results comparable) </t>
  </si>
  <si>
    <t xml:space="preserve">Bitrate=20000/s; Es/No=19dB</t>
  </si>
  <si>
    <t xml:space="preserve">Constellation</t>
  </si>
  <si>
    <t xml:space="preserve">M</t>
  </si>
  <si>
    <t xml:space="preserve">Bit</t>
  </si>
  <si>
    <t xml:space="preserve">Freq. Range</t>
  </si>
  <si>
    <t xml:space="preserve">Filters</t>
  </si>
  <si>
    <t xml:space="preserve">MIMO case</t>
  </si>
  <si>
    <t xml:space="preserve">Equalisation</t>
  </si>
  <si>
    <t xml:space="preserve">Channel No</t>
  </si>
  <si>
    <r>
      <rPr>
        <b val="true"/>
        <sz val="12"/>
        <color rgb="FF000000"/>
        <rFont val="Calibri"/>
        <family val="2"/>
        <charset val="1"/>
      </rPr>
      <t xml:space="preserve">U</t>
    </r>
    <r>
      <rPr>
        <b val="true"/>
        <vertAlign val="subscript"/>
        <sz val="12"/>
        <color rgb="FF000000"/>
        <rFont val="Calibri"/>
        <family val="2"/>
        <charset val="1"/>
      </rPr>
      <t xml:space="preserve">s </t>
    </r>
    <r>
      <rPr>
        <b val="true"/>
        <sz val="12"/>
        <color rgb="FF000000"/>
        <rFont val="Calibri"/>
        <family val="2"/>
        <charset val="1"/>
      </rPr>
      <t xml:space="preserve">[V]</t>
    </r>
  </si>
  <si>
    <r>
      <rPr>
        <b val="true"/>
        <sz val="12"/>
        <color rgb="FF000000"/>
        <rFont val="Calibri"/>
        <family val="2"/>
        <charset val="1"/>
      </rPr>
      <t xml:space="preserve">U</t>
    </r>
    <r>
      <rPr>
        <b val="true"/>
        <vertAlign val="subscript"/>
        <sz val="12"/>
        <color rgb="FF000000"/>
        <rFont val="Calibri"/>
        <family val="2"/>
        <charset val="1"/>
      </rPr>
      <t xml:space="preserve">a </t>
    </r>
    <r>
      <rPr>
        <b val="true"/>
        <sz val="12"/>
        <color rgb="FF000000"/>
        <rFont val="Calibri"/>
        <family val="2"/>
        <charset val="1"/>
      </rPr>
      <t xml:space="preserve">[V]</t>
    </r>
  </si>
  <si>
    <r>
      <rPr>
        <b val="true"/>
        <sz val="12"/>
        <color rgb="FF000000"/>
        <rFont val="Calibri"/>
        <family val="2"/>
        <charset val="1"/>
      </rPr>
      <t xml:space="preserve">U</t>
    </r>
    <r>
      <rPr>
        <b val="true"/>
        <vertAlign val="subscript"/>
        <sz val="12"/>
        <color rgb="FF000000"/>
        <rFont val="Calibri"/>
        <family val="2"/>
        <charset val="1"/>
      </rPr>
      <t xml:space="preserve">a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 </t>
    </r>
    <r>
      <rPr>
        <b val="true"/>
        <sz val="12"/>
        <color rgb="FF000000"/>
        <rFont val="Calibri"/>
        <family val="2"/>
        <charset val="1"/>
      </rPr>
      <t xml:space="preserve">[V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  <r>
      <rPr>
        <b val="true"/>
        <sz val="12"/>
        <color rgb="FF000000"/>
        <rFont val="Calibri"/>
        <family val="2"/>
        <charset val="1"/>
      </rPr>
      <t xml:space="preserve">]</t>
    </r>
  </si>
  <si>
    <r>
      <rPr>
        <b val="true"/>
        <sz val="12"/>
        <color rgb="FF000000"/>
        <rFont val="Calibri"/>
        <family val="2"/>
        <charset val="1"/>
      </rPr>
      <t xml:space="preserve">P</t>
    </r>
    <r>
      <rPr>
        <b val="true"/>
        <vertAlign val="subscript"/>
        <sz val="12"/>
        <color rgb="FF000000"/>
        <rFont val="Calibri"/>
        <family val="2"/>
        <charset val="1"/>
      </rPr>
      <t xml:space="preserve">N </t>
    </r>
    <r>
      <rPr>
        <b val="true"/>
        <sz val="12"/>
        <color rgb="FF000000"/>
        <rFont val="Calibri"/>
        <family val="2"/>
        <charset val="1"/>
      </rPr>
      <t xml:space="preserve">[V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  <r>
      <rPr>
        <b val="true"/>
        <sz val="12"/>
        <color rgb="FF000000"/>
        <rFont val="Calibri"/>
        <family val="2"/>
        <charset val="1"/>
      </rPr>
      <t xml:space="preserve">]</t>
    </r>
  </si>
  <si>
    <t xml:space="preserve">ρ [1]</t>
  </si>
  <si>
    <r>
      <rPr>
        <b val="true"/>
        <sz val="12"/>
        <color rgb="FF000000"/>
        <rFont val="Calibri"/>
        <family val="2"/>
        <charset val="1"/>
      </rPr>
      <t xml:space="preserve">BER</t>
    </r>
    <r>
      <rPr>
        <b val="true"/>
        <vertAlign val="subscript"/>
        <sz val="12"/>
        <color rgb="FF000000"/>
        <rFont val="Calibri"/>
        <family val="2"/>
        <charset val="1"/>
      </rPr>
      <t xml:space="preserve">calc</t>
    </r>
  </si>
  <si>
    <r>
      <rPr>
        <b val="true"/>
        <sz val="12"/>
        <color rgb="FF000000"/>
        <rFont val="Calibri"/>
        <family val="2"/>
        <charset val="1"/>
      </rPr>
      <t xml:space="preserve">BER</t>
    </r>
    <r>
      <rPr>
        <b val="true"/>
        <vertAlign val="subscript"/>
        <sz val="12"/>
        <color rgb="FF000000"/>
        <rFont val="Calibri"/>
        <family val="2"/>
        <charset val="1"/>
      </rPr>
      <t xml:space="preserve">calc_sum</t>
    </r>
  </si>
  <si>
    <r>
      <rPr>
        <b val="true"/>
        <sz val="12"/>
        <color rgb="FF000000"/>
        <rFont val="Calibri"/>
        <family val="2"/>
        <charset val="1"/>
      </rPr>
      <t xml:space="preserve">BER</t>
    </r>
    <r>
      <rPr>
        <b val="true"/>
        <vertAlign val="subscript"/>
        <sz val="12"/>
        <color rgb="FF000000"/>
        <rFont val="Calibri"/>
        <family val="2"/>
        <charset val="1"/>
      </rPr>
      <t xml:space="preserve">Sim</t>
    </r>
  </si>
  <si>
    <r>
      <rPr>
        <b val="true"/>
        <sz val="12"/>
        <color rgb="FF000000"/>
        <rFont val="Calibri"/>
        <family val="2"/>
        <charset val="1"/>
      </rPr>
      <t xml:space="preserve">BER</t>
    </r>
    <r>
      <rPr>
        <b val="true"/>
        <vertAlign val="subscript"/>
        <sz val="12"/>
        <color rgb="FF000000"/>
        <rFont val="Calibri"/>
        <family val="2"/>
        <charset val="1"/>
      </rPr>
      <t xml:space="preserve">Sim_sum</t>
    </r>
  </si>
  <si>
    <t xml:space="preserve">[ 1.06   0.21                   0.32  0.85]*</t>
  </si>
  <si>
    <t xml:space="preserve">4-ASK</t>
  </si>
  <si>
    <t xml:space="preserve">Baseband</t>
  </si>
  <si>
    <t xml:space="preserve">RRC</t>
  </si>
  <si>
    <t xml:space="preserve">no EQ</t>
  </si>
  <si>
    <r>
      <rPr>
        <sz val="11"/>
        <color rgb="FF000000"/>
        <rFont val="Calibri"/>
        <family val="2"/>
        <charset val="1"/>
      </rPr>
      <t xml:space="preserve">yes, </t>
    </r>
    <r>
      <rPr>
        <b val="true"/>
        <sz val="11"/>
        <color rgb="FF000000"/>
        <rFont val="Calibri"/>
        <family val="2"/>
        <charset val="1"/>
      </rPr>
      <t xml:space="preserve">ZF</t>
    </r>
    <r>
      <rPr>
        <sz val="11"/>
        <color rgb="FF000000"/>
        <rFont val="Calibri"/>
        <family val="2"/>
        <charset val="1"/>
      </rPr>
      <t xml:space="preserve">, post</t>
    </r>
  </si>
  <si>
    <r>
      <rPr>
        <sz val="11"/>
        <color rgb="FF000000"/>
        <rFont val="Calibri"/>
        <family val="2"/>
        <charset val="1"/>
      </rPr>
      <t xml:space="preserve">yes, </t>
    </r>
    <r>
      <rPr>
        <b val="true"/>
        <sz val="11"/>
        <color rgb="FF000000"/>
        <rFont val="Calibri"/>
        <family val="2"/>
        <charset val="1"/>
      </rPr>
      <t xml:space="preserve">SVD</t>
    </r>
    <r>
      <rPr>
        <sz val="11"/>
        <color rgb="FF000000"/>
        <rFont val="Calibri"/>
        <family val="2"/>
        <charset val="1"/>
      </rPr>
      <t xml:space="preserve"> w/o optimization</t>
    </r>
  </si>
  <si>
    <t xml:space="preserve">8-ASK</t>
  </si>
  <si>
    <r>
      <rPr>
        <sz val="11"/>
        <color rgb="FF000000"/>
        <rFont val="Calibri"/>
        <family val="2"/>
        <charset val="1"/>
      </rPr>
      <t xml:space="preserve">yes, </t>
    </r>
    <r>
      <rPr>
        <b val="true"/>
        <sz val="11"/>
        <color rgb="FF000000"/>
        <rFont val="Calibri"/>
        <family val="2"/>
        <charset val="1"/>
      </rPr>
      <t xml:space="preserve">SVD</t>
    </r>
    <r>
      <rPr>
        <sz val="11"/>
        <color rgb="FF000000"/>
        <rFont val="Calibri"/>
        <family val="2"/>
        <charset val="1"/>
      </rPr>
      <t xml:space="preserve"> w/ bitload</t>
    </r>
  </si>
  <si>
    <t xml:space="preserve">2-ASK</t>
  </si>
  <si>
    <r>
      <rPr>
        <sz val="11"/>
        <color rgb="FF000000"/>
        <rFont val="Calibri"/>
        <family val="2"/>
        <charset val="1"/>
      </rPr>
      <t xml:space="preserve">yes, </t>
    </r>
    <r>
      <rPr>
        <b val="true"/>
        <sz val="11"/>
        <color rgb="FF000000"/>
        <rFont val="Calibri"/>
        <family val="2"/>
        <charset val="1"/>
      </rPr>
      <t xml:space="preserve">SVD</t>
    </r>
    <r>
      <rPr>
        <sz val="11"/>
        <color rgb="FF000000"/>
        <rFont val="Calibri"/>
        <family val="2"/>
        <charset val="1"/>
      </rPr>
      <t xml:space="preserve"> w/ optimization</t>
    </r>
  </si>
  <si>
    <t xml:space="preserve">GL1=0.7091, GL2=1.2236</t>
  </si>
  <si>
    <t xml:space="preserve">* is already normalized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</si>
</sst>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0.00E+00"/>
    <numFmt numFmtId="168" formatCode="0.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R35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H14" activeCellId="0" sqref="H14"/>
    </sheetView>
  </sheetViews>
  <sheetFormatPr defaultColWidth="10.679687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3.29"/>
    <col collapsed="false" customWidth="true" hidden="false" outlineLevel="0" max="4" min="4" style="0" width="3.71"/>
    <col collapsed="false" customWidth="true" hidden="false" outlineLevel="0" max="5" min="5" style="0" width="12.29"/>
    <col collapsed="false" customWidth="true" hidden="false" outlineLevel="0" max="6" min="6" style="0" width="7.86"/>
    <col collapsed="false" customWidth="true" hidden="false" outlineLevel="0" max="7" min="7" style="0" width="12.29"/>
    <col collapsed="false" customWidth="true" hidden="false" outlineLevel="0" max="8" min="8" style="0" width="22.86"/>
    <col collapsed="false" customWidth="true" hidden="false" outlineLevel="0" max="9" min="9" style="0" width="8.71"/>
    <col collapsed="false" customWidth="true" hidden="false" outlineLevel="0" max="10" min="10" style="0" width="7.71"/>
    <col collapsed="false" customWidth="true" hidden="false" outlineLevel="0" max="11" min="11" style="0" width="9"/>
    <col collapsed="false" customWidth="true" hidden="false" outlineLevel="0" max="13" min="13" style="0" width="7.57"/>
    <col collapsed="false" customWidth="true" hidden="false" outlineLevel="0" max="14" min="14" style="0" width="7.71"/>
    <col collapsed="false" customWidth="true" hidden="false" outlineLevel="0" max="15" min="15" style="0" width="8.29"/>
    <col collapsed="false" customWidth="true" hidden="false" outlineLevel="0" max="17" min="17" style="0" width="8.29"/>
  </cols>
  <sheetData>
    <row r="3" customFormat="false" ht="21" hidden="false" customHeight="false" outlineLevel="0" collapsed="false">
      <c r="B3" s="1" t="s">
        <v>0</v>
      </c>
      <c r="C3" s="1"/>
      <c r="D3" s="1"/>
    </row>
    <row r="4" customFormat="false" ht="15" hidden="false" customHeight="false" outlineLevel="0" collapsed="false">
      <c r="B4" s="0" t="s">
        <v>1</v>
      </c>
    </row>
    <row r="5" customFormat="false" ht="15" hidden="false" customHeight="false" outlineLevel="0" collapsed="false">
      <c r="B5" s="2" t="s">
        <v>2</v>
      </c>
      <c r="C5" s="2"/>
      <c r="D5" s="2"/>
    </row>
    <row r="7" customFormat="false" ht="15" hidden="false" customHeight="false" outlineLevel="0" collapsed="false">
      <c r="B7" s="0" t="s">
        <v>3</v>
      </c>
    </row>
    <row r="8" customFormat="false" ht="15.75" hidden="false" customHeight="false" outlineLevel="0" collapsed="false"/>
    <row r="9" customFormat="false" ht="33.75" hidden="false" customHeight="true" outlineLevel="0" collapsed="false">
      <c r="B9" s="3" t="s">
        <v>4</v>
      </c>
      <c r="C9" s="4" t="s">
        <v>5</v>
      </c>
      <c r="D9" s="4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" t="s">
        <v>11</v>
      </c>
      <c r="J9" s="5" t="s">
        <v>12</v>
      </c>
      <c r="K9" s="5" t="s">
        <v>13</v>
      </c>
      <c r="L9" s="5" t="s">
        <v>14</v>
      </c>
      <c r="M9" s="5" t="s">
        <v>15</v>
      </c>
      <c r="N9" s="5" t="s">
        <v>16</v>
      </c>
      <c r="O9" s="5" t="s">
        <v>17</v>
      </c>
      <c r="P9" s="5" t="s">
        <v>18</v>
      </c>
      <c r="Q9" s="5" t="s">
        <v>19</v>
      </c>
      <c r="R9" s="7" t="s">
        <v>20</v>
      </c>
    </row>
    <row r="10" customFormat="false" ht="13.8" hidden="false" customHeight="true" outlineLevel="0" collapsed="false">
      <c r="B10" s="8"/>
      <c r="C10" s="9"/>
      <c r="D10" s="9"/>
      <c r="E10" s="10"/>
      <c r="F10" s="10"/>
      <c r="G10" s="11" t="s">
        <v>21</v>
      </c>
      <c r="H10" s="10"/>
      <c r="I10" s="10"/>
      <c r="J10" s="10"/>
      <c r="K10" s="10"/>
      <c r="L10" s="12"/>
      <c r="M10" s="10"/>
      <c r="N10" s="10"/>
      <c r="O10" s="10"/>
      <c r="P10" s="10"/>
      <c r="Q10" s="10"/>
      <c r="R10" s="13"/>
    </row>
    <row r="11" customFormat="false" ht="15" hidden="false" customHeight="true" outlineLevel="0" collapsed="false">
      <c r="B11" s="8" t="s">
        <v>22</v>
      </c>
      <c r="C11" s="9" t="n">
        <v>4</v>
      </c>
      <c r="D11" s="9" t="n">
        <v>2</v>
      </c>
      <c r="E11" s="10" t="s">
        <v>23</v>
      </c>
      <c r="F11" s="10" t="s">
        <v>24</v>
      </c>
      <c r="G11" s="11"/>
      <c r="H11" s="14" t="s">
        <v>25</v>
      </c>
      <c r="I11" s="15" t="n">
        <v>1</v>
      </c>
      <c r="J11" s="10" t="n">
        <v>0.32</v>
      </c>
      <c r="K11" s="10" t="n">
        <v>0.125</v>
      </c>
      <c r="L11" s="12" t="n">
        <f aca="false">K11*K11</f>
        <v>0.015625</v>
      </c>
      <c r="M11" s="10" t="n">
        <v>0.00625</v>
      </c>
      <c r="N11" s="16" t="n">
        <f aca="false">L11/M11</f>
        <v>2.5</v>
      </c>
      <c r="O11" s="17" t="n">
        <f aca="false">1/LOG(C11,2)*(C11-1)/C11*(1-ERF(SQRT(N11/2)))</f>
        <v>0.0426923617524968</v>
      </c>
      <c r="P11" s="18" t="n">
        <f aca="false">(O11*D11+O12*D12)/SUM(D11:D12)</f>
        <v>0.0671971008448915</v>
      </c>
      <c r="Q11" s="17" t="n">
        <v>0.013</v>
      </c>
      <c r="R11" s="19" t="n">
        <f aca="false">(Q11*C11+Q12*C12)/SUM(C11:C12)</f>
        <v>0.0875</v>
      </c>
    </row>
    <row r="12" customFormat="false" ht="13.8" hidden="false" customHeight="false" outlineLevel="0" collapsed="false">
      <c r="B12" s="8" t="s">
        <v>22</v>
      </c>
      <c r="C12" s="9" t="n">
        <v>4</v>
      </c>
      <c r="D12" s="9" t="n">
        <v>2</v>
      </c>
      <c r="E12" s="10"/>
      <c r="F12" s="10"/>
      <c r="G12" s="11"/>
      <c r="H12" s="10"/>
      <c r="I12" s="15" t="n">
        <v>2</v>
      </c>
      <c r="J12" s="10" t="n">
        <v>0.32</v>
      </c>
      <c r="K12" s="10" t="n">
        <v>0.092</v>
      </c>
      <c r="L12" s="12" t="n">
        <f aca="false">K12*K12</f>
        <v>0.008464</v>
      </c>
      <c r="M12" s="10" t="n">
        <v>0.00625</v>
      </c>
      <c r="N12" s="16" t="n">
        <f aca="false">L12/M12</f>
        <v>1.35424</v>
      </c>
      <c r="O12" s="17" t="n">
        <f aca="false">1/LOG(C12,2)*(C12-1)/C12*(1-ERF(SQRT(N12/2)))</f>
        <v>0.0917018399372863</v>
      </c>
      <c r="P12" s="18"/>
      <c r="Q12" s="17" t="n">
        <v>0.162</v>
      </c>
      <c r="R12" s="19"/>
    </row>
    <row r="13" customFormat="false" ht="13.8" hidden="false" customHeight="false" outlineLevel="0" collapsed="false">
      <c r="B13" s="8"/>
      <c r="C13" s="9"/>
      <c r="D13" s="9"/>
      <c r="E13" s="10"/>
      <c r="F13" s="10"/>
      <c r="G13" s="11"/>
      <c r="H13" s="10"/>
      <c r="I13" s="15"/>
      <c r="J13" s="10"/>
      <c r="K13" s="10"/>
      <c r="L13" s="12"/>
      <c r="M13" s="10"/>
      <c r="N13" s="16"/>
      <c r="O13" s="17"/>
      <c r="P13" s="18"/>
      <c r="Q13" s="17"/>
      <c r="R13" s="20"/>
    </row>
    <row r="14" customFormat="false" ht="13.8" hidden="false" customHeight="false" outlineLevel="0" collapsed="false">
      <c r="B14" s="8" t="s">
        <v>22</v>
      </c>
      <c r="C14" s="9" t="n">
        <v>4</v>
      </c>
      <c r="D14" s="9" t="n">
        <v>2</v>
      </c>
      <c r="E14" s="10" t="s">
        <v>23</v>
      </c>
      <c r="F14" s="10" t="s">
        <v>24</v>
      </c>
      <c r="G14" s="11"/>
      <c r="H14" s="10" t="s">
        <v>26</v>
      </c>
      <c r="I14" s="15" t="n">
        <v>1</v>
      </c>
      <c r="J14" s="10" t="n">
        <v>0.32</v>
      </c>
      <c r="K14" s="10" t="n">
        <v>0.314</v>
      </c>
      <c r="L14" s="12" t="n">
        <f aca="false">K14*K14</f>
        <v>0.098596</v>
      </c>
      <c r="M14" s="10" t="n">
        <v>0.0085</v>
      </c>
      <c r="N14" s="16" t="n">
        <f aca="false">L14/M14</f>
        <v>11.5995294117647</v>
      </c>
      <c r="O14" s="17" t="n">
        <f aca="false">1/LOG(C14,2)*(C14-1)/C14*(1-ERF(SQRT(N14/2)))</f>
        <v>0.000247381912051495</v>
      </c>
      <c r="P14" s="18" t="n">
        <f aca="false">(O14*D14+O15*D15)/SUM(D14:D15)</f>
        <v>0.000640180334574449</v>
      </c>
      <c r="Q14" s="17" t="n">
        <v>0.000162</v>
      </c>
      <c r="R14" s="19" t="n">
        <v>0.000588</v>
      </c>
    </row>
    <row r="15" customFormat="false" ht="13.8" hidden="false" customHeight="false" outlineLevel="0" collapsed="false">
      <c r="B15" s="8" t="s">
        <v>22</v>
      </c>
      <c r="C15" s="9" t="n">
        <v>4</v>
      </c>
      <c r="D15" s="9" t="n">
        <v>2</v>
      </c>
      <c r="E15" s="10"/>
      <c r="F15" s="10"/>
      <c r="G15" s="11"/>
      <c r="H15" s="10"/>
      <c r="I15" s="15" t="n">
        <v>2</v>
      </c>
      <c r="J15" s="10" t="n">
        <v>0.32</v>
      </c>
      <c r="K15" s="10" t="n">
        <v>0.314</v>
      </c>
      <c r="L15" s="12" t="n">
        <f aca="false">K15*K15</f>
        <v>0.098596</v>
      </c>
      <c r="M15" s="10" t="n">
        <v>0.011</v>
      </c>
      <c r="N15" s="16" t="n">
        <f aca="false">L15/M15</f>
        <v>8.96327272727273</v>
      </c>
      <c r="O15" s="17" t="n">
        <f aca="false">1/LOG(C15,2)*(C15-1)/C15*(1-ERF(SQRT(N15/2)))</f>
        <v>0.0010329787570974</v>
      </c>
      <c r="P15" s="18"/>
      <c r="Q15" s="21" t="n">
        <v>0.00101</v>
      </c>
      <c r="R15" s="19"/>
    </row>
    <row r="16" customFormat="false" ht="13.8" hidden="false" customHeight="false" outlineLevel="0" collapsed="false">
      <c r="B16" s="8"/>
      <c r="C16" s="9"/>
      <c r="D16" s="9"/>
      <c r="E16" s="10"/>
      <c r="F16" s="10"/>
      <c r="G16" s="11"/>
      <c r="H16" s="10"/>
      <c r="I16" s="15"/>
      <c r="J16" s="10"/>
      <c r="K16" s="10"/>
      <c r="L16" s="12"/>
      <c r="M16" s="10"/>
      <c r="N16" s="16"/>
      <c r="O16" s="17"/>
      <c r="P16" s="18"/>
      <c r="Q16" s="10"/>
      <c r="R16" s="22"/>
    </row>
    <row r="17" customFormat="false" ht="13.8" hidden="false" customHeight="false" outlineLevel="0" collapsed="false">
      <c r="B17" s="8" t="s">
        <v>22</v>
      </c>
      <c r="C17" s="9" t="n">
        <v>4</v>
      </c>
      <c r="D17" s="9" t="n">
        <v>2</v>
      </c>
      <c r="E17" s="10" t="s">
        <v>23</v>
      </c>
      <c r="F17" s="10" t="s">
        <v>24</v>
      </c>
      <c r="G17" s="11"/>
      <c r="H17" s="10" t="s">
        <v>27</v>
      </c>
      <c r="I17" s="15" t="n">
        <v>1</v>
      </c>
      <c r="J17" s="10" t="n">
        <v>0.32</v>
      </c>
      <c r="K17" s="10" t="n">
        <v>0.393</v>
      </c>
      <c r="L17" s="12" t="n">
        <f aca="false">K17*K17</f>
        <v>0.154449</v>
      </c>
      <c r="M17" s="10" t="n">
        <v>0.006381</v>
      </c>
      <c r="N17" s="16" t="n">
        <f aca="false">L17/M17</f>
        <v>24.2045133991537</v>
      </c>
      <c r="O17" s="17" t="n">
        <f aca="false">1/LOG(C17,2)*(C17-1)/C17*(1-ERF(SQRT(N17/2)))</f>
        <v>3.24858861935895E-007</v>
      </c>
      <c r="P17" s="18" t="n">
        <f aca="false">(O17*D17+O18*D18)/SUM(D17:D18)</f>
        <v>0.00188664022055898</v>
      </c>
      <c r="Q17" s="17" t="n">
        <v>0</v>
      </c>
      <c r="R17" s="19" t="n">
        <v>0.00189</v>
      </c>
    </row>
    <row r="18" customFormat="false" ht="13.8" hidden="false" customHeight="false" outlineLevel="0" collapsed="false">
      <c r="B18" s="8" t="s">
        <v>22</v>
      </c>
      <c r="C18" s="9" t="n">
        <v>4</v>
      </c>
      <c r="D18" s="9" t="n">
        <v>2</v>
      </c>
      <c r="E18" s="10"/>
      <c r="F18" s="10"/>
      <c r="G18" s="11"/>
      <c r="H18" s="10"/>
      <c r="I18" s="15" t="n">
        <v>2</v>
      </c>
      <c r="J18" s="10" t="n">
        <v>0.32</v>
      </c>
      <c r="K18" s="0" t="n">
        <v>0.202</v>
      </c>
      <c r="L18" s="12" t="n">
        <f aca="false">K18*K18</f>
        <v>0.040804</v>
      </c>
      <c r="M18" s="10" t="n">
        <v>0.00616</v>
      </c>
      <c r="N18" s="16" t="n">
        <f aca="false">L18/M18</f>
        <v>6.62402597402598</v>
      </c>
      <c r="O18" s="17" t="n">
        <f aca="false">1/LOG(C18,2)*(C18-1)/C18*(1-ERF(SQRT(N18/2)))</f>
        <v>0.00377295558225603</v>
      </c>
      <c r="P18" s="18"/>
      <c r="Q18" s="17" t="n">
        <v>0.00376</v>
      </c>
      <c r="R18" s="19"/>
    </row>
    <row r="19" customFormat="false" ht="13.8" hidden="false" customHeight="false" outlineLevel="0" collapsed="false">
      <c r="B19" s="8"/>
      <c r="C19" s="9"/>
      <c r="D19" s="9"/>
      <c r="E19" s="10"/>
      <c r="F19" s="10"/>
      <c r="G19" s="11"/>
      <c r="H19" s="10"/>
      <c r="I19" s="15"/>
      <c r="J19" s="10"/>
      <c r="K19" s="10"/>
      <c r="L19" s="12"/>
      <c r="M19" s="10"/>
      <c r="N19" s="16"/>
      <c r="O19" s="17"/>
      <c r="P19" s="18"/>
      <c r="Q19" s="10"/>
      <c r="R19" s="22"/>
    </row>
    <row r="20" customFormat="false" ht="13.8" hidden="false" customHeight="false" outlineLevel="0" collapsed="false">
      <c r="B20" s="8" t="s">
        <v>28</v>
      </c>
      <c r="C20" s="9" t="n">
        <v>8</v>
      </c>
      <c r="D20" s="9" t="n">
        <v>3</v>
      </c>
      <c r="E20" s="10" t="s">
        <v>23</v>
      </c>
      <c r="F20" s="10" t="s">
        <v>24</v>
      </c>
      <c r="G20" s="11"/>
      <c r="H20" s="10" t="s">
        <v>29</v>
      </c>
      <c r="I20" s="15" t="n">
        <v>1</v>
      </c>
      <c r="J20" s="10" t="n">
        <v>0.1543</v>
      </c>
      <c r="K20" s="10" t="n">
        <v>0.192</v>
      </c>
      <c r="L20" s="12" t="n">
        <f aca="false">K20*K20</f>
        <v>0.036864</v>
      </c>
      <c r="M20" s="10" t="n">
        <v>0.006381</v>
      </c>
      <c r="N20" s="16" t="n">
        <f aca="false">L20/M21</f>
        <v>5.98441558441559</v>
      </c>
      <c r="O20" s="17" t="n">
        <f aca="false">1/LOG(C20,2)*(C20-1)/C20*(1-ERF(SQRT(N20/2)))</f>
        <v>0.00420957364882886</v>
      </c>
      <c r="P20" s="18" t="n">
        <f aca="false">(O20*D20+O21*D21)/SUM(D20:D21)</f>
        <v>0.00315718114574935</v>
      </c>
      <c r="Q20" s="17" t="n">
        <v>0.0043</v>
      </c>
      <c r="R20" s="20" t="n">
        <v>0.00322</v>
      </c>
    </row>
    <row r="21" customFormat="false" ht="13.8" hidden="false" customHeight="false" outlineLevel="0" collapsed="false">
      <c r="B21" s="8" t="s">
        <v>30</v>
      </c>
      <c r="C21" s="9" t="n">
        <v>2</v>
      </c>
      <c r="D21" s="9" t="n">
        <v>1</v>
      </c>
      <c r="E21" s="10"/>
      <c r="F21" s="10"/>
      <c r="G21" s="11"/>
      <c r="H21" s="10"/>
      <c r="I21" s="15" t="n">
        <v>2</v>
      </c>
      <c r="J21" s="10" t="n">
        <v>0.7071</v>
      </c>
      <c r="K21" s="10" t="n">
        <v>0.454</v>
      </c>
      <c r="L21" s="12" t="n">
        <f aca="false">K21*K21</f>
        <v>0.206116</v>
      </c>
      <c r="M21" s="10" t="n">
        <v>0.00616</v>
      </c>
      <c r="N21" s="16" t="n">
        <f aca="false">L21/M21</f>
        <v>33.4603896103896</v>
      </c>
      <c r="O21" s="17" t="n">
        <f aca="false">1/LOG(C21,2)*(C21-1)/C21*(1-ERF(SQRT(N21/2)))</f>
        <v>3.6365108146974E-009</v>
      </c>
      <c r="P21" s="18"/>
      <c r="Q21" s="17" t="n">
        <v>0</v>
      </c>
      <c r="R21" s="20"/>
    </row>
    <row r="22" customFormat="false" ht="13.8" hidden="false" customHeight="false" outlineLevel="0" collapsed="false">
      <c r="B22" s="8"/>
      <c r="C22" s="9"/>
      <c r="D22" s="9"/>
      <c r="E22" s="10"/>
      <c r="F22" s="10"/>
      <c r="G22" s="11"/>
      <c r="H22" s="10"/>
      <c r="I22" s="15"/>
      <c r="J22" s="10"/>
      <c r="K22" s="10"/>
      <c r="L22" s="12"/>
      <c r="M22" s="10"/>
      <c r="N22" s="16"/>
      <c r="O22" s="17"/>
      <c r="P22" s="18"/>
      <c r="Q22" s="10"/>
      <c r="R22" s="22"/>
    </row>
    <row r="23" customFormat="false" ht="13.8" hidden="false" customHeight="false" outlineLevel="0" collapsed="false">
      <c r="B23" s="8" t="s">
        <v>30</v>
      </c>
      <c r="C23" s="9" t="n">
        <v>2</v>
      </c>
      <c r="D23" s="9" t="n">
        <v>1</v>
      </c>
      <c r="E23" s="10" t="s">
        <v>23</v>
      </c>
      <c r="F23" s="10" t="s">
        <v>24</v>
      </c>
      <c r="G23" s="11"/>
      <c r="H23" s="10" t="s">
        <v>29</v>
      </c>
      <c r="I23" s="15" t="n">
        <v>1</v>
      </c>
      <c r="J23" s="10" t="n">
        <v>0.7071</v>
      </c>
      <c r="K23" s="10" t="n">
        <v>0.8838</v>
      </c>
      <c r="L23" s="12" t="n">
        <f aca="false">K23*K23</f>
        <v>0.78110244</v>
      </c>
      <c r="M23" s="10" t="n">
        <v>0.006381</v>
      </c>
      <c r="N23" s="16" t="n">
        <f aca="false">L23/M23</f>
        <v>122.410662905501</v>
      </c>
      <c r="O23" s="17" t="n">
        <f aca="false">1/LOG(C23,2)*(C23-1)/C23*(1-ERF(SQRT(N23/2)))</f>
        <v>0</v>
      </c>
      <c r="P23" s="18" t="n">
        <f aca="false">(O23*D23+O24*D24)/SUM(D23:D24)</f>
        <v>0.0450187382130689</v>
      </c>
      <c r="Q23" s="17" t="n">
        <v>0</v>
      </c>
      <c r="R23" s="20" t="n">
        <v>0.0456</v>
      </c>
    </row>
    <row r="24" customFormat="false" ht="13.8" hidden="false" customHeight="false" outlineLevel="0" collapsed="false">
      <c r="B24" s="8" t="s">
        <v>28</v>
      </c>
      <c r="C24" s="9" t="n">
        <v>8</v>
      </c>
      <c r="D24" s="9" t="n">
        <v>3</v>
      </c>
      <c r="E24" s="10"/>
      <c r="F24" s="10"/>
      <c r="G24" s="11"/>
      <c r="H24" s="10"/>
      <c r="I24" s="15" t="n">
        <v>2</v>
      </c>
      <c r="J24" s="10" t="n">
        <v>0.1543</v>
      </c>
      <c r="K24" s="10" t="n">
        <v>0.0993</v>
      </c>
      <c r="L24" s="12" t="n">
        <f aca="false">K24*K24</f>
        <v>0.00986049</v>
      </c>
      <c r="M24" s="10" t="n">
        <v>0.00616</v>
      </c>
      <c r="N24" s="16" t="n">
        <f aca="false">L24/M24</f>
        <v>1.6007288961039</v>
      </c>
      <c r="O24" s="17" t="n">
        <f aca="false">1/LOG(C24,2)*(C24-1)/C24*(1-ERF(SQRT(N24/2)))</f>
        <v>0.0600249842840918</v>
      </c>
      <c r="P24" s="18"/>
      <c r="Q24" s="17" t="n">
        <v>0.0607</v>
      </c>
      <c r="R24" s="20"/>
    </row>
    <row r="25" customFormat="false" ht="13.8" hidden="false" customHeight="false" outlineLevel="0" collapsed="false">
      <c r="B25" s="8"/>
      <c r="C25" s="9"/>
      <c r="D25" s="9"/>
      <c r="E25" s="10"/>
      <c r="F25" s="10"/>
      <c r="G25" s="11"/>
      <c r="I25" s="15"/>
      <c r="J25" s="10"/>
      <c r="K25" s="10"/>
      <c r="L25" s="12"/>
      <c r="M25" s="10"/>
      <c r="N25" s="16"/>
      <c r="O25" s="23"/>
      <c r="P25" s="18"/>
      <c r="Q25" s="10"/>
      <c r="R25" s="22"/>
    </row>
    <row r="26" customFormat="false" ht="13.8" hidden="false" customHeight="false" outlineLevel="0" collapsed="false">
      <c r="B26" s="8" t="s">
        <v>22</v>
      </c>
      <c r="C26" s="24" t="n">
        <v>4</v>
      </c>
      <c r="D26" s="24" t="n">
        <v>2</v>
      </c>
      <c r="E26" s="10" t="s">
        <v>23</v>
      </c>
      <c r="F26" s="10" t="s">
        <v>24</v>
      </c>
      <c r="G26" s="11"/>
      <c r="H26" s="10" t="s">
        <v>31</v>
      </c>
      <c r="I26" s="15" t="n">
        <v>1</v>
      </c>
      <c r="J26" s="10" t="n">
        <v>0.32</v>
      </c>
      <c r="K26" s="10" t="n">
        <v>0.2545</v>
      </c>
      <c r="L26" s="12" t="n">
        <f aca="false">K26*K26</f>
        <v>0.06477025</v>
      </c>
      <c r="M26" s="10" t="n">
        <v>0.006381</v>
      </c>
      <c r="N26" s="16" t="n">
        <f aca="false">L26/M26</f>
        <v>10.15048581727</v>
      </c>
      <c r="O26" s="17" t="n">
        <f aca="false">1/LOG(C26,2)*(C26-1)/C26*(1-ERF(SQRT(N26/2)))</f>
        <v>0.00054098707289009</v>
      </c>
      <c r="P26" s="18" t="n">
        <f aca="false">(O26*D26+O27*D27)/SUM(D26:D27)</f>
        <v>0.000492553157729427</v>
      </c>
      <c r="Q26" s="17" t="n">
        <v>0.000421</v>
      </c>
      <c r="R26" s="20" t="n">
        <v>0.000455</v>
      </c>
    </row>
    <row r="27" customFormat="false" ht="13.8" hidden="false" customHeight="false" outlineLevel="0" collapsed="false">
      <c r="B27" s="8" t="s">
        <v>22</v>
      </c>
      <c r="C27" s="24" t="n">
        <v>4</v>
      </c>
      <c r="D27" s="24" t="n">
        <v>2</v>
      </c>
      <c r="E27" s="10"/>
      <c r="F27" s="10"/>
      <c r="G27" s="10"/>
      <c r="H27" s="10"/>
      <c r="I27" s="15" t="n">
        <v>2</v>
      </c>
      <c r="J27" s="10" t="n">
        <v>0.32</v>
      </c>
      <c r="K27" s="10" t="n">
        <v>0.2545</v>
      </c>
      <c r="L27" s="12" t="n">
        <f aca="false">K27*K27</f>
        <v>0.06477025</v>
      </c>
      <c r="M27" s="10" t="n">
        <v>0.00616</v>
      </c>
      <c r="N27" s="16" t="n">
        <f aca="false">L27/M27</f>
        <v>10.514650974026</v>
      </c>
      <c r="O27" s="17" t="n">
        <f aca="false">1/LOG(C27,2)*(C27-1)/C27*(1-ERF(SQRT(N27/2)))</f>
        <v>0.000444119242568763</v>
      </c>
      <c r="P27" s="18"/>
      <c r="Q27" s="17" t="n">
        <v>0.0004057</v>
      </c>
      <c r="R27" s="20"/>
    </row>
    <row r="28" customFormat="false" ht="13.8" hidden="false" customHeight="false" outlineLevel="0" collapsed="false">
      <c r="B28" s="8"/>
      <c r="C28" s="10"/>
      <c r="D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2"/>
    </row>
    <row r="29" customFormat="false" ht="13.8" hidden="false" customHeight="false" outlineLevel="0" collapsed="false">
      <c r="B29" s="8" t="s">
        <v>28</v>
      </c>
      <c r="C29" s="24" t="n">
        <v>8</v>
      </c>
      <c r="D29" s="24" t="n">
        <v>3</v>
      </c>
      <c r="E29" s="10" t="s">
        <v>23</v>
      </c>
      <c r="F29" s="10" t="s">
        <v>24</v>
      </c>
      <c r="G29" s="10"/>
      <c r="H29" s="10" t="s">
        <v>31</v>
      </c>
      <c r="I29" s="15" t="n">
        <v>1</v>
      </c>
      <c r="J29" s="10" t="n">
        <v>0.1543</v>
      </c>
      <c r="K29" s="10" t="n">
        <v>0.254</v>
      </c>
      <c r="L29" s="12" t="n">
        <f aca="false">K29*K29</f>
        <v>0.064516</v>
      </c>
      <c r="M29" s="10" t="n">
        <v>0.006381</v>
      </c>
      <c r="N29" s="16" t="n">
        <f aca="false">L29/M29</f>
        <v>10.1106409653659</v>
      </c>
      <c r="O29" s="17" t="n">
        <f aca="false">1/LOG(C29,2)*(C29-1)/C29*(1-ERF(SQRT(N29/2)))</f>
        <v>0.000429962415701909</v>
      </c>
      <c r="P29" s="18" t="n">
        <f aca="false">(O29*D29+O30*D30)/SUM(D29:D30)</f>
        <v>0.000495430493243316</v>
      </c>
      <c r="Q29" s="17" t="n">
        <v>0.000394</v>
      </c>
      <c r="R29" s="20" t="n">
        <v>0.000477</v>
      </c>
    </row>
    <row r="30" customFormat="false" ht="13.8" hidden="false" customHeight="false" outlineLevel="0" collapsed="false">
      <c r="B30" s="8" t="s">
        <v>30</v>
      </c>
      <c r="C30" s="14" t="n">
        <v>2</v>
      </c>
      <c r="D30" s="14" t="n">
        <v>1</v>
      </c>
      <c r="E30" s="10"/>
      <c r="F30" s="10"/>
      <c r="G30" s="10"/>
      <c r="H30" s="10"/>
      <c r="I30" s="15" t="n">
        <v>2</v>
      </c>
      <c r="J30" s="10" t="n">
        <v>0.7071</v>
      </c>
      <c r="K30" s="10" t="n">
        <v>0.251</v>
      </c>
      <c r="L30" s="12" t="n">
        <f aca="false">K30*K30</f>
        <v>0.063001</v>
      </c>
      <c r="M30" s="10" t="n">
        <v>0.00616</v>
      </c>
      <c r="N30" s="16" t="n">
        <f aca="false">L30/M30</f>
        <v>10.2274350649351</v>
      </c>
      <c r="O30" s="17" t="n">
        <f aca="false">1/LOG(C30,2)*(C30-1)/C30*(1-ERF(SQRT(N30/2)))</f>
        <v>0.000691834725867535</v>
      </c>
      <c r="P30" s="18"/>
      <c r="Q30" s="17" t="n">
        <v>0.000744</v>
      </c>
      <c r="R30" s="20"/>
    </row>
    <row r="31" customFormat="false" ht="13.8" hidden="false" customHeight="false" outlineLevel="0" collapsed="false"/>
    <row r="32" customFormat="false" ht="13.8" hidden="false" customHeight="false" outlineLevel="0" collapsed="false">
      <c r="B32" s="8" t="s">
        <v>22</v>
      </c>
      <c r="C32" s="25" t="n">
        <v>4</v>
      </c>
      <c r="D32" s="25" t="n">
        <v>2</v>
      </c>
      <c r="E32" s="10" t="s">
        <v>23</v>
      </c>
      <c r="F32" s="10" t="s">
        <v>24</v>
      </c>
      <c r="G32" s="10"/>
      <c r="H32" s="10" t="s">
        <v>31</v>
      </c>
      <c r="I32" s="15" t="n">
        <v>1</v>
      </c>
      <c r="J32" s="10"/>
      <c r="K32" s="10"/>
      <c r="L32" s="12"/>
      <c r="M32" s="10"/>
      <c r="N32" s="16"/>
      <c r="O32" s="17"/>
      <c r="P32" s="18"/>
      <c r="Q32" s="17"/>
      <c r="R32" s="20" t="n">
        <v>0.00039</v>
      </c>
    </row>
    <row r="33" customFormat="false" ht="13.8" hidden="false" customHeight="false" outlineLevel="0" collapsed="false">
      <c r="B33" s="8" t="s">
        <v>22</v>
      </c>
      <c r="C33" s="26" t="n">
        <v>4</v>
      </c>
      <c r="D33" s="26" t="n">
        <v>2</v>
      </c>
      <c r="E33" s="10"/>
      <c r="F33" s="10"/>
      <c r="G33" s="10"/>
      <c r="H33" s="10" t="s">
        <v>32</v>
      </c>
      <c r="I33" s="15" t="n">
        <v>2</v>
      </c>
      <c r="J33" s="10"/>
      <c r="K33" s="10"/>
      <c r="L33" s="12"/>
      <c r="M33" s="10"/>
      <c r="N33" s="16"/>
      <c r="O33" s="17"/>
      <c r="P33" s="18"/>
      <c r="Q33" s="17"/>
      <c r="R33" s="20"/>
    </row>
    <row r="34" customFormat="false" ht="13.8" hidden="false" customHeight="false" outlineLevel="0" collapsed="false"/>
    <row r="35" customFormat="false" ht="13.8" hidden="false" customHeight="false" outlineLevel="0" collapsed="false">
      <c r="G35" s="0" t="s">
        <v>33</v>
      </c>
    </row>
  </sheetData>
  <mergeCells count="17">
    <mergeCell ref="G10:G26"/>
    <mergeCell ref="P11:P12"/>
    <mergeCell ref="R11:R12"/>
    <mergeCell ref="P14:P15"/>
    <mergeCell ref="R14:R15"/>
    <mergeCell ref="P17:P18"/>
    <mergeCell ref="R17:R18"/>
    <mergeCell ref="P20:P21"/>
    <mergeCell ref="R20:R21"/>
    <mergeCell ref="P23:P24"/>
    <mergeCell ref="R23:R24"/>
    <mergeCell ref="P26:P27"/>
    <mergeCell ref="R26:R27"/>
    <mergeCell ref="P29:P30"/>
    <mergeCell ref="R29:R30"/>
    <mergeCell ref="P32:P33"/>
    <mergeCell ref="R32:R33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2020-05-11T09:00:49Z</dcterms:created>
  <dc:creator>Bornitz</dc:creator>
  <dc:description/>
  <dc:language>en-US</dc:language>
  <cp:lastModifiedBy/>
  <cp:lastPrinted>2021-02-16T14:20:40Z</cp:lastPrinted>
  <dcterms:modified xsi:type="dcterms:W3CDTF">2023-05-21T20:45:19Z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