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livecoloradotech-my.sharepoint.com/personal/latherio_kidd_student_ctuonline_edu/Documents/"/>
    </mc:Choice>
  </mc:AlternateContent>
  <xr:revisionPtr revIDLastSave="0" documentId="8_{64BEB7E1-9DE7-4B4D-98A0-46CF507E7DAD}" xr6:coauthVersionLast="47" xr6:coauthVersionMax="47" xr10:uidLastSave="{00000000-0000-0000-0000-000000000000}"/>
  <bookViews>
    <workbookView minimized="1" xWindow="-26550" yWindow="2325" windowWidth="21600" windowHeight="11295" firstSheet="2" activeTab="2" xr2:uid="{00000000-000D-0000-FFFF-FFFF00000000}"/>
  </bookViews>
  <sheets>
    <sheet name="Introduction" sheetId="1" r:id="rId1"/>
    <sheet name="Product Backlog" sheetId="28" r:id="rId2"/>
    <sheet name="Sprint 1" sheetId="27" r:id="rId3"/>
    <sheet name="Sprint 2" sheetId="26" r:id="rId4"/>
  </sheets>
  <definedNames>
    <definedName name="_xlnm._FilterDatabase" localSheetId="2" hidden="1">'Sprint 1'!$A$10:$E$10</definedName>
    <definedName name="_xlnm._FilterDatabase" localSheetId="3" hidden="1">'Sprint 2'!$A$10:$E$10</definedName>
    <definedName name="Z_988818D5_2AEF_4A9A_A55E_18240173EC63_.wvu.FilterData" localSheetId="2" hidden="1">'Sprint 1'!$A$10:$E$10</definedName>
    <definedName name="Z_988818D5_2AEF_4A9A_A55E_18240173EC63_.wvu.FilterData" localSheetId="3" hidden="1">'Sprint 2'!$A$10:$E$10</definedName>
    <definedName name="Z_AF9CDD9E_3CB3_EE48_8887_F1090B6AE042_.wvu.FilterData" localSheetId="2" hidden="1">'Sprint 1'!$A$10:$E$10</definedName>
    <definedName name="Z_AF9CDD9E_3CB3_EE48_8887_F1090B6AE042_.wvu.FilterData" localSheetId="3" hidden="1">'Sprint 2'!$A$10:$E$10</definedName>
    <definedName name="Z_F117AA09_D9DE_4D2E_A2DF_77AB3D7617C3_.wvu.FilterData" localSheetId="2" hidden="1">'Sprint 1'!$A$10:$E$10</definedName>
    <definedName name="Z_F117AA09_D9DE_4D2E_A2DF_77AB3D7617C3_.wvu.FilterData" localSheetId="3" hidden="1">'Sprint 2'!$A$10:$E$10</definedName>
  </definedNames>
  <calcPr calcId="191028"/>
  <customWorkbookViews>
    <customWorkbookView name="Anders Pedersen - Personal View" guid="{988818D5-2AEF-4A9A-A55E-18240173EC63}" mergeInterval="0" personalView="1" maximized="1" xWindow="-8" yWindow="-8" windowWidth="1382" windowHeight="744" activeSheetId="2"/>
    <customWorkbookView name="Sam Burke - Personal View" guid="{AF9CDD9E-3CB3-EE48-8887-F1090B6AE042}" mergeInterval="0" personalView="1" yWindow="54" windowWidth="1440" windowHeight="741" activeSheetId="2"/>
    <customWorkbookView name="De La Cruz, Anthony - Personal View" guid="{F117AA09-D9DE-4D2E-A2DF-77AB3D7617C3}" mergeInterval="0" personalView="1" maximized="1" xWindow="-8" yWindow="-8" windowWidth="1936" windowHeight="1056" activeSheetId="3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3" i="27" l="1"/>
  <c r="G23" i="27"/>
  <c r="T20" i="26"/>
  <c r="T19" i="26"/>
  <c r="T18" i="26"/>
  <c r="T17" i="26"/>
  <c r="T16" i="26"/>
  <c r="T15" i="26"/>
  <c r="T14" i="26"/>
  <c r="T13" i="26"/>
  <c r="T12" i="26"/>
  <c r="T11" i="26"/>
  <c r="T21" i="26" s="1"/>
  <c r="T12" i="27"/>
  <c r="T13" i="27"/>
  <c r="T14" i="27"/>
  <c r="T15" i="27"/>
  <c r="T16" i="27"/>
  <c r="T17" i="27"/>
  <c r="T18" i="27"/>
  <c r="T19" i="27"/>
  <c r="T20" i="27"/>
  <c r="T23" i="27" s="1"/>
  <c r="T21" i="27"/>
  <c r="T22" i="27"/>
  <c r="T11" i="27"/>
  <c r="S21" i="26"/>
  <c r="R21" i="26"/>
  <c r="Q21" i="26"/>
  <c r="P21" i="26"/>
  <c r="O21" i="26"/>
  <c r="N21" i="26"/>
  <c r="M21" i="26"/>
  <c r="L21" i="26"/>
  <c r="K21" i="26"/>
  <c r="J21" i="26"/>
  <c r="I21" i="26"/>
  <c r="H21" i="26"/>
  <c r="G21" i="26"/>
  <c r="F21" i="26"/>
  <c r="M23" i="27"/>
  <c r="R23" i="27"/>
  <c r="Q23" i="27"/>
  <c r="P23" i="27"/>
  <c r="K23" i="27"/>
  <c r="O23" i="27"/>
  <c r="N23" i="27"/>
  <c r="L23" i="27" a="1"/>
  <c r="L23" i="27"/>
  <c r="H23" i="27"/>
  <c r="J23" i="27"/>
  <c r="I23" i="27"/>
  <c r="E23" i="27"/>
  <c r="F24" i="27"/>
  <c r="G24" i="27" s="1"/>
  <c r="H24" i="27" s="1"/>
  <c r="I24" i="27" s="1"/>
  <c r="J24" i="27" s="1"/>
  <c r="K24" i="27" s="1"/>
  <c r="L24" i="27" s="1"/>
  <c r="M24" i="27" s="1"/>
  <c r="N24" i="27" s="1"/>
  <c r="O24" i="27" s="1"/>
  <c r="P24" i="27" s="1"/>
  <c r="Q24" i="27" s="1"/>
  <c r="R24" i="27" s="1"/>
  <c r="S24" i="27" s="1"/>
  <c r="S23" i="27"/>
  <c r="S29" i="27"/>
  <c r="L29" i="27"/>
  <c r="F10" i="27"/>
  <c r="G10" i="27" s="1"/>
  <c r="H10" i="27" s="1"/>
  <c r="I10" i="27" s="1"/>
  <c r="J10" i="27" s="1"/>
  <c r="K10" i="27" s="1"/>
  <c r="L10" i="27" s="1"/>
  <c r="M10" i="27" s="1"/>
  <c r="N10" i="27" s="1"/>
  <c r="O10" i="27" s="1"/>
  <c r="P10" i="27" s="1"/>
  <c r="Q10" i="27" s="1"/>
  <c r="R10" i="27" s="1"/>
  <c r="S10" i="27" s="1"/>
  <c r="A2" i="27"/>
  <c r="S27" i="26"/>
  <c r="L27" i="26"/>
  <c r="E21" i="26"/>
  <c r="F22" i="26" s="1"/>
  <c r="G22" i="26" s="1"/>
  <c r="F10" i="26"/>
  <c r="G10" i="26" s="1"/>
  <c r="H10" i="26" s="1"/>
  <c r="I10" i="26" s="1"/>
  <c r="J10" i="26" s="1"/>
  <c r="K10" i="26" s="1"/>
  <c r="L10" i="26" s="1"/>
  <c r="M10" i="26" s="1"/>
  <c r="N10" i="26" s="1"/>
  <c r="O10" i="26" s="1"/>
  <c r="P10" i="26" s="1"/>
  <c r="Q10" i="26" s="1"/>
  <c r="R10" i="26" s="1"/>
  <c r="S10" i="26" s="1"/>
  <c r="A2" i="26"/>
  <c r="H22" i="26" l="1"/>
  <c r="I22" i="26" s="1"/>
  <c r="J22" i="26" s="1"/>
  <c r="K22" i="26" s="1"/>
  <c r="L22" i="26" s="1"/>
  <c r="M22" i="26" s="1"/>
  <c r="N22" i="26" s="1"/>
  <c r="O22" i="26" s="1"/>
  <c r="P22" i="26" s="1"/>
  <c r="Q22" i="26" s="1"/>
  <c r="R22" i="26" s="1"/>
  <c r="S22" i="2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<sst xmlns="http://schemas.openxmlformats.org/spreadsheetml/2006/main" count="267" uniqueCount="189">
  <si>
    <t>Project Name</t>
  </si>
  <si>
    <t>What is this?</t>
  </si>
  <si>
    <t>This workbook is meant to help manage and piroritize the user stories and features using scrum.</t>
  </si>
  <si>
    <t>How to use and read this document?</t>
  </si>
  <si>
    <r>
      <t>Before project start:</t>
    </r>
    <r>
      <rPr>
        <sz val="10"/>
        <rFont val="Calibri"/>
        <family val="2"/>
      </rPr>
      <t xml:space="preserve"> The product owner is responsible for managing and maintaining the product backlog of user stories. </t>
    </r>
  </si>
  <si>
    <r>
      <t>Before each sprint:</t>
    </r>
    <r>
      <rPr>
        <sz val="10"/>
        <rFont val="Calibri"/>
        <family val="2"/>
      </rPr>
      <t xml:space="preserve"> The vendor will break down the user stories into tasks.</t>
    </r>
  </si>
  <si>
    <t>Notes</t>
  </si>
  <si>
    <t>Cells that you can edit have a blue background.</t>
  </si>
  <si>
    <t>Sprints are assumed to be 2 weeks long (10 working days)/</t>
  </si>
  <si>
    <t>Licence</t>
  </si>
  <si>
    <t>This work is licensed under a Creative Commons Attribution-Share Alike 3.0 Unported License.</t>
  </si>
  <si>
    <t>Origins</t>
  </si>
  <si>
    <t>This work is inspired by the Scrum Template published by Nicolas Martignole on his "Touilleur Express" blog. Adapted by Olivier Gérardin.</t>
  </si>
  <si>
    <t>Book Management System</t>
  </si>
  <si>
    <t>Organizations</t>
  </si>
  <si>
    <t>Backend Development Team
Backend &amp; Database Team
Backend &amp; Frontend Team
Frontend &amp; Backend Team
Database Team
Security Team
Frontend Development Team
QA &amp; Testing Team</t>
  </si>
  <si>
    <t>Project</t>
  </si>
  <si>
    <t xml:space="preserve">Bookstore Management System </t>
  </si>
  <si>
    <t>Product Owner</t>
  </si>
  <si>
    <t>Cody Peterson / Johnathan Kavanaugh</t>
  </si>
  <si>
    <t>Scrum Master</t>
  </si>
  <si>
    <t>Lary Hezekiah</t>
  </si>
  <si>
    <t>Development Team</t>
  </si>
  <si>
    <t>Latherio Kidd</t>
  </si>
  <si>
    <t xml:space="preserve"> Story ID</t>
  </si>
  <si>
    <t>Title</t>
  </si>
  <si>
    <t>Description</t>
  </si>
  <si>
    <t>Acceptance Criteria</t>
  </si>
  <si>
    <t>Priority #</t>
  </si>
  <si>
    <t>Sprint #</t>
  </si>
  <si>
    <t>Responsibility</t>
  </si>
  <si>
    <t>S1-001</t>
  </si>
  <si>
    <t>User Authentication &amp; Role-Based Access</t>
  </si>
  <si>
    <t>As a bookstore staff member, I want to log in securely so that I can access system features based on my role.</t>
  </si>
  <si>
    <t>Successful login with valid credentials; Unauthorized users restricted; Multi-factor authentication enabled.</t>
  </si>
  <si>
    <t>High</t>
  </si>
  <si>
    <t>Sprint 1</t>
  </si>
  <si>
    <t>Backend Development Team</t>
  </si>
  <si>
    <t>S1-002</t>
  </si>
  <si>
    <t>Inventory Management - Book Tracking</t>
  </si>
  <si>
    <t>As a store manager, I want to track books from entry to sale so that inventory is always accurate.</t>
  </si>
  <si>
    <t>Books can be added, edited, removed; Inventory updates in real-time; Low-stock alerts generated.</t>
  </si>
  <si>
    <t>Backend &amp; Database Team</t>
  </si>
  <si>
    <t>S1-003</t>
  </si>
  <si>
    <t>Sales Processing - Point of Sale (POS)</t>
  </si>
  <si>
    <t>As a cashier, I want to process transactions so that customers can complete their purchases quickly.</t>
  </si>
  <si>
    <t>Sales recorded with timestamps; Payment integration works; Receipts generated.</t>
  </si>
  <si>
    <t>Backend &amp; Frontend Team</t>
  </si>
  <si>
    <t>S1-004</t>
  </si>
  <si>
    <t>Customer Order Management - Cart &amp; Checkout</t>
  </si>
  <si>
    <t>As a customer, I want to add books to a cart and check out so that I can complete my purchase online.</t>
  </si>
  <si>
    <t>Users can add/remove items from cart; Orders are confirmed via email; Payment is processed securely.</t>
  </si>
  <si>
    <t>Medium</t>
  </si>
  <si>
    <t>Frontend &amp; Backend Team</t>
  </si>
  <si>
    <t>S1-005</t>
  </si>
  <si>
    <t>Database Setup &amp; Optimization</t>
  </si>
  <si>
    <t>As a developer, I want a well-structured relational database so that all system data is stored efficiently.</t>
  </si>
  <si>
    <t>Database schema designed; Relationships between tables defined; Optimized for fast queries.</t>
  </si>
  <si>
    <t>Database Team</t>
  </si>
  <si>
    <t>S1-006</t>
  </si>
  <si>
    <t>Security &amp; Compliance Measures</t>
  </si>
  <si>
    <t>As a security analyst, I want the system to be secure so that customer and business data is protected.</t>
  </si>
  <si>
    <t>Passwords encrypted; PCI-compliant payment processing; Audit logs implemented.</t>
  </si>
  <si>
    <t>Security Team</t>
  </si>
  <si>
    <t>S1-007</t>
  </si>
  <si>
    <t>User Interface (UI) Design - Admin &amp; Customer Dashboards</t>
  </si>
  <si>
    <t>As a UI designer, I want a responsive interface so that users can navigate the system easily.</t>
  </si>
  <si>
    <t>Admin panel designed; Customer dashboard functional; Mobile responsiveness ensured.</t>
  </si>
  <si>
    <t>Frontend Development Team</t>
  </si>
  <si>
    <t>S1-008</t>
  </si>
  <si>
    <t>Testing &amp; Quality Assurance</t>
  </si>
  <si>
    <t>As a QA engineer, I want to conduct rigorous testing so that system functionalities work as expected.</t>
  </si>
  <si>
    <t>Unit tests cover 90%+ of code; Integration tests for key features; User acceptance testing completed.</t>
  </si>
  <si>
    <t>QA &amp; Testing Team</t>
  </si>
  <si>
    <t>S1-009</t>
  </si>
  <si>
    <t>User Authentication - Multi-Factor Authentication</t>
  </si>
  <si>
    <t>As a security analyst, I want multi-factor authentication (MFA) enabled so that unauthorized access is prevented.</t>
  </si>
  <si>
    <t>Users must verify via OTP or authenticator app; MFA required for admin logins; Option to enable/disable MFA in settings.</t>
  </si>
  <si>
    <t>S1-010</t>
  </si>
  <si>
    <t>Inventory Management - Barcode Scanning</t>
  </si>
  <si>
    <t>As a store manager, I want barcode scanning enabled so that book inventory updates are faster and more accurate.</t>
  </si>
  <si>
    <t>Barcode scanner integrates with inventory system; ISBN lookup auto-fills book details; Supports manual entry fallback.</t>
  </si>
  <si>
    <t>S1-011</t>
  </si>
  <si>
    <t>Sales System - Discount &amp; Promotions</t>
  </si>
  <si>
    <t>As a cashier, I want a discount system so that I can apply promotions to customer purchases.</t>
  </si>
  <si>
    <t>Cashiers can apply discounts during checkout; System auto-applies valid promotions; Discounted total displayed before payment.</t>
  </si>
  <si>
    <t>S2-001</t>
  </si>
  <si>
    <t>Sales Processing (POS)</t>
  </si>
  <si>
    <t>Process transactions with timestamps &amp; receipts</t>
  </si>
  <si>
    <t>Sales recorded with timestamps, receipt generation validated</t>
  </si>
  <si>
    <t>Sprint 2</t>
  </si>
  <si>
    <t>Backend &amp; Frontend</t>
  </si>
  <si>
    <t>S2-002</t>
  </si>
  <si>
    <t>Cart &amp; Checkout</t>
  </si>
  <si>
    <t>Add/remove items, order confirmation, secure checkout</t>
  </si>
  <si>
    <t>Secure checkout, confirmed orders, UI/backend integration</t>
  </si>
  <si>
    <t>Frontend &amp; Backend</t>
  </si>
  <si>
    <t>S2-003</t>
  </si>
  <si>
    <t>Add test inventory &amp; Optimize DB</t>
  </si>
  <si>
    <t>Optimize DB queries, validate relational integrity</t>
  </si>
  <si>
    <t>Optimized queries, validated data relationships, performance metrics</t>
  </si>
  <si>
    <t xml:space="preserve">Backend </t>
  </si>
  <si>
    <t>S2-004</t>
  </si>
  <si>
    <t>Encrypt passwords, implement audit logs, ensure PCI compliance</t>
  </si>
  <si>
    <t>Password encryption, audit logs verified, PCI checks complete</t>
  </si>
  <si>
    <t>Security &amp; Compliance</t>
  </si>
  <si>
    <t>S2-005</t>
  </si>
  <si>
    <t>UI Design - Admin &amp; Customer Dashboards</t>
  </si>
  <si>
    <t>Ensure responsive UI for admin/customer</t>
  </si>
  <si>
    <t>Responsive UI; dashboard links functional</t>
  </si>
  <si>
    <t>Frontend</t>
  </si>
  <si>
    <t>S2-006</t>
  </si>
  <si>
    <t>Unit test coverage &gt;90%, integration, UAT</t>
  </si>
  <si>
    <t>Unit tests completed, passed UAT scenarios</t>
  </si>
  <si>
    <t>QA &amp; Testing (Scrum Master, Kidd, Peterson)</t>
  </si>
  <si>
    <t>S2-007</t>
  </si>
  <si>
    <t>Multi-Factor Authentication (MFA)</t>
  </si>
  <si>
    <t>Enable MFA toggle and OTP support</t>
  </si>
  <si>
    <t>OTP/Authenticator option, toggle interface built</t>
  </si>
  <si>
    <t>Security (Kidd), Product Owner (Peterson)</t>
  </si>
  <si>
    <t>S2-008</t>
  </si>
  <si>
    <t>Inventory Mgmt - Barcode Scanning</t>
  </si>
  <si>
    <t>Barcode scanner integration with inventory system</t>
  </si>
  <si>
    <t>Scanner fetches book details, fallback supported</t>
  </si>
  <si>
    <t>Backend &amp; Database</t>
  </si>
  <si>
    <t>S3-001</t>
  </si>
  <si>
    <t>Sales System - Discounts &amp; Promotions</t>
  </si>
  <si>
    <t>Apply discounts, auto-validate promotions</t>
  </si>
  <si>
    <t>Discounts apply at checkout; displayed correctly</t>
  </si>
  <si>
    <t>Sprint 3</t>
  </si>
  <si>
    <t>Book Management</t>
  </si>
  <si>
    <t>Start date</t>
  </si>
  <si>
    <t>Total Team Members</t>
  </si>
  <si>
    <t>week 1</t>
  </si>
  <si>
    <t>week 2</t>
  </si>
  <si>
    <t>Overage per Task (Hours)</t>
  </si>
  <si>
    <t>Task ID</t>
  </si>
  <si>
    <t>Story ID</t>
  </si>
  <si>
    <t>Initial estimate</t>
  </si>
  <si>
    <t>NF-001</t>
  </si>
  <si>
    <t>Sprint Planning Meeting</t>
  </si>
  <si>
    <t>Scrum Master (Larry Hezekiah) &amp; Latherio Kidd)</t>
  </si>
  <si>
    <t>NF-002</t>
  </si>
  <si>
    <t>Infrastructure Setup (Backend, Database)</t>
  </si>
  <si>
    <t>Backend &amp; DevOps (Latherio Kidd)</t>
  </si>
  <si>
    <t>NF-003</t>
  </si>
  <si>
    <t>Daily Standup Meetings</t>
  </si>
  <si>
    <t>Scrum Master (Larry Hezekiah) &amp; All Members</t>
  </si>
  <si>
    <t>NF-004</t>
  </si>
  <si>
    <t>Code Reviews &amp; Internal Testing</t>
  </si>
  <si>
    <t>Latherio Kidd &amp; Johnathan Kavanaugh</t>
  </si>
  <si>
    <t>NF-005</t>
  </si>
  <si>
    <t>Sprint Review</t>
  </si>
  <si>
    <t>NF-006</t>
  </si>
  <si>
    <t>Sprint Retrospective</t>
  </si>
  <si>
    <t>Develop user authentication &amp; role-based access control</t>
  </si>
  <si>
    <t>Backend (Latherio Kidd)</t>
  </si>
  <si>
    <t>Implement inventory management system for book tracking</t>
  </si>
  <si>
    <t>Backend &amp; Database (Latherio Kidd)</t>
  </si>
  <si>
    <t>Design wireframes for Login, Inventory, Book Edit views</t>
  </si>
  <si>
    <t>Front-End (Johnathan Kavanaugh &amp; Latherio Kidd)</t>
  </si>
  <si>
    <t>Develop HTML/CSS layout for core views</t>
  </si>
  <si>
    <t>Front-End (Latherio Kidd)</t>
  </si>
  <si>
    <t>Draft user stories and acceptance criteria (e.g. inventory CRUD)</t>
  </si>
  <si>
    <t>Product Owner (Cody Peterson)</t>
  </si>
  <si>
    <t>Define system variable conventions and naming standards</t>
  </si>
  <si>
    <t>Remaining units (actual)</t>
  </si>
  <si>
    <t>Remaining units (ideal)</t>
  </si>
  <si>
    <t>Bookstore Management System</t>
  </si>
  <si>
    <t>Develop sales processing &amp; POS integration</t>
  </si>
  <si>
    <t>Backend &amp; Frontend (Latherio Kidd)</t>
  </si>
  <si>
    <t>Implement customer order management (Cart &amp; Checkout)</t>
  </si>
  <si>
    <t>Frontend &amp; Backend (Latherio Kidd)</t>
  </si>
  <si>
    <t>Set up and optimize the database</t>
  </si>
  <si>
    <t>Database (Latherio Kidd)</t>
  </si>
  <si>
    <t>Implement security &amp; compliance measures</t>
  </si>
  <si>
    <t>Security &amp; Compliance (Latherio Kidd &amp; John Kavanaugh)</t>
  </si>
  <si>
    <t>Design and develop UI for admin &amp; customer dashboards</t>
  </si>
  <si>
    <t>Frontend (Latherio Kidd)</t>
  </si>
  <si>
    <t>Conduct testing &amp; quality assurance</t>
  </si>
  <si>
    <t>QA (Scrum Master) &amp; Testing (Latherio Kidd, John Kavanaugh, &amp; Cody Peterson)</t>
  </si>
  <si>
    <t>Enable multi-factor authentication (MFA)</t>
  </si>
  <si>
    <t xml:space="preserve"> Security (Latherio Kidd) &amp; Product Owner (Cody Peterson) </t>
  </si>
  <si>
    <t>Integrate barcode scanning for inventory management</t>
  </si>
  <si>
    <t>S2-009</t>
  </si>
  <si>
    <t>Refine Backlog  and acceptance crititeria for new features</t>
  </si>
  <si>
    <t>Product Owner (Cody Peterson &amp; John Kavanaugh)</t>
  </si>
  <si>
    <t>S2-010</t>
  </si>
  <si>
    <t xml:space="preserve">Review  UI/ UX for usability and consistency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</si>
</sst>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\ dd/mm"/>
    <numFmt numFmtId="165" formatCode="0.0"/>
  </numFmts>
  <fonts count="26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  <font>
      <u/>
      <sz val="10"/>
      <color indexed="12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4"/>
      <color indexed="9"/>
      <name val="Arial"/>
      <family val="2"/>
    </font>
    <font>
      <sz val="10"/>
      <name val="Calibri"/>
      <family val="2"/>
    </font>
    <font>
      <sz val="12"/>
      <name val="Times New Roman"/>
      <family val="1"/>
    </font>
    <font>
      <sz val="12"/>
      <color indexed="9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b/>
      <i/>
      <sz val="12"/>
      <name val="Times New Roman"/>
      <family val="1"/>
    </font>
    <font>
      <sz val="10"/>
      <name val="Calibri"/>
      <family val="2"/>
      <scheme val="minor"/>
    </font>
    <font>
      <b/>
      <i/>
      <sz val="10"/>
      <name val="Calibri"/>
      <family val="2"/>
      <scheme val="minor"/>
    </font>
    <font>
      <u/>
      <sz val="10"/>
      <color indexed="12"/>
      <name val="Calibri"/>
      <family val="2"/>
      <scheme val="minor"/>
    </font>
    <font>
      <b/>
      <sz val="10"/>
      <name val="Calibri"/>
      <family val="2"/>
      <scheme val="minor"/>
    </font>
    <font>
      <sz val="10"/>
      <color indexed="8"/>
      <name val="Calibri"/>
      <family val="2"/>
      <scheme val="minor"/>
    </font>
    <font>
      <sz val="14"/>
      <color indexed="9"/>
      <name val="Calibri"/>
      <family val="2"/>
      <scheme val="minor"/>
    </font>
    <font>
      <i/>
      <sz val="12"/>
      <name val="Times New Roman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CCFFFF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FFFF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/>
      <top style="medium">
        <color rgb="FF000000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thin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12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 applyProtection="1">
      <alignment horizontal="center" vertical="top"/>
      <protection hidden="1"/>
    </xf>
    <xf numFmtId="0" fontId="0" fillId="0" borderId="0" xfId="0" applyAlignment="1" applyProtection="1">
      <alignment vertical="top"/>
      <protection locked="0"/>
    </xf>
    <xf numFmtId="0" fontId="2" fillId="0" borderId="1" xfId="0" applyFont="1" applyBorder="1" applyAlignment="1">
      <alignment horizontal="center" vertical="top"/>
    </xf>
    <xf numFmtId="165" fontId="2" fillId="0" borderId="1" xfId="0" applyNumberFormat="1" applyFont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0" fontId="0" fillId="0" borderId="0" xfId="0" applyAlignment="1">
      <alignment horizontal="center" wrapText="1"/>
    </xf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top" wrapText="1"/>
    </xf>
    <xf numFmtId="164" fontId="2" fillId="2" borderId="2" xfId="0" applyNumberFormat="1" applyFont="1" applyFill="1" applyBorder="1" applyAlignment="1">
      <alignment horizontal="center" vertical="top" wrapText="1"/>
    </xf>
    <xf numFmtId="0" fontId="0" fillId="3" borderId="1" xfId="0" applyFill="1" applyBorder="1" applyAlignment="1" applyProtection="1">
      <alignment horizontal="center" vertical="top"/>
      <protection locked="0"/>
    </xf>
    <xf numFmtId="14" fontId="0" fillId="3" borderId="1" xfId="0" applyNumberFormat="1" applyFill="1" applyBorder="1" applyAlignment="1" applyProtection="1">
      <alignment horizontal="center" vertical="top"/>
      <protection locked="0"/>
    </xf>
    <xf numFmtId="0" fontId="0" fillId="3" borderId="3" xfId="0" applyFill="1" applyBorder="1" applyAlignment="1" applyProtection="1">
      <alignment horizontal="center" vertical="top"/>
      <protection locked="0"/>
    </xf>
    <xf numFmtId="0" fontId="0" fillId="3" borderId="4" xfId="0" applyFill="1" applyBorder="1" applyAlignment="1" applyProtection="1">
      <alignment horizontal="center" vertical="top"/>
      <protection locked="0"/>
    </xf>
    <xf numFmtId="164" fontId="2" fillId="2" borderId="5" xfId="0" applyNumberFormat="1" applyFont="1" applyFill="1" applyBorder="1" applyAlignment="1">
      <alignment horizontal="center" vertical="top" wrapText="1"/>
    </xf>
    <xf numFmtId="0" fontId="6" fillId="3" borderId="1" xfId="0" applyFont="1" applyFill="1" applyBorder="1" applyAlignment="1" applyProtection="1">
      <alignment horizontal="center" vertical="top"/>
      <protection locked="0"/>
    </xf>
    <xf numFmtId="0" fontId="6" fillId="3" borderId="1" xfId="0" applyFont="1" applyFill="1" applyBorder="1" applyAlignment="1" applyProtection="1">
      <alignment vertical="top" wrapText="1"/>
      <protection locked="0"/>
    </xf>
    <xf numFmtId="0" fontId="6" fillId="3" borderId="6" xfId="0" applyFont="1" applyFill="1" applyBorder="1" applyAlignment="1" applyProtection="1">
      <alignment horizontal="center" vertical="top"/>
      <protection locked="0"/>
    </xf>
    <xf numFmtId="0" fontId="6" fillId="0" borderId="0" xfId="0" applyFont="1" applyAlignment="1" applyProtection="1">
      <alignment vertical="top"/>
      <protection locked="0"/>
    </xf>
    <xf numFmtId="0" fontId="2" fillId="2" borderId="1" xfId="0" applyFont="1" applyFill="1" applyBorder="1" applyAlignment="1">
      <alignment horizontal="center"/>
    </xf>
    <xf numFmtId="0" fontId="15" fillId="0" borderId="0" xfId="0" applyFont="1" applyAlignment="1">
      <alignment horizontal="center" wrapText="1"/>
    </xf>
    <xf numFmtId="0" fontId="16" fillId="0" borderId="0" xfId="0" applyFont="1" applyAlignment="1">
      <alignment horizontal="center" vertical="top" wrapText="1"/>
    </xf>
    <xf numFmtId="0" fontId="15" fillId="0" borderId="0" xfId="0" applyFont="1" applyAlignment="1">
      <alignment wrapText="1"/>
    </xf>
    <xf numFmtId="0" fontId="16" fillId="0" borderId="0" xfId="0" applyFont="1" applyAlignment="1">
      <alignment wrapText="1"/>
    </xf>
    <xf numFmtId="0" fontId="17" fillId="0" borderId="0" xfId="1" applyFont="1" applyAlignment="1" applyProtection="1">
      <alignment wrapText="1"/>
    </xf>
    <xf numFmtId="0" fontId="15" fillId="0" borderId="0" xfId="0" applyFont="1" applyAlignment="1">
      <alignment horizontal="center" vertical="top" wrapText="1"/>
    </xf>
    <xf numFmtId="0" fontId="18" fillId="0" borderId="0" xfId="0" applyFont="1" applyAlignment="1">
      <alignment wrapText="1"/>
    </xf>
    <xf numFmtId="0" fontId="15" fillId="3" borderId="0" xfId="0" applyFont="1" applyFill="1" applyAlignment="1">
      <alignment wrapText="1"/>
    </xf>
    <xf numFmtId="0" fontId="19" fillId="0" borderId="0" xfId="0" applyFont="1"/>
    <xf numFmtId="0" fontId="10" fillId="0" borderId="0" xfId="0" applyFont="1"/>
    <xf numFmtId="0" fontId="10" fillId="0" borderId="0" xfId="0" applyFont="1" applyAlignment="1">
      <alignment horizontal="center"/>
    </xf>
    <xf numFmtId="0" fontId="14" fillId="5" borderId="10" xfId="0" applyFont="1" applyFill="1" applyBorder="1" applyAlignment="1">
      <alignment horizontal="center" vertical="center"/>
    </xf>
    <xf numFmtId="0" fontId="14" fillId="5" borderId="9" xfId="0" applyFont="1" applyFill="1" applyBorder="1" applyAlignment="1">
      <alignment horizontal="center" vertical="center"/>
    </xf>
    <xf numFmtId="0" fontId="13" fillId="3" borderId="7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6" fillId="3" borderId="7" xfId="0" applyFont="1" applyFill="1" applyBorder="1" applyAlignment="1" applyProtection="1">
      <alignment vertical="top" wrapText="1"/>
      <protection locked="0"/>
    </xf>
    <xf numFmtId="0" fontId="2" fillId="2" borderId="9" xfId="0" applyFont="1" applyFill="1" applyBorder="1" applyAlignment="1">
      <alignment vertical="top" wrapText="1"/>
    </xf>
    <xf numFmtId="0" fontId="2" fillId="2" borderId="13" xfId="0" applyFont="1" applyFill="1" applyBorder="1" applyAlignment="1">
      <alignment horizontal="center" vertical="top"/>
    </xf>
    <xf numFmtId="0" fontId="2" fillId="2" borderId="14" xfId="0" applyFont="1" applyFill="1" applyBorder="1" applyAlignment="1">
      <alignment horizontal="center" vertical="top"/>
    </xf>
    <xf numFmtId="0" fontId="6" fillId="3" borderId="18" xfId="0" applyFont="1" applyFill="1" applyBorder="1" applyAlignment="1" applyProtection="1">
      <alignment horizontal="center" vertical="top"/>
      <protection locked="0"/>
    </xf>
    <xf numFmtId="0" fontId="21" fillId="3" borderId="7" xfId="0" applyFont="1" applyFill="1" applyBorder="1" applyAlignment="1">
      <alignment horizontal="center" vertical="center"/>
    </xf>
    <xf numFmtId="0" fontId="6" fillId="3" borderId="19" xfId="0" applyFont="1" applyFill="1" applyBorder="1" applyAlignment="1" applyProtection="1">
      <alignment horizontal="center" vertical="top"/>
      <protection locked="0"/>
    </xf>
    <xf numFmtId="0" fontId="6" fillId="3" borderId="3" xfId="0" applyFont="1" applyFill="1" applyBorder="1" applyAlignment="1" applyProtection="1">
      <alignment vertical="top" wrapText="1"/>
      <protection locked="0"/>
    </xf>
    <xf numFmtId="0" fontId="6" fillId="3" borderId="11" xfId="0" applyFont="1" applyFill="1" applyBorder="1" applyAlignment="1" applyProtection="1">
      <alignment vertical="top" wrapText="1"/>
      <protection locked="0"/>
    </xf>
    <xf numFmtId="0" fontId="6" fillId="3" borderId="3" xfId="0" applyFont="1" applyFill="1" applyBorder="1" applyAlignment="1" applyProtection="1">
      <alignment horizontal="center" vertical="top"/>
      <protection locked="0"/>
    </xf>
    <xf numFmtId="0" fontId="22" fillId="6" borderId="21" xfId="0" applyFont="1" applyFill="1" applyBorder="1" applyAlignment="1">
      <alignment horizontal="left" wrapText="1"/>
    </xf>
    <xf numFmtId="0" fontId="2" fillId="2" borderId="14" xfId="0" applyFont="1" applyFill="1" applyBorder="1" applyAlignment="1">
      <alignment vertical="top" wrapText="1"/>
    </xf>
    <xf numFmtId="3" fontId="22" fillId="6" borderId="20" xfId="0" applyNumberFormat="1" applyFont="1" applyFill="1" applyBorder="1" applyAlignment="1">
      <alignment horizontal="center"/>
    </xf>
    <xf numFmtId="0" fontId="22" fillId="6" borderId="21" xfId="0" applyFont="1" applyFill="1" applyBorder="1" applyAlignment="1">
      <alignment horizontal="center"/>
    </xf>
    <xf numFmtId="3" fontId="22" fillId="6" borderId="23" xfId="0" applyNumberFormat="1" applyFont="1" applyFill="1" applyBorder="1" applyAlignment="1">
      <alignment horizontal="center"/>
    </xf>
    <xf numFmtId="0" fontId="22" fillId="6" borderId="24" xfId="0" applyFont="1" applyFill="1" applyBorder="1" applyAlignment="1">
      <alignment horizontal="center"/>
    </xf>
    <xf numFmtId="3" fontId="23" fillId="6" borderId="22" xfId="0" applyNumberFormat="1" applyFont="1" applyFill="1" applyBorder="1" applyAlignment="1">
      <alignment horizontal="center"/>
    </xf>
    <xf numFmtId="3" fontId="23" fillId="6" borderId="26" xfId="0" applyNumberFormat="1" applyFont="1" applyFill="1" applyBorder="1" applyAlignment="1">
      <alignment horizontal="center"/>
    </xf>
    <xf numFmtId="0" fontId="21" fillId="3" borderId="11" xfId="0" applyFont="1" applyFill="1" applyBorder="1" applyAlignment="1">
      <alignment horizontal="center" vertical="center"/>
    </xf>
    <xf numFmtId="0" fontId="22" fillId="6" borderId="24" xfId="0" applyFont="1" applyFill="1" applyBorder="1" applyAlignment="1">
      <alignment horizontal="left" wrapText="1"/>
    </xf>
    <xf numFmtId="0" fontId="22" fillId="6" borderId="25" xfId="0" applyFont="1" applyFill="1" applyBorder="1" applyAlignment="1">
      <alignment horizontal="left" wrapText="1"/>
    </xf>
    <xf numFmtId="3" fontId="23" fillId="6" borderId="27" xfId="0" applyNumberFormat="1" applyFont="1" applyFill="1" applyBorder="1" applyAlignment="1">
      <alignment horizontal="center"/>
    </xf>
    <xf numFmtId="3" fontId="23" fillId="6" borderId="28" xfId="0" applyNumberFormat="1" applyFont="1" applyFill="1" applyBorder="1" applyAlignment="1">
      <alignment horizontal="center"/>
    </xf>
    <xf numFmtId="0" fontId="22" fillId="6" borderId="29" xfId="0" applyFont="1" applyFill="1" applyBorder="1" applyAlignment="1">
      <alignment horizontal="left" wrapText="1"/>
    </xf>
    <xf numFmtId="0" fontId="22" fillId="6" borderId="30" xfId="0" applyFont="1" applyFill="1" applyBorder="1" applyAlignment="1">
      <alignment horizontal="left" wrapText="1"/>
    </xf>
    <xf numFmtId="3" fontId="23" fillId="6" borderId="31" xfId="0" applyNumberFormat="1" applyFont="1" applyFill="1" applyBorder="1" applyAlignment="1">
      <alignment horizontal="center"/>
    </xf>
    <xf numFmtId="0" fontId="2" fillId="2" borderId="32" xfId="0" applyFont="1" applyFill="1" applyBorder="1" applyAlignment="1">
      <alignment horizontal="center" vertical="top" wrapText="1"/>
    </xf>
    <xf numFmtId="0" fontId="2" fillId="2" borderId="33" xfId="0" applyFont="1" applyFill="1" applyBorder="1" applyAlignment="1">
      <alignment horizontal="center" vertical="top" wrapText="1"/>
    </xf>
    <xf numFmtId="0" fontId="2" fillId="2" borderId="33" xfId="0" applyFont="1" applyFill="1" applyBorder="1" applyAlignment="1">
      <alignment vertical="top" wrapText="1"/>
    </xf>
    <xf numFmtId="0" fontId="2" fillId="2" borderId="34" xfId="0" applyFont="1" applyFill="1" applyBorder="1" applyAlignment="1">
      <alignment vertical="top" wrapText="1"/>
    </xf>
    <xf numFmtId="0" fontId="2" fillId="2" borderId="35" xfId="0" applyFont="1" applyFill="1" applyBorder="1" applyAlignment="1">
      <alignment horizontal="center" vertical="top" wrapText="1"/>
    </xf>
    <xf numFmtId="0" fontId="6" fillId="3" borderId="36" xfId="0" applyFont="1" applyFill="1" applyBorder="1" applyAlignment="1" applyProtection="1">
      <alignment horizontal="center" vertical="top"/>
      <protection locked="0"/>
    </xf>
    <xf numFmtId="0" fontId="2" fillId="2" borderId="37" xfId="0" applyFont="1" applyFill="1" applyBorder="1" applyAlignment="1">
      <alignment horizontal="center" vertical="top" wrapText="1"/>
    </xf>
    <xf numFmtId="0" fontId="2" fillId="2" borderId="38" xfId="0" applyFont="1" applyFill="1" applyBorder="1" applyAlignment="1">
      <alignment horizontal="center" vertical="top" wrapText="1"/>
    </xf>
    <xf numFmtId="0" fontId="2" fillId="2" borderId="38" xfId="0" applyFont="1" applyFill="1" applyBorder="1" applyAlignment="1">
      <alignment vertical="top" wrapText="1"/>
    </xf>
    <xf numFmtId="0" fontId="2" fillId="2" borderId="39" xfId="0" applyFont="1" applyFill="1" applyBorder="1" applyAlignment="1">
      <alignment vertical="top" wrapText="1"/>
    </xf>
    <xf numFmtId="0" fontId="6" fillId="3" borderId="40" xfId="0" applyFont="1" applyFill="1" applyBorder="1" applyAlignment="1" applyProtection="1">
      <alignment horizontal="center" vertical="top"/>
      <protection locked="0"/>
    </xf>
    <xf numFmtId="0" fontId="2" fillId="3" borderId="41" xfId="0" applyFont="1" applyFill="1" applyBorder="1" applyAlignment="1" applyProtection="1">
      <alignment horizontal="center" vertical="top"/>
      <protection locked="0"/>
    </xf>
    <xf numFmtId="0" fontId="6" fillId="3" borderId="42" xfId="0" applyFont="1" applyFill="1" applyBorder="1" applyAlignment="1" applyProtection="1">
      <alignment horizontal="center" vertical="top"/>
      <protection locked="0"/>
    </xf>
    <xf numFmtId="0" fontId="2" fillId="3" borderId="43" xfId="0" applyFont="1" applyFill="1" applyBorder="1" applyAlignment="1" applyProtection="1">
      <alignment horizontal="center" vertical="top"/>
      <protection locked="0"/>
    </xf>
    <xf numFmtId="0" fontId="6" fillId="3" borderId="44" xfId="0" applyFont="1" applyFill="1" applyBorder="1" applyAlignment="1" applyProtection="1">
      <alignment horizontal="center" vertical="top"/>
      <protection locked="0"/>
    </xf>
    <xf numFmtId="0" fontId="6" fillId="3" borderId="45" xfId="0" applyFont="1" applyFill="1" applyBorder="1" applyAlignment="1" applyProtection="1">
      <alignment horizontal="center" vertical="top"/>
      <protection locked="0"/>
    </xf>
    <xf numFmtId="0" fontId="6" fillId="3" borderId="45" xfId="0" applyFont="1" applyFill="1" applyBorder="1" applyAlignment="1" applyProtection="1">
      <alignment vertical="top" wrapText="1"/>
      <protection locked="0"/>
    </xf>
    <xf numFmtId="0" fontId="2" fillId="3" borderId="46" xfId="0" applyFont="1" applyFill="1" applyBorder="1" applyAlignment="1" applyProtection="1">
      <alignment horizontal="center" vertical="top"/>
      <protection locked="0"/>
    </xf>
    <xf numFmtId="0" fontId="2" fillId="2" borderId="50" xfId="0" applyFont="1" applyFill="1" applyBorder="1" applyAlignment="1">
      <alignment horizontal="center" vertical="top"/>
    </xf>
    <xf numFmtId="164" fontId="2" fillId="2" borderId="12" xfId="0" applyNumberFormat="1" applyFont="1" applyFill="1" applyBorder="1" applyAlignment="1">
      <alignment horizontal="center" vertical="top" wrapText="1"/>
    </xf>
    <xf numFmtId="0" fontId="6" fillId="3" borderId="7" xfId="0" applyFont="1" applyFill="1" applyBorder="1" applyAlignment="1" applyProtection="1">
      <alignment horizontal="center" vertical="top"/>
      <protection locked="0"/>
    </xf>
    <xf numFmtId="0" fontId="6" fillId="3" borderId="11" xfId="0" applyFont="1" applyFill="1" applyBorder="1" applyAlignment="1" applyProtection="1">
      <alignment horizontal="center" vertical="top"/>
      <protection locked="0"/>
    </xf>
    <xf numFmtId="0" fontId="0" fillId="3" borderId="11" xfId="0" applyFill="1" applyBorder="1" applyAlignment="1" applyProtection="1">
      <alignment horizontal="center" vertical="top"/>
      <protection locked="0"/>
    </xf>
    <xf numFmtId="0" fontId="2" fillId="0" borderId="7" xfId="0" applyFont="1" applyBorder="1" applyAlignment="1">
      <alignment horizontal="center" vertical="top"/>
    </xf>
    <xf numFmtId="165" fontId="2" fillId="0" borderId="7" xfId="0" applyNumberFormat="1" applyFont="1" applyBorder="1" applyAlignment="1">
      <alignment horizontal="center" vertical="top"/>
    </xf>
    <xf numFmtId="0" fontId="6" fillId="8" borderId="1" xfId="0" applyFont="1" applyFill="1" applyBorder="1" applyAlignment="1" applyProtection="1">
      <alignment horizontal="center" vertical="top"/>
      <protection locked="0"/>
    </xf>
    <xf numFmtId="0" fontId="25" fillId="8" borderId="51" xfId="0" applyFont="1" applyFill="1" applyBorder="1" applyAlignment="1" applyProtection="1">
      <alignment horizontal="center" vertical="center"/>
      <protection locked="0"/>
    </xf>
    <xf numFmtId="0" fontId="25" fillId="8" borderId="48" xfId="0" applyFont="1" applyFill="1" applyBorder="1" applyAlignment="1" applyProtection="1">
      <alignment horizontal="center" vertical="center"/>
      <protection locked="0"/>
    </xf>
    <xf numFmtId="0" fontId="13" fillId="3" borderId="21" xfId="0" applyFont="1" applyFill="1" applyBorder="1" applyAlignment="1">
      <alignment horizontal="center" vertical="center" wrapText="1"/>
    </xf>
    <xf numFmtId="0" fontId="13" fillId="3" borderId="21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20" fillId="4" borderId="0" xfId="0" applyFont="1" applyFill="1" applyAlignment="1">
      <alignment horizontal="center" vertical="center" wrapText="1"/>
    </xf>
    <xf numFmtId="0" fontId="15" fillId="0" borderId="0" xfId="0" applyFont="1" applyAlignment="1">
      <alignment horizontal="center" wrapText="1"/>
    </xf>
    <xf numFmtId="0" fontId="11" fillId="4" borderId="0" xfId="0" applyFont="1" applyFill="1" applyAlignment="1">
      <alignment horizontal="center" vertical="center" wrapText="1"/>
    </xf>
    <xf numFmtId="0" fontId="24" fillId="7" borderId="55" xfId="0" applyFont="1" applyFill="1" applyBorder="1" applyAlignment="1">
      <alignment horizontal="center" vertical="center" wrapText="1"/>
    </xf>
    <xf numFmtId="0" fontId="24" fillId="7" borderId="48" xfId="0" applyFont="1" applyFill="1" applyBorder="1" applyAlignment="1">
      <alignment horizontal="center" vertical="center" wrapText="1"/>
    </xf>
    <xf numFmtId="0" fontId="24" fillId="7" borderId="49" xfId="0" applyFont="1" applyFill="1" applyBorder="1" applyAlignment="1">
      <alignment horizontal="center" vertical="center" wrapText="1"/>
    </xf>
    <xf numFmtId="0" fontId="24" fillId="0" borderId="47" xfId="0" applyFont="1" applyBorder="1" applyAlignment="1">
      <alignment horizontal="center" vertical="center"/>
    </xf>
    <xf numFmtId="0" fontId="24" fillId="0" borderId="49" xfId="0" applyFont="1" applyBorder="1" applyAlignment="1">
      <alignment horizontal="center" vertical="center"/>
    </xf>
    <xf numFmtId="0" fontId="8" fillId="4" borderId="0" xfId="0" applyFont="1" applyFill="1" applyAlignment="1">
      <alignment horizontal="center" vertical="center" wrapText="1"/>
    </xf>
    <xf numFmtId="0" fontId="7" fillId="3" borderId="7" xfId="0" applyFont="1" applyFill="1" applyBorder="1" applyAlignment="1">
      <alignment horizontal="center"/>
    </xf>
    <xf numFmtId="0" fontId="7" fillId="3" borderId="8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 vertical="top"/>
    </xf>
    <xf numFmtId="0" fontId="2" fillId="2" borderId="16" xfId="0" applyFont="1" applyFill="1" applyBorder="1" applyAlignment="1">
      <alignment horizontal="center" vertical="top"/>
    </xf>
    <xf numFmtId="0" fontId="2" fillId="2" borderId="52" xfId="0" applyFont="1" applyFill="1" applyBorder="1" applyAlignment="1">
      <alignment horizontal="center" vertical="top"/>
    </xf>
    <xf numFmtId="0" fontId="2" fillId="2" borderId="53" xfId="0" applyFont="1" applyFill="1" applyBorder="1" applyAlignment="1">
      <alignment horizontal="center" vertical="top"/>
    </xf>
    <xf numFmtId="0" fontId="2" fillId="2" borderId="54" xfId="0" applyFont="1" applyFill="1" applyBorder="1" applyAlignment="1">
      <alignment horizontal="center" vertical="top"/>
    </xf>
    <xf numFmtId="0" fontId="2" fillId="0" borderId="14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top"/>
    </xf>
    <xf numFmtId="0" fontId="11" fillId="4" borderId="0" xfId="0" applyFont="1" applyFill="1" applyAlignment="1"/>
  </cellXfs>
  <cellStyles count="3">
    <cellStyle name="Hyperlink" xfId="1" builtinId="8"/>
    <cellStyle name="Normal" xfId="0" builtinId="0"/>
    <cellStyle name="Normal 2" xfId="2" xr:uid="{28C50F2E-1BA1-4B5B-972F-6F91FB99856B}"/>
  </cellStyles>
  <dxfs count="15">
    <dxf>
      <font>
        <condense val="0"/>
        <extend val="0"/>
        <color indexed="10"/>
      </font>
    </dxf>
    <dxf>
      <font>
        <condense val="0"/>
        <extend val="0"/>
        <color indexed="57"/>
      </font>
    </dxf>
    <dxf>
      <font>
        <condense val="0"/>
        <extend val="0"/>
        <color indexed="10"/>
      </font>
    </dxf>
    <dxf>
      <font>
        <condense val="0"/>
        <extend val="0"/>
        <color indexed="57"/>
      </font>
    </dxf>
    <dxf>
      <font>
        <i/>
        <sz val="12"/>
        <name val="Times New Roman"/>
      </font>
      <fill>
        <patternFill patternType="solid">
          <fgColor indexed="64"/>
          <bgColor indexed="4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solid">
          <fgColor indexed="64"/>
          <bgColor indexed="4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solid">
          <fgColor indexed="64"/>
          <bgColor indexed="4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solid">
          <fgColor indexed="64"/>
          <bgColor indexed="4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solid">
          <fgColor indexed="64"/>
          <bgColor indexed="4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solid">
          <fgColor indexed="64"/>
          <bgColor indexed="4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solid">
          <fgColor indexed="64"/>
          <bgColor indexed="4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solid">
          <fgColor indexed="64"/>
          <bgColor indexed="41"/>
        </patternFill>
      </fill>
      <alignment horizontal="center" vertical="center" textRotation="0" wrapText="0" indent="0" justifyLastLine="0" shrinkToFit="0" readingOrder="0"/>
    </dxf>
    <dxf>
      <font>
        <b/>
        <i/>
        <strike val="0"/>
        <condense val="0"/>
        <extend val="0"/>
        <outline val="0"/>
        <shadow val="0"/>
        <u val="none"/>
        <vertAlign val="baseline"/>
        <sz val="12"/>
        <color auto="1"/>
        <name val="Times New Roman"/>
        <scheme val="none"/>
      </font>
      <fill>
        <patternFill patternType="solid">
          <fgColor indexed="64"/>
          <bgColor theme="1" tint="0.49998474074526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Burndown Chart </a:t>
            </a:r>
          </a:p>
        </c:rich>
      </c:tx>
      <c:layout>
        <c:manualLayout>
          <c:xMode val="edge"/>
          <c:yMode val="edge"/>
          <c:x val="0.40353269043616735"/>
          <c:y val="4.289547139940840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75100372727382"/>
          <c:y val="0.16895841228402597"/>
          <c:w val="0.88043536671206712"/>
          <c:h val="0.66219925828279247"/>
        </c:manualLayout>
      </c:layout>
      <c:lineChart>
        <c:grouping val="standard"/>
        <c:varyColors val="0"/>
        <c:ser>
          <c:idx val="0"/>
          <c:order val="0"/>
          <c:tx>
            <c:v>Actual</c:v>
          </c:tx>
          <c:spPr>
            <a:ln w="12700">
              <a:solidFill>
                <a:srgbClr val="00009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90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1'!$F$23:$S$23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62</c:v>
                </c:pt>
                <c:pt idx="3">
                  <c:v>51</c:v>
                </c:pt>
                <c:pt idx="4">
                  <c:v>40.5</c:v>
                </c:pt>
                <c:pt idx="5">
                  <c:v>28.5</c:v>
                </c:pt>
                <c:pt idx="6">
                  <c:v>#N/A</c:v>
                </c:pt>
                <c:pt idx="7">
                  <c:v>24.5</c:v>
                </c:pt>
                <c:pt idx="8">
                  <c:v>20.5</c:v>
                </c:pt>
                <c:pt idx="9">
                  <c:v>8.5</c:v>
                </c:pt>
                <c:pt idx="10">
                  <c:v>4.5</c:v>
                </c:pt>
                <c:pt idx="11">
                  <c:v>-3.5</c:v>
                </c:pt>
                <c:pt idx="12">
                  <c:v>-11.5</c:v>
                </c:pt>
                <c:pt idx="13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55A1-4C18-A971-9C38F0E96954}"/>
            </c:ext>
          </c:extLst>
        </c:ser>
        <c:ser>
          <c:idx val="1"/>
          <c:order val="1"/>
          <c:tx>
            <c:v>Ideal</c:v>
          </c:tx>
          <c:spPr>
            <a:ln w="12700">
              <a:solidFill>
                <a:srgbClr val="F20884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20884"/>
              </a:solidFill>
              <a:ln>
                <a:solidFill>
                  <a:srgbClr val="F20884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marker>
          <c:val>
            <c:numRef>
              <c:f>'Sprint 1'!$F$24:$S$24</c:f>
              <c:numCache>
                <c:formatCode>0.0</c:formatCode>
                <c:ptCount val="14"/>
                <c:pt idx="0">
                  <c:v>59.428571428571431</c:v>
                </c:pt>
                <c:pt idx="1">
                  <c:v>54.857142857142861</c:v>
                </c:pt>
                <c:pt idx="2">
                  <c:v>50.285714285714292</c:v>
                </c:pt>
                <c:pt idx="3">
                  <c:v>45.714285714285722</c:v>
                </c:pt>
                <c:pt idx="4">
                  <c:v>41.142857142857153</c:v>
                </c:pt>
                <c:pt idx="5">
                  <c:v>36.571428571428584</c:v>
                </c:pt>
                <c:pt idx="6">
                  <c:v>32.000000000000014</c:v>
                </c:pt>
                <c:pt idx="7">
                  <c:v>27.428571428571445</c:v>
                </c:pt>
                <c:pt idx="8">
                  <c:v>22.857142857142875</c:v>
                </c:pt>
                <c:pt idx="9">
                  <c:v>18.285714285714306</c:v>
                </c:pt>
                <c:pt idx="10">
                  <c:v>13.714285714285735</c:v>
                </c:pt>
                <c:pt idx="11">
                  <c:v>9.1428571428571637</c:v>
                </c:pt>
                <c:pt idx="12">
                  <c:v>4.5714285714285925</c:v>
                </c:pt>
                <c:pt idx="13">
                  <c:v>2.1316282072803006E-14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55A1-4C18-A971-9C38F0E969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8933120"/>
        <c:axId val="646860736"/>
      </c:lineChart>
      <c:catAx>
        <c:axId val="228933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Days</a:t>
                </a:r>
              </a:p>
            </c:rich>
          </c:tx>
          <c:layout>
            <c:manualLayout>
              <c:xMode val="edge"/>
              <c:yMode val="edge"/>
              <c:x val="0.51358724822318558"/>
              <c:y val="0.9142101681734228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4686073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6468607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Remaining Scrum units</a:t>
                </a:r>
              </a:p>
            </c:rich>
          </c:tx>
          <c:layout>
            <c:manualLayout>
              <c:xMode val="edge"/>
              <c:yMode val="edge"/>
              <c:x val="2.4456486478516028E-2"/>
              <c:y val="0.2815017567248538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8933120"/>
        <c:crosses val="autoZero"/>
        <c:crossBetween val="between"/>
      </c:valAx>
      <c:spPr>
        <a:gradFill rotWithShape="0">
          <a:gsLst>
            <a:gs pos="0">
              <a:srgbClr val="FFFFEF"/>
            </a:gs>
            <a:gs pos="100000">
              <a:srgbClr val="FFFF99"/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0380527525950052"/>
          <c:y val="0.30481273174186557"/>
          <c:w val="0.13580642307352031"/>
          <c:h val="0.1706703328750572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Burndown Chart </a:t>
            </a:r>
          </a:p>
        </c:rich>
      </c:tx>
      <c:layout>
        <c:manualLayout>
          <c:xMode val="edge"/>
          <c:yMode val="edge"/>
          <c:x val="0.40353269043616735"/>
          <c:y val="4.289547139940840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375100372727382"/>
          <c:y val="0.16895841228402597"/>
          <c:w val="0.88043536671206712"/>
          <c:h val="0.66219925828279247"/>
        </c:manualLayout>
      </c:layout>
      <c:lineChart>
        <c:grouping val="standard"/>
        <c:varyColors val="0"/>
        <c:ser>
          <c:idx val="0"/>
          <c:order val="0"/>
          <c:tx>
            <c:v>Actual</c:v>
          </c:tx>
          <c:spPr>
            <a:ln w="12700">
              <a:solidFill>
                <a:srgbClr val="00009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90"/>
              </a:solidFill>
              <a:ln>
                <a:solidFill>
                  <a:srgbClr val="000090"/>
                </a:solidFill>
                <a:prstDash val="solid"/>
              </a:ln>
            </c:spPr>
          </c:marker>
          <c:dLbls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1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val>
            <c:numRef>
              <c:f>'Sprint 2'!$F$21:$S$21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CB71-4A42-A3C9-73AA942ED07A}"/>
            </c:ext>
          </c:extLst>
        </c:ser>
        <c:ser>
          <c:idx val="1"/>
          <c:order val="1"/>
          <c:tx>
            <c:v>Ideal</c:v>
          </c:tx>
          <c:spPr>
            <a:ln w="12700">
              <a:solidFill>
                <a:srgbClr val="F20884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20884"/>
              </a:solidFill>
              <a:ln>
                <a:solidFill>
                  <a:srgbClr val="F20884"/>
                </a:solidFill>
                <a:prstDash val="solid"/>
              </a:ln>
              <a:effectLst>
                <a:outerShdw dist="35921" dir="2700000" algn="br">
                  <a:srgbClr val="000000"/>
                </a:outerShdw>
              </a:effectLst>
            </c:spPr>
          </c:marker>
          <c:val>
            <c:numRef>
              <c:f>'Sprint 2'!$F$22:$S$22</c:f>
              <c:numCache>
                <c:formatCode>0.0</c:formatCode>
                <c:ptCount val="14"/>
                <c:pt idx="0">
                  <c:v>59.428571428571431</c:v>
                </c:pt>
                <c:pt idx="1">
                  <c:v>54.857142857142861</c:v>
                </c:pt>
                <c:pt idx="2">
                  <c:v>50.285714285714292</c:v>
                </c:pt>
                <c:pt idx="3">
                  <c:v>45.714285714285722</c:v>
                </c:pt>
                <c:pt idx="4">
                  <c:v>41.142857142857153</c:v>
                </c:pt>
                <c:pt idx="5">
                  <c:v>36.571428571428584</c:v>
                </c:pt>
                <c:pt idx="6">
                  <c:v>32.000000000000014</c:v>
                </c:pt>
                <c:pt idx="7">
                  <c:v>27.428571428571445</c:v>
                </c:pt>
                <c:pt idx="8">
                  <c:v>22.857142857142875</c:v>
                </c:pt>
                <c:pt idx="9">
                  <c:v>18.285714285714306</c:v>
                </c:pt>
                <c:pt idx="10">
                  <c:v>13.714285714285735</c:v>
                </c:pt>
                <c:pt idx="11">
                  <c:v>9.1428571428571637</c:v>
                </c:pt>
                <c:pt idx="12">
                  <c:v>4.5714285714285925</c:v>
                </c:pt>
                <c:pt idx="13">
                  <c:v>2.1316282072803006E-14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CB71-4A42-A3C9-73AA942ED0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28933120"/>
        <c:axId val="646860736"/>
      </c:lineChart>
      <c:catAx>
        <c:axId val="2289331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Days</a:t>
                </a:r>
              </a:p>
            </c:rich>
          </c:tx>
          <c:layout>
            <c:manualLayout>
              <c:xMode val="edge"/>
              <c:yMode val="edge"/>
              <c:x val="0.51358724822318558"/>
              <c:y val="0.9142101681734228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646860736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6468607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 sz="11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Remaining Scrum units</a:t>
                </a:r>
              </a:p>
            </c:rich>
          </c:tx>
          <c:layout>
            <c:manualLayout>
              <c:xMode val="edge"/>
              <c:yMode val="edge"/>
              <c:x val="2.4456486478516028E-2"/>
              <c:y val="0.2815017567248538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28933120"/>
        <c:crosses val="autoZero"/>
        <c:crossBetween val="between"/>
      </c:valAx>
      <c:spPr>
        <a:gradFill rotWithShape="0">
          <a:gsLst>
            <a:gs pos="0">
              <a:srgbClr val="FFFFEF"/>
            </a:gs>
            <a:gs pos="100000">
              <a:srgbClr val="FFFF99"/>
            </a:gs>
          </a:gsLst>
          <a:lin ang="5400000" scaled="1"/>
        </a:gra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0380527525950052"/>
          <c:y val="0.30481273174186557"/>
          <c:w val="0.13580642307352031"/>
          <c:h val="0.1706703328750572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0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1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creativecommons.org/licenses/by-sa/3.0/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18</xdr:row>
      <xdr:rowOff>95250</xdr:rowOff>
    </xdr:from>
    <xdr:to>
      <xdr:col>1</xdr:col>
      <xdr:colOff>895350</xdr:colOff>
      <xdr:row>20</xdr:row>
      <xdr:rowOff>66675</xdr:rowOff>
    </xdr:to>
    <xdr:pic>
      <xdr:nvPicPr>
        <xdr:cNvPr id="2126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4E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14600" y="3514725"/>
          <a:ext cx="828675" cy="2952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857250</xdr:colOff>
      <xdr:row>25</xdr:row>
      <xdr:rowOff>0</xdr:rowOff>
    </xdr:from>
    <xdr:to>
      <xdr:col>19</xdr:col>
      <xdr:colOff>9525</xdr:colOff>
      <xdr:row>47</xdr:row>
      <xdr:rowOff>38100</xdr:rowOff>
    </xdr:to>
    <xdr:graphicFrame macro="">
      <xdr:nvGraphicFramePr>
        <xdr:cNvPr id="2" name="Chart 14">
          <a:extLst>
            <a:ext uri="{FF2B5EF4-FFF2-40B4-BE49-F238E27FC236}">
              <a16:creationId xmlns:a16="http://schemas.microsoft.com/office/drawing/2014/main" id="{3CF0BCF1-74B1-4046-A36A-C9C6440DEE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857250</xdr:colOff>
      <xdr:row>23</xdr:row>
      <xdr:rowOff>0</xdr:rowOff>
    </xdr:from>
    <xdr:to>
      <xdr:col>19</xdr:col>
      <xdr:colOff>9525</xdr:colOff>
      <xdr:row>45</xdr:row>
      <xdr:rowOff>38100</xdr:rowOff>
    </xdr:to>
    <xdr:graphicFrame macro="">
      <xdr:nvGraphicFramePr>
        <xdr:cNvPr id="2" name="Chart 14">
          <a:extLst>
            <a:ext uri="{FF2B5EF4-FFF2-40B4-BE49-F238E27FC236}">
              <a16:creationId xmlns:a16="http://schemas.microsoft.com/office/drawing/2014/main" id="{042BE9ED-0A1B-4A3C-A2D7-1DB086E072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339F633-CE66-4960-B59B-D1C632836EFF}" name="Table14" displayName="Table14" ref="A10:G30" totalsRowShown="0" headerRowDxfId="14" dataDxfId="13" headerRowBorderDxfId="11" tableBorderDxfId="12">
  <autoFilter ref="A10:G30" xr:uid="{1339F633-CE66-4960-B59B-D1C632836EFF}"/>
  <sortState xmlns:xlrd2="http://schemas.microsoft.com/office/spreadsheetml/2017/richdata2" ref="A11:F20">
    <sortCondition ref="F10:F20"/>
  </sortState>
  <tableColumns count="7">
    <tableColumn id="1" xr3:uid="{5641BCD0-5514-4DDF-ABED-471DF7F94A93}" name=" Story ID" dataDxfId="10"/>
    <tableColumn id="2" xr3:uid="{B92A2C0D-6C49-4503-AA1D-F1CCD22A3A31}" name="Title" dataDxfId="9"/>
    <tableColumn id="3" xr3:uid="{89A7E700-270A-43BC-B436-F93667A95377}" name="Description" dataDxfId="8"/>
    <tableColumn id="4" xr3:uid="{E932E97C-E30B-4CD1-8E22-657CEAC3CA6D}" name="Acceptance Criteria" dataDxfId="7"/>
    <tableColumn id="5" xr3:uid="{B42BE7B1-51DB-433B-A2D4-55E6FAD8B71F}" name="Priority #" dataDxfId="6"/>
    <tableColumn id="6" xr3:uid="{B4C328B8-6A8B-4DF8-9195-EA50E56E0422}" name="Sprint #" dataDxfId="5"/>
    <tableColumn id="7" xr3:uid="{B8DEA0BD-79CB-4F48-8D3B-8B2FD527B0C2}" name="Responsibility" dataDxfId="4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D35"/>
  <sheetViews>
    <sheetView topLeftCell="A7" workbookViewId="0">
      <selection activeCell="B15" sqref="B15"/>
    </sheetView>
  </sheetViews>
  <sheetFormatPr defaultColWidth="11.42578125" defaultRowHeight="12.75"/>
  <cols>
    <col min="1" max="1" width="36.7109375" style="16" customWidth="1"/>
    <col min="2" max="2" width="114.85546875" style="1" customWidth="1"/>
    <col min="3" max="16384" width="11.42578125" style="1"/>
  </cols>
  <sheetData>
    <row r="2" spans="1:4" s="13" customFormat="1" ht="39.75" customHeight="1">
      <c r="A2" s="100" t="s">
        <v>0</v>
      </c>
      <c r="B2" s="101"/>
      <c r="C2" s="28"/>
      <c r="D2" s="28"/>
    </row>
    <row r="3" spans="1:4">
      <c r="A3" s="29"/>
      <c r="B3" s="28"/>
      <c r="C3" s="30"/>
      <c r="D3" s="30"/>
    </row>
    <row r="4" spans="1:4" s="15" customFormat="1">
      <c r="A4" s="29"/>
      <c r="B4" s="31"/>
      <c r="C4" s="31"/>
      <c r="D4" s="31"/>
    </row>
    <row r="5" spans="1:4" s="15" customFormat="1">
      <c r="A5" s="29"/>
      <c r="B5" s="31"/>
      <c r="C5" s="31"/>
      <c r="D5" s="31"/>
    </row>
    <row r="6" spans="1:4" s="14" customFormat="1">
      <c r="A6" s="29" t="s">
        <v>1</v>
      </c>
      <c r="B6" s="30" t="s">
        <v>2</v>
      </c>
      <c r="C6" s="30"/>
      <c r="D6" s="30"/>
    </row>
    <row r="7" spans="1:4" s="15" customFormat="1">
      <c r="A7" s="29"/>
      <c r="B7" s="31"/>
      <c r="C7" s="31"/>
      <c r="D7" s="31"/>
    </row>
    <row r="8" spans="1:4" s="15" customFormat="1">
      <c r="A8" s="29"/>
      <c r="B8" s="32"/>
      <c r="C8" s="31"/>
      <c r="D8" s="31"/>
    </row>
    <row r="9" spans="1:4" s="14" customFormat="1">
      <c r="A9" s="33"/>
      <c r="B9" s="32"/>
      <c r="C9" s="30"/>
      <c r="D9" s="30"/>
    </row>
    <row r="10" spans="1:4" s="15" customFormat="1">
      <c r="A10" s="29"/>
      <c r="B10" s="31"/>
      <c r="C10" s="31"/>
      <c r="D10" s="31"/>
    </row>
    <row r="11" spans="1:4" s="14" customFormat="1">
      <c r="A11" s="29" t="s">
        <v>3</v>
      </c>
      <c r="B11" s="34" t="s">
        <v>4</v>
      </c>
      <c r="C11" s="30"/>
      <c r="D11" s="30"/>
    </row>
    <row r="12" spans="1:4">
      <c r="A12" s="29"/>
      <c r="B12" s="34" t="s">
        <v>5</v>
      </c>
      <c r="C12" s="30"/>
      <c r="D12" s="30"/>
    </row>
    <row r="13" spans="1:4">
      <c r="A13" s="29"/>
      <c r="B13" s="34"/>
      <c r="C13" s="30"/>
      <c r="D13" s="30"/>
    </row>
    <row r="14" spans="1:4">
      <c r="A14" s="29"/>
      <c r="B14" s="30"/>
      <c r="C14" s="30"/>
      <c r="D14" s="30"/>
    </row>
    <row r="15" spans="1:4">
      <c r="A15" s="29" t="s">
        <v>6</v>
      </c>
      <c r="B15" s="35" t="s">
        <v>7</v>
      </c>
      <c r="C15" s="30"/>
      <c r="D15" s="30"/>
    </row>
    <row r="16" spans="1:4">
      <c r="A16" s="29"/>
      <c r="B16" s="30" t="s">
        <v>8</v>
      </c>
      <c r="C16" s="30"/>
      <c r="D16" s="30"/>
    </row>
    <row r="17" spans="1:4" s="14" customFormat="1">
      <c r="A17" s="29"/>
      <c r="B17" s="30"/>
      <c r="C17" s="30"/>
      <c r="D17" s="30"/>
    </row>
    <row r="18" spans="1:4" s="15" customFormat="1">
      <c r="A18" s="29" t="s">
        <v>9</v>
      </c>
      <c r="B18" s="36" t="s">
        <v>10</v>
      </c>
      <c r="C18" s="31"/>
      <c r="D18" s="31"/>
    </row>
    <row r="19" spans="1:4">
      <c r="A19" s="29"/>
      <c r="B19" s="30"/>
      <c r="C19" s="30"/>
      <c r="D19" s="30"/>
    </row>
    <row r="20" spans="1:4">
      <c r="A20" s="29"/>
      <c r="B20" s="30"/>
      <c r="C20" s="30"/>
      <c r="D20" s="30"/>
    </row>
    <row r="21" spans="1:4">
      <c r="A21" s="29"/>
      <c r="B21" s="30"/>
      <c r="C21" s="30"/>
      <c r="D21" s="30"/>
    </row>
    <row r="22" spans="1:4">
      <c r="A22" s="29"/>
      <c r="B22" s="30"/>
      <c r="C22" s="30"/>
      <c r="D22" s="30"/>
    </row>
    <row r="23" spans="1:4">
      <c r="A23" s="29" t="s">
        <v>11</v>
      </c>
      <c r="B23" s="30" t="s">
        <v>12</v>
      </c>
      <c r="C23" s="30"/>
      <c r="D23" s="30"/>
    </row>
    <row r="24" spans="1:4">
      <c r="A24" s="29"/>
      <c r="B24" s="32"/>
      <c r="C24" s="30"/>
      <c r="D24" s="30"/>
    </row>
    <row r="31" spans="1:4">
      <c r="A31" s="1"/>
    </row>
    <row r="32" spans="1:4">
      <c r="A32" s="1"/>
    </row>
    <row r="33" spans="1:1">
      <c r="A33" s="1"/>
    </row>
    <row r="34" spans="1:1">
      <c r="A34" s="1"/>
    </row>
    <row r="35" spans="1:1">
      <c r="A35" s="1"/>
    </row>
  </sheetData>
  <customSheetViews>
    <customSheetView guid="{988818D5-2AEF-4A9A-A55E-18240173EC63}" topLeftCell="A7">
      <selection activeCell="B12" sqref="B12"/>
      <pageMargins left="0" right="0" top="0" bottom="0" header="0" footer="0"/>
      <pageSetup orientation="portrait"/>
      <headerFooter alignWithMargins="0"/>
    </customSheetView>
    <customSheetView guid="{AF9CDD9E-3CB3-EE48-8887-F1090B6AE042}" topLeftCell="A7">
      <selection activeCell="B12" sqref="B12"/>
      <pageMargins left="0" right="0" top="0" bottom="0" header="0" footer="0"/>
      <pageSetup orientation="portrait"/>
      <headerFooter alignWithMargins="0"/>
    </customSheetView>
    <customSheetView guid="{F117AA09-D9DE-4D2E-A2DF-77AB3D7617C3}">
      <selection activeCell="B15" sqref="B15"/>
      <pageMargins left="0" right="0" top="0" bottom="0" header="0" footer="0"/>
      <pageSetup orientation="portrait"/>
      <headerFooter alignWithMargins="0"/>
    </customSheetView>
  </customSheetViews>
  <mergeCells count="1">
    <mergeCell ref="A2:B2"/>
  </mergeCells>
  <phoneticPr fontId="5" type="noConversion"/>
  <pageMargins left="0.75" right="0.75" top="1" bottom="1" header="0.5" footer="0.5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9C453A-62EC-4FDD-A4A0-709D459F4DF6}">
  <dimension ref="A1:G30"/>
  <sheetViews>
    <sheetView workbookViewId="0">
      <selection activeCell="J14" sqref="J14"/>
    </sheetView>
  </sheetViews>
  <sheetFormatPr defaultRowHeight="12.75"/>
  <cols>
    <col min="1" max="1" width="14.5703125" bestFit="1" customWidth="1"/>
    <col min="2" max="2" width="60.85546875" customWidth="1"/>
    <col min="3" max="3" width="109.28515625" customWidth="1"/>
    <col min="4" max="4" width="122.85546875" customWidth="1"/>
    <col min="5" max="5" width="16.42578125" customWidth="1"/>
    <col min="6" max="6" width="14.7109375" customWidth="1"/>
    <col min="7" max="7" width="46" customWidth="1"/>
  </cols>
  <sheetData>
    <row r="1" spans="1:7" ht="15.75">
      <c r="A1" s="38"/>
      <c r="B1" s="37"/>
      <c r="C1" s="37"/>
      <c r="D1" s="37"/>
      <c r="E1" s="38"/>
      <c r="F1" s="37"/>
      <c r="G1" s="37"/>
    </row>
    <row r="2" spans="1:7" ht="15.75">
      <c r="A2" s="102" t="s">
        <v>13</v>
      </c>
      <c r="B2" s="120"/>
      <c r="C2" s="120"/>
      <c r="D2" s="120"/>
      <c r="E2" s="120"/>
      <c r="F2" s="120"/>
      <c r="G2" s="37"/>
    </row>
    <row r="3" spans="1:7" ht="15.75">
      <c r="A3" s="38"/>
      <c r="B3" s="37"/>
      <c r="C3" s="37"/>
      <c r="D3" s="38"/>
      <c r="E3" s="38"/>
      <c r="F3" s="37"/>
      <c r="G3" s="37"/>
    </row>
    <row r="4" spans="1:7" ht="117.75">
      <c r="A4" s="38"/>
      <c r="B4" s="99" t="s">
        <v>14</v>
      </c>
      <c r="C4" s="97" t="s">
        <v>15</v>
      </c>
      <c r="D4" s="38"/>
      <c r="E4" s="38"/>
      <c r="F4" s="37"/>
      <c r="G4" s="37"/>
    </row>
    <row r="5" spans="1:7" ht="15.75">
      <c r="A5" s="38"/>
      <c r="B5" s="99" t="s">
        <v>16</v>
      </c>
      <c r="C5" s="98" t="s">
        <v>17</v>
      </c>
      <c r="D5" s="38"/>
      <c r="E5" s="38"/>
      <c r="F5" s="37"/>
      <c r="G5" s="37"/>
    </row>
    <row r="6" spans="1:7" ht="15.75">
      <c r="A6" s="38"/>
      <c r="B6" s="99" t="s">
        <v>18</v>
      </c>
      <c r="C6" s="98" t="s">
        <v>19</v>
      </c>
      <c r="D6" s="38"/>
      <c r="E6" s="38"/>
      <c r="F6" s="37"/>
      <c r="G6" s="37"/>
    </row>
    <row r="7" spans="1:7" ht="15.75">
      <c r="A7" s="38"/>
      <c r="B7" s="99" t="s">
        <v>20</v>
      </c>
      <c r="C7" s="98" t="s">
        <v>21</v>
      </c>
      <c r="D7" s="38"/>
      <c r="E7" s="38"/>
      <c r="F7" s="37"/>
      <c r="G7" s="37"/>
    </row>
    <row r="8" spans="1:7" ht="15.75">
      <c r="A8" s="38"/>
      <c r="B8" s="99" t="s">
        <v>22</v>
      </c>
      <c r="C8" s="98" t="s">
        <v>23</v>
      </c>
      <c r="D8" s="38"/>
      <c r="E8" s="38"/>
      <c r="F8" s="37"/>
      <c r="G8" s="37"/>
    </row>
    <row r="9" spans="1:7" ht="15.75">
      <c r="A9" s="38"/>
      <c r="B9" s="37"/>
      <c r="C9" s="37"/>
      <c r="D9" s="38"/>
      <c r="E9" s="38"/>
      <c r="F9" s="37"/>
      <c r="G9" s="37"/>
    </row>
    <row r="10" spans="1:7" ht="15.75">
      <c r="A10" s="39" t="s">
        <v>24</v>
      </c>
      <c r="B10" s="40" t="s">
        <v>25</v>
      </c>
      <c r="C10" s="40" t="s">
        <v>26</v>
      </c>
      <c r="D10" s="40" t="s">
        <v>27</v>
      </c>
      <c r="E10" s="40" t="s">
        <v>28</v>
      </c>
      <c r="F10" s="40" t="s">
        <v>29</v>
      </c>
      <c r="G10" s="40" t="s">
        <v>30</v>
      </c>
    </row>
    <row r="11" spans="1:7" ht="15.75">
      <c r="A11" s="41" t="s">
        <v>31</v>
      </c>
      <c r="B11" s="41" t="s">
        <v>32</v>
      </c>
      <c r="C11" s="41" t="s">
        <v>33</v>
      </c>
      <c r="D11" s="41" t="s">
        <v>34</v>
      </c>
      <c r="E11" s="41" t="s">
        <v>35</v>
      </c>
      <c r="F11" s="41" t="s">
        <v>36</v>
      </c>
      <c r="G11" s="41" t="s">
        <v>37</v>
      </c>
    </row>
    <row r="12" spans="1:7" ht="15.75">
      <c r="A12" s="41" t="s">
        <v>38</v>
      </c>
      <c r="B12" s="41" t="s">
        <v>39</v>
      </c>
      <c r="C12" s="41" t="s">
        <v>40</v>
      </c>
      <c r="D12" s="41" t="s">
        <v>41</v>
      </c>
      <c r="E12" s="41" t="s">
        <v>35</v>
      </c>
      <c r="F12" s="41" t="s">
        <v>36</v>
      </c>
      <c r="G12" s="41" t="s">
        <v>42</v>
      </c>
    </row>
    <row r="13" spans="1:7" ht="15.75">
      <c r="A13" s="41" t="s">
        <v>43</v>
      </c>
      <c r="B13" s="41" t="s">
        <v>44</v>
      </c>
      <c r="C13" s="41" t="s">
        <v>45</v>
      </c>
      <c r="D13" s="41" t="s">
        <v>46</v>
      </c>
      <c r="E13" s="41" t="s">
        <v>35</v>
      </c>
      <c r="F13" s="41" t="s">
        <v>36</v>
      </c>
      <c r="G13" s="41" t="s">
        <v>47</v>
      </c>
    </row>
    <row r="14" spans="1:7" ht="15.75">
      <c r="A14" s="41" t="s">
        <v>48</v>
      </c>
      <c r="B14" s="41" t="s">
        <v>49</v>
      </c>
      <c r="C14" s="41" t="s">
        <v>50</v>
      </c>
      <c r="D14" s="41" t="s">
        <v>51</v>
      </c>
      <c r="E14" s="41" t="s">
        <v>52</v>
      </c>
      <c r="F14" s="41" t="s">
        <v>36</v>
      </c>
      <c r="G14" s="41" t="s">
        <v>53</v>
      </c>
    </row>
    <row r="15" spans="1:7" ht="15.75">
      <c r="A15" s="41" t="s">
        <v>54</v>
      </c>
      <c r="B15" s="41" t="s">
        <v>55</v>
      </c>
      <c r="C15" s="41" t="s">
        <v>56</v>
      </c>
      <c r="D15" s="41" t="s">
        <v>57</v>
      </c>
      <c r="E15" s="41" t="s">
        <v>35</v>
      </c>
      <c r="F15" s="41" t="s">
        <v>36</v>
      </c>
      <c r="G15" s="41" t="s">
        <v>58</v>
      </c>
    </row>
    <row r="16" spans="1:7" ht="15.75">
      <c r="A16" s="41" t="s">
        <v>59</v>
      </c>
      <c r="B16" s="41" t="s">
        <v>60</v>
      </c>
      <c r="C16" s="41" t="s">
        <v>61</v>
      </c>
      <c r="D16" s="41" t="s">
        <v>62</v>
      </c>
      <c r="E16" s="41" t="s">
        <v>35</v>
      </c>
      <c r="F16" s="41" t="s">
        <v>36</v>
      </c>
      <c r="G16" s="41" t="s">
        <v>63</v>
      </c>
    </row>
    <row r="17" spans="1:7" ht="15.75">
      <c r="A17" s="41" t="s">
        <v>64</v>
      </c>
      <c r="B17" s="41" t="s">
        <v>65</v>
      </c>
      <c r="C17" s="41" t="s">
        <v>66</v>
      </c>
      <c r="D17" s="41" t="s">
        <v>67</v>
      </c>
      <c r="E17" s="41" t="s">
        <v>52</v>
      </c>
      <c r="F17" s="41" t="s">
        <v>36</v>
      </c>
      <c r="G17" s="41" t="s">
        <v>68</v>
      </c>
    </row>
    <row r="18" spans="1:7" ht="15.75">
      <c r="A18" s="41" t="s">
        <v>69</v>
      </c>
      <c r="B18" s="41" t="s">
        <v>70</v>
      </c>
      <c r="C18" s="41" t="s">
        <v>71</v>
      </c>
      <c r="D18" s="41" t="s">
        <v>72</v>
      </c>
      <c r="E18" s="41" t="s">
        <v>35</v>
      </c>
      <c r="F18" s="41" t="s">
        <v>36</v>
      </c>
      <c r="G18" s="41" t="s">
        <v>73</v>
      </c>
    </row>
    <row r="19" spans="1:7" ht="15.75">
      <c r="A19" s="41" t="s">
        <v>74</v>
      </c>
      <c r="B19" s="41" t="s">
        <v>75</v>
      </c>
      <c r="C19" s="41" t="s">
        <v>76</v>
      </c>
      <c r="D19" s="41" t="s">
        <v>77</v>
      </c>
      <c r="E19" s="41" t="s">
        <v>35</v>
      </c>
      <c r="F19" s="41" t="s">
        <v>36</v>
      </c>
      <c r="G19" s="41" t="s">
        <v>63</v>
      </c>
    </row>
    <row r="20" spans="1:7" ht="15.75">
      <c r="A20" s="41" t="s">
        <v>78</v>
      </c>
      <c r="B20" s="41" t="s">
        <v>79</v>
      </c>
      <c r="C20" s="41" t="s">
        <v>80</v>
      </c>
      <c r="D20" s="41" t="s">
        <v>81</v>
      </c>
      <c r="E20" s="41" t="s">
        <v>35</v>
      </c>
      <c r="F20" s="41" t="s">
        <v>36</v>
      </c>
      <c r="G20" s="41" t="s">
        <v>47</v>
      </c>
    </row>
    <row r="21" spans="1:7" ht="15.75">
      <c r="A21" s="48" t="s">
        <v>82</v>
      </c>
      <c r="B21" s="48" t="s">
        <v>83</v>
      </c>
      <c r="C21" s="48" t="s">
        <v>84</v>
      </c>
      <c r="D21" s="48" t="s">
        <v>85</v>
      </c>
      <c r="E21" s="48" t="s">
        <v>52</v>
      </c>
      <c r="F21" s="48" t="s">
        <v>36</v>
      </c>
      <c r="G21" s="48" t="s">
        <v>47</v>
      </c>
    </row>
    <row r="22" spans="1:7" ht="15.75">
      <c r="A22" s="48" t="s">
        <v>86</v>
      </c>
      <c r="B22" s="48" t="s">
        <v>87</v>
      </c>
      <c r="C22" s="48" t="s">
        <v>88</v>
      </c>
      <c r="D22" s="48" t="s">
        <v>89</v>
      </c>
      <c r="E22" s="48" t="s">
        <v>35</v>
      </c>
      <c r="F22" s="48" t="s">
        <v>90</v>
      </c>
      <c r="G22" s="48" t="s">
        <v>91</v>
      </c>
    </row>
    <row r="23" spans="1:7" ht="15.75">
      <c r="A23" s="48" t="s">
        <v>92</v>
      </c>
      <c r="B23" s="48" t="s">
        <v>93</v>
      </c>
      <c r="C23" s="48" t="s">
        <v>94</v>
      </c>
      <c r="D23" s="48" t="s">
        <v>95</v>
      </c>
      <c r="E23" s="48" t="s">
        <v>35</v>
      </c>
      <c r="F23" s="48" t="s">
        <v>90</v>
      </c>
      <c r="G23" s="48" t="s">
        <v>96</v>
      </c>
    </row>
    <row r="24" spans="1:7" ht="15.75">
      <c r="A24" s="48" t="s">
        <v>97</v>
      </c>
      <c r="B24" s="48" t="s">
        <v>98</v>
      </c>
      <c r="C24" s="48" t="s">
        <v>99</v>
      </c>
      <c r="D24" s="48" t="s">
        <v>100</v>
      </c>
      <c r="E24" s="48" t="s">
        <v>35</v>
      </c>
      <c r="F24" s="48" t="s">
        <v>90</v>
      </c>
      <c r="G24" s="48" t="s">
        <v>101</v>
      </c>
    </row>
    <row r="25" spans="1:7" ht="15.75">
      <c r="A25" s="48" t="s">
        <v>102</v>
      </c>
      <c r="B25" s="48" t="s">
        <v>60</v>
      </c>
      <c r="C25" s="48" t="s">
        <v>103</v>
      </c>
      <c r="D25" s="48" t="s">
        <v>104</v>
      </c>
      <c r="E25" s="48" t="s">
        <v>35</v>
      </c>
      <c r="F25" s="48" t="s">
        <v>90</v>
      </c>
      <c r="G25" s="48" t="s">
        <v>105</v>
      </c>
    </row>
    <row r="26" spans="1:7" ht="15.75">
      <c r="A26" s="48" t="s">
        <v>106</v>
      </c>
      <c r="B26" s="48" t="s">
        <v>107</v>
      </c>
      <c r="C26" s="48" t="s">
        <v>108</v>
      </c>
      <c r="D26" s="48" t="s">
        <v>109</v>
      </c>
      <c r="E26" s="48" t="s">
        <v>52</v>
      </c>
      <c r="F26" s="48" t="s">
        <v>90</v>
      </c>
      <c r="G26" s="48" t="s">
        <v>110</v>
      </c>
    </row>
    <row r="27" spans="1:7" ht="15.75">
      <c r="A27" s="48" t="s">
        <v>111</v>
      </c>
      <c r="B27" s="48" t="s">
        <v>70</v>
      </c>
      <c r="C27" s="48" t="s">
        <v>112</v>
      </c>
      <c r="D27" s="48" t="s">
        <v>113</v>
      </c>
      <c r="E27" s="48" t="s">
        <v>35</v>
      </c>
      <c r="F27" s="48" t="s">
        <v>90</v>
      </c>
      <c r="G27" s="48" t="s">
        <v>114</v>
      </c>
    </row>
    <row r="28" spans="1:7" ht="15.75">
      <c r="A28" s="48" t="s">
        <v>115</v>
      </c>
      <c r="B28" s="48" t="s">
        <v>116</v>
      </c>
      <c r="C28" s="48" t="s">
        <v>117</v>
      </c>
      <c r="D28" s="48" t="s">
        <v>118</v>
      </c>
      <c r="E28" s="48" t="s">
        <v>35</v>
      </c>
      <c r="F28" s="48" t="s">
        <v>90</v>
      </c>
      <c r="G28" s="48" t="s">
        <v>119</v>
      </c>
    </row>
    <row r="29" spans="1:7" ht="15.75">
      <c r="A29" s="48" t="s">
        <v>120</v>
      </c>
      <c r="B29" s="48" t="s">
        <v>121</v>
      </c>
      <c r="C29" s="48" t="s">
        <v>122</v>
      </c>
      <c r="D29" s="48" t="s">
        <v>123</v>
      </c>
      <c r="E29" s="48" t="s">
        <v>52</v>
      </c>
      <c r="F29" s="48" t="s">
        <v>90</v>
      </c>
      <c r="G29" s="48" t="s">
        <v>124</v>
      </c>
    </row>
    <row r="30" spans="1:7" ht="15.75">
      <c r="A30" s="61" t="s">
        <v>125</v>
      </c>
      <c r="B30" s="61" t="s">
        <v>126</v>
      </c>
      <c r="C30" s="61" t="s">
        <v>127</v>
      </c>
      <c r="D30" s="61" t="s">
        <v>128</v>
      </c>
      <c r="E30" s="61" t="s">
        <v>52</v>
      </c>
      <c r="F30" s="61" t="s">
        <v>129</v>
      </c>
      <c r="G30" s="61" t="s">
        <v>91</v>
      </c>
    </row>
  </sheetData>
  <mergeCells count="1">
    <mergeCell ref="A2:F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AAAEB-B5F0-468C-BFDD-E9B5D3EFF0AD}">
  <dimension ref="A2:T47"/>
  <sheetViews>
    <sheetView tabSelected="1" workbookViewId="0">
      <selection activeCell="T26" sqref="T26"/>
    </sheetView>
  </sheetViews>
  <sheetFormatPr defaultColWidth="11.42578125" defaultRowHeight="12.75"/>
  <cols>
    <col min="1" max="2" width="6.85546875" style="5" customWidth="1"/>
    <col min="3" max="3" width="33.85546875" style="6" customWidth="1"/>
    <col min="4" max="4" width="25.140625" style="6" customWidth="1"/>
    <col min="5" max="5" width="10.42578125" style="4" customWidth="1"/>
    <col min="6" max="6" width="10.7109375" style="4" customWidth="1"/>
    <col min="7" max="12" width="11.42578125" style="4" customWidth="1"/>
    <col min="13" max="13" width="12.140625" style="5" customWidth="1"/>
    <col min="14" max="18" width="11.42578125" style="5"/>
    <col min="19" max="19" width="12.28515625" style="5" customWidth="1"/>
    <col min="20" max="20" width="9.42578125" style="5" customWidth="1"/>
    <col min="21" max="16384" width="11.42578125" style="5"/>
  </cols>
  <sheetData>
    <row r="2" spans="1:20" customFormat="1" ht="43.5" customHeight="1">
      <c r="A2" s="108" t="str">
        <f>CONCATENATE("Sprint #",E5, "Tracking Sheet")</f>
        <v>Sprint #1Tracking Sheet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</row>
    <row r="4" spans="1:20" customFormat="1">
      <c r="A4" s="2"/>
      <c r="B4" s="5"/>
      <c r="C4" s="27" t="s">
        <v>16</v>
      </c>
      <c r="D4" s="42"/>
      <c r="E4" s="109" t="s">
        <v>130</v>
      </c>
      <c r="F4" s="110"/>
      <c r="G4" s="110"/>
      <c r="H4" s="110"/>
      <c r="I4" s="110"/>
      <c r="J4" s="111"/>
    </row>
    <row r="5" spans="1:20">
      <c r="C5" s="11" t="s">
        <v>29</v>
      </c>
      <c r="D5" s="11"/>
      <c r="E5" s="18">
        <v>1</v>
      </c>
    </row>
    <row r="6" spans="1:20">
      <c r="C6" s="11" t="s">
        <v>131</v>
      </c>
      <c r="D6" s="11"/>
      <c r="E6" s="19">
        <v>45741</v>
      </c>
    </row>
    <row r="7" spans="1:20">
      <c r="C7" s="3"/>
      <c r="D7" s="11" t="s">
        <v>132</v>
      </c>
      <c r="E7" s="18">
        <v>4</v>
      </c>
    </row>
    <row r="8" spans="1:20">
      <c r="F8" s="112" t="s">
        <v>133</v>
      </c>
      <c r="G8" s="113"/>
      <c r="H8" s="113"/>
      <c r="I8" s="113"/>
      <c r="J8" s="113"/>
      <c r="K8" s="113"/>
      <c r="L8" s="113"/>
      <c r="M8" s="114" t="s">
        <v>134</v>
      </c>
      <c r="N8" s="115"/>
      <c r="O8" s="115"/>
      <c r="P8" s="115"/>
      <c r="Q8" s="115"/>
      <c r="R8" s="115"/>
      <c r="S8" s="116"/>
      <c r="T8" s="103" t="s">
        <v>135</v>
      </c>
    </row>
    <row r="9" spans="1:20" ht="12.75" customHeight="1">
      <c r="F9" s="45">
        <v>1</v>
      </c>
      <c r="G9" s="46">
        <v>2</v>
      </c>
      <c r="H9" s="45">
        <v>3</v>
      </c>
      <c r="I9" s="46">
        <v>4</v>
      </c>
      <c r="J9" s="45">
        <v>5</v>
      </c>
      <c r="K9" s="46">
        <v>6</v>
      </c>
      <c r="L9" s="45">
        <v>7</v>
      </c>
      <c r="M9" s="46">
        <v>8</v>
      </c>
      <c r="N9" s="45">
        <v>9</v>
      </c>
      <c r="O9" s="46">
        <v>10</v>
      </c>
      <c r="P9" s="45">
        <v>11</v>
      </c>
      <c r="Q9" s="46">
        <v>12</v>
      </c>
      <c r="R9" s="45">
        <v>13</v>
      </c>
      <c r="S9" s="87">
        <v>14</v>
      </c>
      <c r="T9" s="104"/>
    </row>
    <row r="10" spans="1:20" s="3" customFormat="1" ht="27" customHeight="1">
      <c r="A10" s="75" t="s">
        <v>136</v>
      </c>
      <c r="B10" s="76" t="s">
        <v>137</v>
      </c>
      <c r="C10" s="77" t="s">
        <v>26</v>
      </c>
      <c r="D10" s="78" t="s">
        <v>30</v>
      </c>
      <c r="E10" s="73" t="s">
        <v>138</v>
      </c>
      <c r="F10" s="22">
        <f>E6</f>
        <v>45741</v>
      </c>
      <c r="G10" s="17">
        <f>F10+1</f>
        <v>45742</v>
      </c>
      <c r="H10" s="17">
        <f t="shared" ref="H10:S10" si="0">G10+1</f>
        <v>45743</v>
      </c>
      <c r="I10" s="17">
        <f t="shared" si="0"/>
        <v>45744</v>
      </c>
      <c r="J10" s="17">
        <f t="shared" si="0"/>
        <v>45745</v>
      </c>
      <c r="K10" s="17">
        <f t="shared" si="0"/>
        <v>45746</v>
      </c>
      <c r="L10" s="17">
        <f t="shared" si="0"/>
        <v>45747</v>
      </c>
      <c r="M10" s="17">
        <f t="shared" si="0"/>
        <v>45748</v>
      </c>
      <c r="N10" s="17">
        <f t="shared" si="0"/>
        <v>45749</v>
      </c>
      <c r="O10" s="17">
        <f t="shared" si="0"/>
        <v>45750</v>
      </c>
      <c r="P10" s="17">
        <f t="shared" si="0"/>
        <v>45751</v>
      </c>
      <c r="Q10" s="17">
        <f t="shared" si="0"/>
        <v>45752</v>
      </c>
      <c r="R10" s="17">
        <f t="shared" si="0"/>
        <v>45753</v>
      </c>
      <c r="S10" s="88">
        <f t="shared" si="0"/>
        <v>45754</v>
      </c>
      <c r="T10" s="105"/>
    </row>
    <row r="11" spans="1:20" s="26" customFormat="1" ht="23.25">
      <c r="A11" s="79">
        <v>1</v>
      </c>
      <c r="B11" s="23" t="s">
        <v>139</v>
      </c>
      <c r="C11" s="24" t="s">
        <v>140</v>
      </c>
      <c r="D11" s="43" t="s">
        <v>141</v>
      </c>
      <c r="E11" s="80">
        <v>2</v>
      </c>
      <c r="F11" s="25"/>
      <c r="G11" s="25"/>
      <c r="H11" s="25">
        <v>2</v>
      </c>
      <c r="I11" s="25"/>
      <c r="J11" s="23"/>
      <c r="K11" s="23"/>
      <c r="L11" s="23"/>
      <c r="M11" s="25"/>
      <c r="N11" s="25"/>
      <c r="O11" s="25"/>
      <c r="P11" s="25"/>
      <c r="Q11" s="23"/>
      <c r="R11" s="23"/>
      <c r="S11" s="89"/>
      <c r="T11" s="95">
        <f>SUM(-E11,F11:S11)</f>
        <v>0</v>
      </c>
    </row>
    <row r="12" spans="1:20" s="26" customFormat="1" ht="23.25">
      <c r="A12" s="79">
        <v>2</v>
      </c>
      <c r="B12" s="23" t="s">
        <v>142</v>
      </c>
      <c r="C12" s="24" t="s">
        <v>143</v>
      </c>
      <c r="D12" s="43" t="s">
        <v>144</v>
      </c>
      <c r="E12" s="80">
        <v>8</v>
      </c>
      <c r="F12" s="25"/>
      <c r="G12" s="25"/>
      <c r="H12" s="25"/>
      <c r="I12" s="25">
        <v>6</v>
      </c>
      <c r="J12" s="23">
        <v>9.5</v>
      </c>
      <c r="K12" s="23"/>
      <c r="L12" s="23"/>
      <c r="M12" s="25"/>
      <c r="N12" s="25"/>
      <c r="O12" s="25"/>
      <c r="P12" s="25"/>
      <c r="Q12" s="23"/>
      <c r="R12" s="94"/>
      <c r="S12" s="89"/>
      <c r="T12" s="95">
        <f t="shared" ref="T12:T22" si="1">SUM(-E12,F12:S12)</f>
        <v>7.5</v>
      </c>
    </row>
    <row r="13" spans="1:20" s="26" customFormat="1" ht="23.25">
      <c r="A13" s="79">
        <v>3</v>
      </c>
      <c r="B13" s="23" t="s">
        <v>145</v>
      </c>
      <c r="C13" s="24" t="s">
        <v>146</v>
      </c>
      <c r="D13" s="43" t="s">
        <v>147</v>
      </c>
      <c r="E13" s="80">
        <v>5</v>
      </c>
      <c r="F13" s="25"/>
      <c r="G13" s="23"/>
      <c r="H13" s="23"/>
      <c r="I13" s="23"/>
      <c r="J13" s="23"/>
      <c r="K13" s="23"/>
      <c r="L13" s="23"/>
      <c r="M13" s="25"/>
      <c r="N13" s="23"/>
      <c r="O13" s="23"/>
      <c r="P13" s="23"/>
      <c r="Q13" s="23"/>
      <c r="R13" s="23"/>
      <c r="S13" s="89"/>
      <c r="T13" s="95">
        <f t="shared" si="1"/>
        <v>-5</v>
      </c>
    </row>
    <row r="14" spans="1:20" s="26" customFormat="1" ht="23.25">
      <c r="A14" s="79">
        <v>4</v>
      </c>
      <c r="B14" s="23" t="s">
        <v>148</v>
      </c>
      <c r="C14" s="24" t="s">
        <v>149</v>
      </c>
      <c r="D14" s="43" t="s">
        <v>150</v>
      </c>
      <c r="E14" s="80">
        <v>6</v>
      </c>
      <c r="F14" s="25"/>
      <c r="G14" s="23"/>
      <c r="H14" s="23"/>
      <c r="I14" s="23"/>
      <c r="J14" s="23"/>
      <c r="K14" s="23"/>
      <c r="L14" s="23"/>
      <c r="M14" s="25"/>
      <c r="N14" s="23"/>
      <c r="O14" s="23"/>
      <c r="P14" s="23"/>
      <c r="Q14" s="23"/>
      <c r="R14" s="23"/>
      <c r="S14" s="89"/>
      <c r="T14" s="95">
        <f t="shared" si="1"/>
        <v>-6</v>
      </c>
    </row>
    <row r="15" spans="1:20" s="26" customFormat="1" ht="23.25">
      <c r="A15" s="79">
        <v>5</v>
      </c>
      <c r="B15" s="23" t="s">
        <v>151</v>
      </c>
      <c r="C15" s="24" t="s">
        <v>152</v>
      </c>
      <c r="D15" s="43" t="s">
        <v>147</v>
      </c>
      <c r="E15" s="80">
        <v>2</v>
      </c>
      <c r="F15" s="25"/>
      <c r="G15" s="23"/>
      <c r="H15" s="23"/>
      <c r="I15" s="23"/>
      <c r="J15" s="23"/>
      <c r="K15" s="23"/>
      <c r="L15" s="23"/>
      <c r="M15" s="25"/>
      <c r="N15" s="23"/>
      <c r="O15" s="23"/>
      <c r="P15" s="23"/>
      <c r="Q15" s="23"/>
      <c r="R15" s="23"/>
      <c r="S15" s="89"/>
      <c r="T15" s="95">
        <f t="shared" si="1"/>
        <v>-2</v>
      </c>
    </row>
    <row r="16" spans="1:20" s="26" customFormat="1" ht="23.25">
      <c r="A16" s="79">
        <v>6</v>
      </c>
      <c r="B16" s="23" t="s">
        <v>153</v>
      </c>
      <c r="C16" s="24" t="s">
        <v>154</v>
      </c>
      <c r="D16" s="43" t="s">
        <v>147</v>
      </c>
      <c r="E16" s="80">
        <v>2</v>
      </c>
      <c r="F16" s="25"/>
      <c r="G16" s="23"/>
      <c r="H16" s="23"/>
      <c r="I16" s="23"/>
      <c r="J16" s="23"/>
      <c r="K16" s="23"/>
      <c r="L16" s="23"/>
      <c r="M16" s="25"/>
      <c r="N16" s="23"/>
      <c r="O16" s="23"/>
      <c r="P16" s="23"/>
      <c r="Q16" s="23"/>
      <c r="R16" s="23"/>
      <c r="S16" s="89"/>
      <c r="T16" s="95">
        <f t="shared" si="1"/>
        <v>-2</v>
      </c>
    </row>
    <row r="17" spans="1:20" s="26" customFormat="1" ht="23.25">
      <c r="A17" s="79">
        <v>7</v>
      </c>
      <c r="B17" s="23" t="s">
        <v>31</v>
      </c>
      <c r="C17" s="50" t="s">
        <v>155</v>
      </c>
      <c r="D17" s="51" t="s">
        <v>156</v>
      </c>
      <c r="E17" s="80">
        <v>16</v>
      </c>
      <c r="F17" s="25"/>
      <c r="G17" s="52"/>
      <c r="H17" s="52"/>
      <c r="I17" s="52"/>
      <c r="J17" s="52"/>
      <c r="K17" s="52">
        <v>6</v>
      </c>
      <c r="L17" s="52"/>
      <c r="M17" s="25"/>
      <c r="N17" s="52">
        <v>2</v>
      </c>
      <c r="O17" s="52">
        <v>5</v>
      </c>
      <c r="P17" s="52">
        <v>2</v>
      </c>
      <c r="Q17" s="52">
        <v>4</v>
      </c>
      <c r="R17" s="52"/>
      <c r="S17" s="90"/>
      <c r="T17" s="95">
        <f t="shared" si="1"/>
        <v>3</v>
      </c>
    </row>
    <row r="18" spans="1:20" s="26" customFormat="1" ht="23.25">
      <c r="A18" s="79">
        <v>8</v>
      </c>
      <c r="B18" s="23" t="s">
        <v>38</v>
      </c>
      <c r="C18" s="50" t="s">
        <v>157</v>
      </c>
      <c r="D18" s="51" t="s">
        <v>158</v>
      </c>
      <c r="E18" s="80">
        <v>20</v>
      </c>
      <c r="F18" s="25"/>
      <c r="G18" s="52"/>
      <c r="H18" s="52"/>
      <c r="I18" s="52"/>
      <c r="J18" s="52"/>
      <c r="K18" s="52">
        <v>6</v>
      </c>
      <c r="L18" s="52"/>
      <c r="M18" s="25">
        <v>4</v>
      </c>
      <c r="N18" s="52">
        <v>2</v>
      </c>
      <c r="O18" s="52">
        <v>7</v>
      </c>
      <c r="P18" s="52">
        <v>2</v>
      </c>
      <c r="Q18" s="52">
        <v>4</v>
      </c>
      <c r="R18" s="52"/>
      <c r="S18" s="90"/>
      <c r="T18" s="95">
        <f t="shared" si="1"/>
        <v>5</v>
      </c>
    </row>
    <row r="19" spans="1:20" s="26" customFormat="1" ht="23.25">
      <c r="A19" s="79">
        <v>9</v>
      </c>
      <c r="B19" s="23" t="s">
        <v>43</v>
      </c>
      <c r="C19" s="50" t="s">
        <v>159</v>
      </c>
      <c r="D19" s="51" t="s">
        <v>160</v>
      </c>
      <c r="E19" s="80">
        <v>6</v>
      </c>
      <c r="F19" s="25"/>
      <c r="G19" s="52"/>
      <c r="H19" s="52"/>
      <c r="I19" s="52">
        <v>3</v>
      </c>
      <c r="J19" s="52"/>
      <c r="K19" s="52"/>
      <c r="L19" s="52"/>
      <c r="M19" s="25"/>
      <c r="N19" s="52"/>
      <c r="O19" s="52"/>
      <c r="P19" s="52"/>
      <c r="Q19" s="52"/>
      <c r="R19" s="52"/>
      <c r="S19" s="90"/>
      <c r="T19" s="95">
        <f t="shared" si="1"/>
        <v>-3</v>
      </c>
    </row>
    <row r="20" spans="1:20" s="8" customFormat="1" ht="23.25">
      <c r="A20" s="79">
        <v>10</v>
      </c>
      <c r="B20" s="23" t="s">
        <v>48</v>
      </c>
      <c r="C20" s="50" t="s">
        <v>161</v>
      </c>
      <c r="D20" s="51" t="s">
        <v>162</v>
      </c>
      <c r="E20" s="80">
        <v>8</v>
      </c>
      <c r="F20" s="25"/>
      <c r="G20" s="20"/>
      <c r="H20" s="20"/>
      <c r="I20" s="20"/>
      <c r="J20" s="20"/>
      <c r="K20" s="20"/>
      <c r="L20" s="20"/>
      <c r="M20" s="25"/>
      <c r="N20" s="20"/>
      <c r="O20" s="20"/>
      <c r="P20" s="20"/>
      <c r="Q20" s="20"/>
      <c r="R20" s="20">
        <v>5</v>
      </c>
      <c r="S20" s="91"/>
      <c r="T20" s="95">
        <f t="shared" si="1"/>
        <v>-3</v>
      </c>
    </row>
    <row r="21" spans="1:20" s="8" customFormat="1" ht="23.25">
      <c r="A21" s="81">
        <v>11</v>
      </c>
      <c r="B21" s="52" t="s">
        <v>54</v>
      </c>
      <c r="C21" s="50" t="s">
        <v>163</v>
      </c>
      <c r="D21" s="51" t="s">
        <v>164</v>
      </c>
      <c r="E21" s="82">
        <v>4</v>
      </c>
      <c r="F21" s="49"/>
      <c r="G21" s="20"/>
      <c r="H21" s="20"/>
      <c r="I21" s="20"/>
      <c r="J21" s="20">
        <v>1</v>
      </c>
      <c r="K21" s="20"/>
      <c r="L21" s="20"/>
      <c r="M21" s="49"/>
      <c r="N21" s="20"/>
      <c r="O21" s="20"/>
      <c r="P21" s="20"/>
      <c r="Q21" s="20"/>
      <c r="R21" s="20">
        <v>3</v>
      </c>
      <c r="S21" s="91"/>
      <c r="T21" s="95">
        <f t="shared" si="1"/>
        <v>0</v>
      </c>
    </row>
    <row r="22" spans="1:20" s="8" customFormat="1" ht="23.25">
      <c r="A22" s="83">
        <v>12</v>
      </c>
      <c r="B22" s="84" t="s">
        <v>59</v>
      </c>
      <c r="C22" s="85" t="s">
        <v>165</v>
      </c>
      <c r="D22" s="85" t="s">
        <v>164</v>
      </c>
      <c r="E22" s="86">
        <v>3</v>
      </c>
      <c r="F22" s="49"/>
      <c r="G22" s="20"/>
      <c r="H22" s="20"/>
      <c r="I22" s="20">
        <v>2</v>
      </c>
      <c r="J22" s="20"/>
      <c r="K22" s="20"/>
      <c r="L22" s="20"/>
      <c r="M22" s="49"/>
      <c r="N22" s="20"/>
      <c r="O22" s="20"/>
      <c r="P22" s="20"/>
      <c r="Q22" s="20"/>
      <c r="R22" s="20"/>
      <c r="S22" s="91"/>
      <c r="T22" s="96">
        <f t="shared" si="1"/>
        <v>-1</v>
      </c>
    </row>
    <row r="23" spans="1:20">
      <c r="C23" s="44" t="s">
        <v>166</v>
      </c>
      <c r="D23" s="54"/>
      <c r="E23" s="117">
        <f>8*2*E7</f>
        <v>64</v>
      </c>
      <c r="F23" s="9" t="e">
        <f>IF(SUM(F11:F22)&gt;0,E23-SUM(F11:F22),NA())</f>
        <v>#N/A</v>
      </c>
      <c r="G23" s="9" t="e">
        <f>IF(SUM(G11:G22)&gt;0,E23-SUM(F11:G22),NA())</f>
        <v>#N/A</v>
      </c>
      <c r="H23" s="9">
        <f>IF(SUM(H11:H22)&gt;0,E23-SUM(F11:H22),NA())</f>
        <v>62</v>
      </c>
      <c r="I23" s="9">
        <f>IF(SUM(I11:I22)&gt;0,E23-SUM(F11:I22),NA())</f>
        <v>51</v>
      </c>
      <c r="J23" s="9">
        <f>IF(SUM(J11:J22)&gt;0,E23-SUM(F11:J22),NA())</f>
        <v>40.5</v>
      </c>
      <c r="K23" s="9">
        <f>IF(SUM(K11:K22)&gt;0,E23-SUM(F11:K22),NA())</f>
        <v>28.5</v>
      </c>
      <c r="L23" s="9" t="e" cm="1">
        <f t="array" ref="L23">IF(SUM(L11:L22)&gt;0,E23:E24-SUM(F11:L22),NA())</f>
        <v>#N/A</v>
      </c>
      <c r="M23" s="9">
        <f>IF(SUM(M11:M22)&gt;0,E23-SUM(F11:M22),NA())</f>
        <v>24.5</v>
      </c>
      <c r="N23" s="9">
        <f>IF(SUM(N11:N22)&gt;0,E23-SUM(F11:N22),NA())</f>
        <v>20.5</v>
      </c>
      <c r="O23" s="9">
        <f>IF(SUM(O11:O22)&gt;0,E23-SUM(F11:O22),NA())</f>
        <v>8.5</v>
      </c>
      <c r="P23" s="9">
        <f>IF(SUM(P11:P22)&gt;0,E23-SUM(F11:P22),NA())</f>
        <v>4.5</v>
      </c>
      <c r="Q23" s="9">
        <f>IF(SUM(Q11:Q22)&gt;0,E23-SUM(F11:Q22),NA())</f>
        <v>-3.5</v>
      </c>
      <c r="R23" s="9">
        <f>IF(SUM(R11:R22)&gt;0,E23-SUM(F11:R22),NA())</f>
        <v>-11.5</v>
      </c>
      <c r="S23" s="92" t="e">
        <f>IF(SUM(S11:S22)&gt;0,L23-SUM(M11:S22),NA())</f>
        <v>#N/A</v>
      </c>
      <c r="T23" s="106">
        <f>SUM(T11:T22)</f>
        <v>-6.5</v>
      </c>
    </row>
    <row r="24" spans="1:20">
      <c r="C24" s="12" t="s">
        <v>167</v>
      </c>
      <c r="D24" s="44"/>
      <c r="E24" s="118"/>
      <c r="F24" s="10">
        <f>E23-(E23/14)</f>
        <v>59.428571428571431</v>
      </c>
      <c r="G24" s="10">
        <f>F24-(E23/14)</f>
        <v>54.857142857142861</v>
      </c>
      <c r="H24" s="10">
        <f>G24-(E23/14)</f>
        <v>50.285714285714292</v>
      </c>
      <c r="I24" s="10">
        <f>H24-(E23/14)</f>
        <v>45.714285714285722</v>
      </c>
      <c r="J24" s="10">
        <f>I24-(E23/14)</f>
        <v>41.142857142857153</v>
      </c>
      <c r="K24" s="10">
        <f>J24-(E23/14)</f>
        <v>36.571428571428584</v>
      </c>
      <c r="L24" s="10">
        <f>K24-(E23/14)</f>
        <v>32.000000000000014</v>
      </c>
      <c r="M24" s="10">
        <f>L24-(E23/14)</f>
        <v>27.428571428571445</v>
      </c>
      <c r="N24" s="10">
        <f>M24-(E23/14)</f>
        <v>22.857142857142875</v>
      </c>
      <c r="O24" s="10">
        <f>N24-(E23/14)</f>
        <v>18.285714285714306</v>
      </c>
      <c r="P24" s="10">
        <f>O24-(E23/14)</f>
        <v>13.714285714285735</v>
      </c>
      <c r="Q24" s="10">
        <f>P24-(E23/14)</f>
        <v>9.1428571428571637</v>
      </c>
      <c r="R24" s="10">
        <f>Q24-(E23/14)</f>
        <v>4.5714285714285925</v>
      </c>
      <c r="S24" s="93">
        <f>R24-(E23/14)</f>
        <v>2.1316282072803006E-14</v>
      </c>
      <c r="T24" s="107"/>
    </row>
    <row r="25" spans="1:20">
      <c r="M25" s="4"/>
      <c r="N25" s="4"/>
      <c r="O25" s="4"/>
      <c r="P25" s="4"/>
      <c r="Q25" s="4"/>
      <c r="R25" s="4"/>
      <c r="S25" s="4"/>
    </row>
    <row r="26" spans="1:20">
      <c r="M26" s="4"/>
      <c r="N26" s="4"/>
      <c r="O26" s="4"/>
      <c r="P26" s="4"/>
      <c r="Q26" s="4"/>
      <c r="R26" s="4"/>
      <c r="S26" s="4"/>
    </row>
    <row r="27" spans="1:20">
      <c r="M27" s="4"/>
      <c r="N27" s="4"/>
      <c r="O27" s="4"/>
      <c r="P27" s="4"/>
      <c r="Q27" s="4"/>
      <c r="R27" s="4"/>
      <c r="S27" s="4"/>
    </row>
    <row r="28" spans="1:20">
      <c r="M28" s="4"/>
      <c r="N28" s="4"/>
      <c r="O28" s="4"/>
      <c r="P28" s="4"/>
      <c r="Q28" s="4"/>
      <c r="R28" s="4"/>
      <c r="S28" s="4"/>
    </row>
    <row r="29" spans="1:20">
      <c r="K29" s="7">
        <v>0</v>
      </c>
      <c r="L29" s="4">
        <f>SUM(E11:E22)</f>
        <v>82</v>
      </c>
      <c r="M29" s="4"/>
      <c r="N29" s="4"/>
      <c r="O29" s="4"/>
      <c r="P29" s="4"/>
      <c r="Q29" s="4"/>
      <c r="R29" s="7">
        <v>0</v>
      </c>
      <c r="S29" s="4">
        <f>SUM(L11:L22)</f>
        <v>0</v>
      </c>
    </row>
    <row r="30" spans="1:20">
      <c r="K30" s="7">
        <v>10</v>
      </c>
      <c r="L30" s="7">
        <v>0</v>
      </c>
      <c r="M30" s="4"/>
      <c r="N30" s="4"/>
      <c r="O30" s="4"/>
      <c r="P30" s="4"/>
      <c r="Q30" s="4"/>
      <c r="R30" s="7">
        <v>10</v>
      </c>
      <c r="S30" s="7">
        <v>0</v>
      </c>
    </row>
    <row r="31" spans="1:20">
      <c r="M31" s="4"/>
      <c r="N31" s="4"/>
      <c r="O31" s="4"/>
      <c r="P31" s="4"/>
      <c r="Q31" s="4"/>
      <c r="R31" s="4"/>
      <c r="S31" s="4"/>
    </row>
    <row r="32" spans="1:20">
      <c r="M32" s="4"/>
      <c r="N32" s="4"/>
      <c r="O32" s="4"/>
      <c r="P32" s="4"/>
      <c r="Q32" s="4"/>
      <c r="R32" s="4"/>
      <c r="S32" s="4"/>
    </row>
    <row r="33" spans="13:19">
      <c r="M33" s="4"/>
      <c r="N33" s="4"/>
      <c r="O33" s="4"/>
      <c r="P33" s="4"/>
      <c r="Q33" s="4"/>
      <c r="R33" s="4"/>
      <c r="S33" s="4"/>
    </row>
    <row r="34" spans="13:19">
      <c r="M34" s="4"/>
      <c r="N34" s="4"/>
      <c r="O34" s="4"/>
      <c r="P34" s="4"/>
      <c r="Q34" s="4"/>
      <c r="R34" s="4"/>
      <c r="S34" s="4"/>
    </row>
    <row r="35" spans="13:19">
      <c r="M35" s="4"/>
      <c r="N35" s="4"/>
      <c r="O35" s="4"/>
      <c r="P35" s="4"/>
      <c r="Q35" s="4"/>
      <c r="R35" s="4"/>
      <c r="S35" s="4"/>
    </row>
    <row r="36" spans="13:19">
      <c r="M36" s="4"/>
      <c r="N36" s="4"/>
      <c r="O36" s="4"/>
      <c r="P36" s="4"/>
      <c r="Q36" s="4"/>
      <c r="R36" s="4"/>
      <c r="S36" s="4"/>
    </row>
    <row r="37" spans="13:19">
      <c r="M37" s="4"/>
      <c r="N37" s="4"/>
      <c r="O37" s="4"/>
      <c r="P37" s="4"/>
      <c r="Q37" s="4"/>
      <c r="R37" s="4"/>
      <c r="S37" s="4"/>
    </row>
    <row r="38" spans="13:19">
      <c r="M38" s="4"/>
      <c r="N38" s="4"/>
      <c r="O38" s="4"/>
      <c r="P38" s="4"/>
      <c r="Q38" s="4"/>
      <c r="R38" s="4"/>
      <c r="S38" s="4"/>
    </row>
    <row r="39" spans="13:19">
      <c r="M39" s="4"/>
      <c r="N39" s="4"/>
      <c r="O39" s="4"/>
      <c r="P39" s="4"/>
      <c r="Q39" s="4"/>
      <c r="R39" s="4"/>
      <c r="S39" s="4"/>
    </row>
    <row r="40" spans="13:19">
      <c r="M40" s="4"/>
      <c r="N40" s="4"/>
      <c r="O40" s="4"/>
      <c r="P40" s="4"/>
      <c r="Q40" s="4"/>
      <c r="R40" s="4"/>
      <c r="S40" s="4"/>
    </row>
    <row r="41" spans="13:19">
      <c r="M41" s="4"/>
      <c r="N41" s="4"/>
      <c r="O41" s="4"/>
      <c r="P41" s="4"/>
      <c r="Q41" s="4"/>
      <c r="R41" s="4"/>
      <c r="S41" s="4"/>
    </row>
    <row r="42" spans="13:19">
      <c r="M42" s="4"/>
      <c r="N42" s="4"/>
      <c r="O42" s="4"/>
      <c r="P42" s="4"/>
      <c r="Q42" s="4"/>
      <c r="R42" s="4"/>
      <c r="S42" s="4"/>
    </row>
    <row r="43" spans="13:19">
      <c r="M43" s="4"/>
      <c r="N43" s="4"/>
      <c r="O43" s="4"/>
      <c r="P43" s="4"/>
      <c r="Q43" s="4"/>
      <c r="R43" s="4"/>
      <c r="S43" s="4"/>
    </row>
    <row r="44" spans="13:19">
      <c r="M44" s="4"/>
      <c r="N44" s="4"/>
      <c r="O44" s="4"/>
      <c r="P44" s="4"/>
      <c r="Q44" s="4"/>
      <c r="R44" s="4"/>
      <c r="S44" s="4"/>
    </row>
    <row r="45" spans="13:19">
      <c r="M45" s="4"/>
      <c r="N45" s="4"/>
      <c r="O45" s="4"/>
      <c r="P45" s="4"/>
      <c r="Q45" s="4"/>
      <c r="R45" s="4"/>
      <c r="S45" s="4"/>
    </row>
    <row r="46" spans="13:19">
      <c r="M46" s="4"/>
      <c r="N46" s="4"/>
      <c r="O46" s="4"/>
      <c r="P46" s="4"/>
      <c r="Q46" s="4"/>
      <c r="R46" s="4"/>
      <c r="S46" s="4"/>
    </row>
    <row r="47" spans="13:19">
      <c r="M47" s="4"/>
      <c r="N47" s="4"/>
      <c r="O47" s="4"/>
      <c r="P47" s="4"/>
      <c r="Q47" s="4"/>
      <c r="R47" s="4"/>
      <c r="S47" s="4"/>
    </row>
  </sheetData>
  <sheetProtection formatCells="0" formatColumns="0" formatRows="0" insertRows="0" autoFilter="0"/>
  <autoFilter ref="A10:E10" xr:uid="{00000000-0009-0000-0000-000002000000}"/>
  <mergeCells count="7">
    <mergeCell ref="T8:T10"/>
    <mergeCell ref="T23:T24"/>
    <mergeCell ref="A2:L2"/>
    <mergeCell ref="E4:J4"/>
    <mergeCell ref="F8:L8"/>
    <mergeCell ref="M8:S8"/>
    <mergeCell ref="E23:E24"/>
  </mergeCells>
  <conditionalFormatting sqref="F23:S23">
    <cfRule type="cellIs" dxfId="3" priority="1" stopIfTrue="1" operator="lessThan">
      <formula>F24</formula>
    </cfRule>
    <cfRule type="cellIs" dxfId="2" priority="2" stopIfTrue="1" operator="greaterThan">
      <formula>F24</formula>
    </cfRule>
  </conditionalFormatting>
  <pageMargins left="0.75" right="0.75" top="1" bottom="1" header="0.5" footer="0.5"/>
  <headerFooter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CBEFA-189F-463E-82F1-D402C5EC0D1D}">
  <dimension ref="A2:T45"/>
  <sheetViews>
    <sheetView workbookViewId="0">
      <selection activeCell="C25" sqref="C25"/>
    </sheetView>
  </sheetViews>
  <sheetFormatPr defaultColWidth="11.42578125" defaultRowHeight="12.75"/>
  <cols>
    <col min="1" max="2" width="6.85546875" style="5" customWidth="1"/>
    <col min="3" max="3" width="33.85546875" style="6" customWidth="1"/>
    <col min="4" max="4" width="39.7109375" style="6" customWidth="1"/>
    <col min="5" max="5" width="10.42578125" style="4" customWidth="1"/>
    <col min="6" max="12" width="11.42578125" style="4" customWidth="1"/>
    <col min="13" max="16384" width="11.42578125" style="5"/>
  </cols>
  <sheetData>
    <row r="2" spans="1:20" customFormat="1" ht="43.5" customHeight="1">
      <c r="A2" s="108" t="str">
        <f>CONCATENATE("Sprint #",E5, "Tracking Sheet")</f>
        <v>Sprint #2Tracking Sheet</v>
      </c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</row>
    <row r="4" spans="1:20" customFormat="1">
      <c r="A4" s="2"/>
      <c r="B4" s="5"/>
      <c r="C4" s="27" t="s">
        <v>16</v>
      </c>
      <c r="D4" s="42"/>
      <c r="E4" s="109" t="s">
        <v>168</v>
      </c>
      <c r="F4" s="110"/>
      <c r="G4" s="110"/>
      <c r="H4" s="110"/>
      <c r="I4" s="110"/>
      <c r="J4" s="111"/>
    </row>
    <row r="5" spans="1:20">
      <c r="C5" s="11" t="s">
        <v>29</v>
      </c>
      <c r="D5" s="11"/>
      <c r="E5" s="18">
        <v>2</v>
      </c>
    </row>
    <row r="6" spans="1:20">
      <c r="C6" s="11" t="s">
        <v>131</v>
      </c>
      <c r="D6" s="11"/>
      <c r="E6" s="19">
        <v>45754</v>
      </c>
    </row>
    <row r="7" spans="1:20">
      <c r="C7" s="3"/>
      <c r="D7" s="11" t="s">
        <v>132</v>
      </c>
      <c r="E7" s="18">
        <v>4</v>
      </c>
    </row>
    <row r="8" spans="1:20" ht="12.75" customHeight="1">
      <c r="F8" s="112" t="s">
        <v>133</v>
      </c>
      <c r="G8" s="113"/>
      <c r="H8" s="113"/>
      <c r="I8" s="113"/>
      <c r="J8" s="113"/>
      <c r="K8" s="113"/>
      <c r="L8" s="119"/>
      <c r="M8" s="112" t="s">
        <v>134</v>
      </c>
      <c r="N8" s="113"/>
      <c r="O8" s="113"/>
      <c r="P8" s="113"/>
      <c r="Q8" s="113"/>
      <c r="R8" s="113"/>
      <c r="S8" s="119"/>
      <c r="T8" s="103" t="s">
        <v>135</v>
      </c>
    </row>
    <row r="9" spans="1:20">
      <c r="F9" s="45">
        <v>1</v>
      </c>
      <c r="G9" s="46">
        <v>2</v>
      </c>
      <c r="H9" s="45">
        <v>3</v>
      </c>
      <c r="I9" s="46">
        <v>4</v>
      </c>
      <c r="J9" s="45">
        <v>5</v>
      </c>
      <c r="K9" s="46">
        <v>6</v>
      </c>
      <c r="L9" s="45">
        <v>7</v>
      </c>
      <c r="M9" s="46">
        <v>8</v>
      </c>
      <c r="N9" s="45">
        <v>9</v>
      </c>
      <c r="O9" s="46">
        <v>10</v>
      </c>
      <c r="P9" s="45">
        <v>11</v>
      </c>
      <c r="Q9" s="46">
        <v>12</v>
      </c>
      <c r="R9" s="45">
        <v>13</v>
      </c>
      <c r="S9" s="46">
        <v>14</v>
      </c>
      <c r="T9" s="104"/>
    </row>
    <row r="10" spans="1:20" s="3" customFormat="1" ht="27" customHeight="1">
      <c r="A10" s="69" t="s">
        <v>136</v>
      </c>
      <c r="B10" s="70" t="s">
        <v>137</v>
      </c>
      <c r="C10" s="71" t="s">
        <v>26</v>
      </c>
      <c r="D10" s="72" t="s">
        <v>30</v>
      </c>
      <c r="E10" s="73" t="s">
        <v>138</v>
      </c>
      <c r="F10" s="22">
        <f>E6</f>
        <v>45754</v>
      </c>
      <c r="G10" s="17">
        <f>F10+1</f>
        <v>45755</v>
      </c>
      <c r="H10" s="17">
        <f t="shared" ref="H10:L10" si="0">G10+1</f>
        <v>45756</v>
      </c>
      <c r="I10" s="17">
        <f t="shared" si="0"/>
        <v>45757</v>
      </c>
      <c r="J10" s="17">
        <f t="shared" si="0"/>
        <v>45758</v>
      </c>
      <c r="K10" s="17">
        <f t="shared" si="0"/>
        <v>45759</v>
      </c>
      <c r="L10" s="17">
        <f t="shared" si="0"/>
        <v>45760</v>
      </c>
      <c r="M10" s="17">
        <f t="shared" ref="M10" si="1">L10+1</f>
        <v>45761</v>
      </c>
      <c r="N10" s="17">
        <f t="shared" ref="N10" si="2">M10+1</f>
        <v>45762</v>
      </c>
      <c r="O10" s="17">
        <f t="shared" ref="O10" si="3">N10+1</f>
        <v>45763</v>
      </c>
      <c r="P10" s="17">
        <f t="shared" ref="P10" si="4">O10+1</f>
        <v>45764</v>
      </c>
      <c r="Q10" s="17">
        <f t="shared" ref="Q10" si="5">P10+1</f>
        <v>45765</v>
      </c>
      <c r="R10" s="17">
        <f t="shared" ref="R10" si="6">Q10+1</f>
        <v>45766</v>
      </c>
      <c r="S10" s="17">
        <f t="shared" ref="S10" si="7">R10+1</f>
        <v>45767</v>
      </c>
      <c r="T10" s="105"/>
    </row>
    <row r="11" spans="1:20" s="26" customFormat="1" ht="23.25">
      <c r="A11" s="55">
        <v>9</v>
      </c>
      <c r="B11" s="56" t="s">
        <v>86</v>
      </c>
      <c r="C11" s="53" t="s">
        <v>169</v>
      </c>
      <c r="D11" s="53" t="s">
        <v>170</v>
      </c>
      <c r="E11" s="64">
        <v>10</v>
      </c>
      <c r="F11" s="25"/>
      <c r="G11" s="25"/>
      <c r="H11" s="25"/>
      <c r="I11" s="25"/>
      <c r="J11" s="23"/>
      <c r="K11" s="23"/>
      <c r="L11" s="23"/>
      <c r="M11" s="25"/>
      <c r="N11" s="25"/>
      <c r="O11" s="25"/>
      <c r="P11" s="25"/>
      <c r="Q11" s="23"/>
      <c r="R11" s="23"/>
      <c r="S11" s="23"/>
      <c r="T11" s="95">
        <f>SUM(-E11,F11:S11)</f>
        <v>-10</v>
      </c>
    </row>
    <row r="12" spans="1:20" s="26" customFormat="1" ht="23.25">
      <c r="A12" s="55">
        <v>10</v>
      </c>
      <c r="B12" s="56" t="s">
        <v>92</v>
      </c>
      <c r="C12" s="53" t="s">
        <v>171</v>
      </c>
      <c r="D12" s="53" t="s">
        <v>172</v>
      </c>
      <c r="E12" s="64">
        <v>10</v>
      </c>
      <c r="F12" s="25"/>
      <c r="G12" s="25"/>
      <c r="H12" s="25"/>
      <c r="I12" s="25"/>
      <c r="J12" s="23"/>
      <c r="K12" s="23"/>
      <c r="L12" s="23"/>
      <c r="M12" s="25"/>
      <c r="N12" s="25"/>
      <c r="O12" s="25"/>
      <c r="P12" s="25"/>
      <c r="Q12" s="23"/>
      <c r="R12" s="23"/>
      <c r="S12" s="23"/>
      <c r="T12" s="95">
        <f t="shared" ref="T12:T20" si="8">SUM(-E12,F12:S12)</f>
        <v>-10</v>
      </c>
    </row>
    <row r="13" spans="1:20" s="26" customFormat="1">
      <c r="A13" s="55">
        <v>11</v>
      </c>
      <c r="B13" s="56" t="s">
        <v>97</v>
      </c>
      <c r="C13" s="53" t="s">
        <v>173</v>
      </c>
      <c r="D13" s="53" t="s">
        <v>174</v>
      </c>
      <c r="E13" s="64">
        <v>6</v>
      </c>
      <c r="F13" s="25"/>
      <c r="G13" s="23"/>
      <c r="H13" s="23"/>
      <c r="I13" s="23"/>
      <c r="J13" s="23"/>
      <c r="K13" s="23"/>
      <c r="L13" s="23"/>
      <c r="M13" s="25"/>
      <c r="N13" s="23"/>
      <c r="O13" s="23"/>
      <c r="P13" s="23"/>
      <c r="Q13" s="23"/>
      <c r="R13" s="23"/>
      <c r="S13" s="23"/>
      <c r="T13" s="95">
        <f t="shared" si="8"/>
        <v>-6</v>
      </c>
    </row>
    <row r="14" spans="1:20" s="26" customFormat="1" ht="23.25">
      <c r="A14" s="55">
        <v>12</v>
      </c>
      <c r="B14" s="56" t="s">
        <v>102</v>
      </c>
      <c r="C14" s="53" t="s">
        <v>175</v>
      </c>
      <c r="D14" s="53" t="s">
        <v>176</v>
      </c>
      <c r="E14" s="64">
        <v>5</v>
      </c>
      <c r="F14" s="25"/>
      <c r="G14" s="23"/>
      <c r="H14" s="23"/>
      <c r="I14" s="23"/>
      <c r="J14" s="23"/>
      <c r="K14" s="23"/>
      <c r="L14" s="23"/>
      <c r="M14" s="25"/>
      <c r="N14" s="23"/>
      <c r="O14" s="23"/>
      <c r="P14" s="23"/>
      <c r="Q14" s="23"/>
      <c r="R14" s="23"/>
      <c r="S14" s="23"/>
      <c r="T14" s="95">
        <f t="shared" si="8"/>
        <v>-5</v>
      </c>
    </row>
    <row r="15" spans="1:20" s="26" customFormat="1" ht="23.25">
      <c r="A15" s="55">
        <v>13</v>
      </c>
      <c r="B15" s="56" t="s">
        <v>106</v>
      </c>
      <c r="C15" s="53" t="s">
        <v>177</v>
      </c>
      <c r="D15" s="53" t="s">
        <v>178</v>
      </c>
      <c r="E15" s="64">
        <v>8</v>
      </c>
      <c r="F15" s="25"/>
      <c r="G15" s="23"/>
      <c r="H15" s="23"/>
      <c r="I15" s="23"/>
      <c r="J15" s="23"/>
      <c r="K15" s="23"/>
      <c r="L15" s="23"/>
      <c r="M15" s="25"/>
      <c r="N15" s="23"/>
      <c r="O15" s="23"/>
      <c r="P15" s="23"/>
      <c r="Q15" s="23"/>
      <c r="R15" s="23"/>
      <c r="S15" s="23"/>
      <c r="T15" s="95">
        <f t="shared" si="8"/>
        <v>-8</v>
      </c>
    </row>
    <row r="16" spans="1:20" s="26" customFormat="1" ht="23.25">
      <c r="A16" s="55">
        <v>14</v>
      </c>
      <c r="B16" s="56" t="s">
        <v>111</v>
      </c>
      <c r="C16" s="53" t="s">
        <v>179</v>
      </c>
      <c r="D16" s="53" t="s">
        <v>180</v>
      </c>
      <c r="E16" s="64">
        <v>6</v>
      </c>
      <c r="F16" s="25"/>
      <c r="G16" s="23"/>
      <c r="H16" s="23"/>
      <c r="I16" s="23"/>
      <c r="J16" s="23"/>
      <c r="K16" s="23"/>
      <c r="L16" s="23"/>
      <c r="M16" s="25"/>
      <c r="N16" s="23"/>
      <c r="O16" s="23"/>
      <c r="P16" s="23"/>
      <c r="Q16" s="23"/>
      <c r="R16" s="23"/>
      <c r="S16" s="23"/>
      <c r="T16" s="95">
        <f t="shared" si="8"/>
        <v>-6</v>
      </c>
    </row>
    <row r="17" spans="1:20" s="8" customFormat="1" ht="23.25">
      <c r="A17" s="55">
        <v>15</v>
      </c>
      <c r="B17" s="56" t="s">
        <v>115</v>
      </c>
      <c r="C17" s="53" t="s">
        <v>181</v>
      </c>
      <c r="D17" s="63" t="s">
        <v>182</v>
      </c>
      <c r="E17" s="60">
        <v>4</v>
      </c>
      <c r="F17" s="25"/>
      <c r="G17" s="20"/>
      <c r="H17" s="20"/>
      <c r="I17" s="20"/>
      <c r="J17" s="20"/>
      <c r="K17" s="20"/>
      <c r="L17" s="20"/>
      <c r="M17" s="25"/>
      <c r="N17" s="20"/>
      <c r="O17" s="20"/>
      <c r="P17" s="20"/>
      <c r="Q17" s="20"/>
      <c r="R17" s="20"/>
      <c r="S17" s="20"/>
      <c r="T17" s="95">
        <f t="shared" si="8"/>
        <v>-4</v>
      </c>
    </row>
    <row r="18" spans="1:20" s="8" customFormat="1" ht="23.25">
      <c r="A18" s="55">
        <v>16</v>
      </c>
      <c r="B18" s="56" t="s">
        <v>120</v>
      </c>
      <c r="C18" s="66" t="s">
        <v>183</v>
      </c>
      <c r="D18" s="53" t="s">
        <v>158</v>
      </c>
      <c r="E18" s="59">
        <v>6</v>
      </c>
      <c r="F18" s="49"/>
      <c r="G18" s="20"/>
      <c r="H18" s="20"/>
      <c r="I18" s="20"/>
      <c r="J18" s="20"/>
      <c r="K18" s="20"/>
      <c r="L18" s="20"/>
      <c r="M18" s="49"/>
      <c r="N18" s="20"/>
      <c r="O18" s="20"/>
      <c r="P18" s="20"/>
      <c r="Q18" s="20"/>
      <c r="R18" s="20"/>
      <c r="S18" s="20"/>
      <c r="T18" s="95">
        <f t="shared" si="8"/>
        <v>-6</v>
      </c>
    </row>
    <row r="19" spans="1:20" s="8" customFormat="1" ht="23.25">
      <c r="A19" s="55">
        <v>17</v>
      </c>
      <c r="B19" s="56" t="s">
        <v>184</v>
      </c>
      <c r="C19" s="53" t="s">
        <v>185</v>
      </c>
      <c r="D19" s="67" t="s">
        <v>186</v>
      </c>
      <c r="E19" s="68">
        <v>3</v>
      </c>
      <c r="F19" s="49"/>
      <c r="G19" s="20"/>
      <c r="H19" s="20"/>
      <c r="I19" s="20"/>
      <c r="J19" s="20"/>
      <c r="K19" s="20"/>
      <c r="L19" s="20"/>
      <c r="M19" s="49"/>
      <c r="N19" s="20"/>
      <c r="O19" s="20"/>
      <c r="P19" s="20"/>
      <c r="Q19" s="20"/>
      <c r="R19" s="20"/>
      <c r="S19" s="20"/>
      <c r="T19" s="95">
        <f t="shared" si="8"/>
        <v>-3</v>
      </c>
    </row>
    <row r="20" spans="1:20" s="8" customFormat="1" ht="23.25">
      <c r="A20" s="57">
        <v>18</v>
      </c>
      <c r="B20" s="58" t="s">
        <v>187</v>
      </c>
      <c r="C20" s="62" t="s">
        <v>188</v>
      </c>
      <c r="D20" s="62" t="s">
        <v>186</v>
      </c>
      <c r="E20" s="65">
        <v>3</v>
      </c>
      <c r="F20" s="74"/>
      <c r="G20" s="21"/>
      <c r="H20" s="21"/>
      <c r="I20" s="21"/>
      <c r="J20" s="21"/>
      <c r="K20" s="21"/>
      <c r="L20" s="21"/>
      <c r="M20" s="47"/>
      <c r="N20" s="21"/>
      <c r="O20" s="21"/>
      <c r="P20" s="21"/>
      <c r="Q20" s="21"/>
      <c r="R20" s="21"/>
      <c r="S20" s="21"/>
      <c r="T20" s="95">
        <f t="shared" si="8"/>
        <v>-3</v>
      </c>
    </row>
    <row r="21" spans="1:20">
      <c r="C21" s="44" t="s">
        <v>166</v>
      </c>
      <c r="D21" s="54"/>
      <c r="E21" s="117">
        <f>8*2*E7</f>
        <v>64</v>
      </c>
      <c r="F21" s="9" t="e">
        <f>IF(SUM(F11:F20)&gt;0,E21-SUM(F11:F20),NA())</f>
        <v>#N/A</v>
      </c>
      <c r="G21" s="9" t="e">
        <f>IF(SUM(G11:G20)&gt;0,E21-SUM(F11:G20),NA())</f>
        <v>#N/A</v>
      </c>
      <c r="H21" s="9" t="e">
        <f>IF(SUM(H11:H20)&gt;0,E21-SUM(F11:H20),NA())</f>
        <v>#N/A</v>
      </c>
      <c r="I21" s="9" t="e">
        <f>IF(SUM(I11:I20)&gt;0,E21-SUM(F11:I20),NA())</f>
        <v>#N/A</v>
      </c>
      <c r="J21" s="9" t="e">
        <f>IF(SUM(J11:J20)&gt;0,E21-SUM(F11:J20),NA())</f>
        <v>#N/A</v>
      </c>
      <c r="K21" s="9" t="e">
        <f>IF(SUM(K11:K20)&gt;0,E21-SUM(F11:K20),NA())</f>
        <v>#N/A</v>
      </c>
      <c r="L21" s="9" t="e">
        <f>IF(SUM(L11:L20)&gt;0,E21-SUM(F11:L20),NA())</f>
        <v>#N/A</v>
      </c>
      <c r="M21" s="9" t="e">
        <f>IF(SUM(M11:M20)&gt;0,E21-SUM(F11:M20),NA())</f>
        <v>#N/A</v>
      </c>
      <c r="N21" s="9" t="e">
        <f>IF(SUM(N11:N20)&gt;0,E21-SUM(F11:N20),NA())</f>
        <v>#N/A</v>
      </c>
      <c r="O21" s="9" t="e">
        <f>IF(SUM(O11:O20)&gt;0,E21-SUM(F11:O20),NA())</f>
        <v>#N/A</v>
      </c>
      <c r="P21" s="9" t="e">
        <f>IF(SUM(P11:P20)&gt;0,E21-SUM(F11:P20),NA())</f>
        <v>#N/A</v>
      </c>
      <c r="Q21" s="9" t="e">
        <f>IF(SUM(Q11:Q20)&gt;0,E21-SUM(F11:Q20),NA())</f>
        <v>#N/A</v>
      </c>
      <c r="R21" s="9" t="e">
        <f>IF(SUM(R11:R20)&gt;0,E21-SUM(F11:R20),NA())</f>
        <v>#N/A</v>
      </c>
      <c r="S21" s="9" t="e">
        <f>IF(SUM(S11:S20)&gt;0,E21-SUM(F11:S20),NA())</f>
        <v>#N/A</v>
      </c>
      <c r="T21" s="106">
        <f>SUM(T11:T20)</f>
        <v>-61</v>
      </c>
    </row>
    <row r="22" spans="1:20">
      <c r="C22" s="12" t="s">
        <v>167</v>
      </c>
      <c r="D22" s="44"/>
      <c r="E22" s="118"/>
      <c r="F22" s="10">
        <f>E21-(E21/14)</f>
        <v>59.428571428571431</v>
      </c>
      <c r="G22" s="10">
        <f>F22-(E21/14)</f>
        <v>54.857142857142861</v>
      </c>
      <c r="H22" s="10">
        <f>G22-(E21/14)</f>
        <v>50.285714285714292</v>
      </c>
      <c r="I22" s="10">
        <f>H22-(E21/14)</f>
        <v>45.714285714285722</v>
      </c>
      <c r="J22" s="10">
        <f>I22-(E21/14)</f>
        <v>41.142857142857153</v>
      </c>
      <c r="K22" s="10">
        <f>J22-(E21/14)</f>
        <v>36.571428571428584</v>
      </c>
      <c r="L22" s="10">
        <f>K22-(E21/14)</f>
        <v>32.000000000000014</v>
      </c>
      <c r="M22" s="10">
        <f>L22-(E21/14)</f>
        <v>27.428571428571445</v>
      </c>
      <c r="N22" s="10">
        <f>M22-(E21/14)</f>
        <v>22.857142857142875</v>
      </c>
      <c r="O22" s="10">
        <f>N22-(E21/14)</f>
        <v>18.285714285714306</v>
      </c>
      <c r="P22" s="10">
        <f>O22-(E21/14)</f>
        <v>13.714285714285735</v>
      </c>
      <c r="Q22" s="10">
        <f>P22-(E21/14)</f>
        <v>9.1428571428571637</v>
      </c>
      <c r="R22" s="10">
        <f>Q22-(E21/14)</f>
        <v>4.5714285714285925</v>
      </c>
      <c r="S22" s="10">
        <f>R22-(E21/14)</f>
        <v>2.1316282072803006E-14</v>
      </c>
      <c r="T22" s="107"/>
    </row>
    <row r="23" spans="1:20">
      <c r="M23" s="4"/>
      <c r="N23" s="4"/>
      <c r="O23" s="4"/>
      <c r="P23" s="4"/>
      <c r="Q23" s="4"/>
      <c r="R23" s="4"/>
      <c r="S23" s="4"/>
    </row>
    <row r="24" spans="1:20">
      <c r="M24" s="4"/>
      <c r="N24" s="4"/>
      <c r="O24" s="4"/>
      <c r="P24" s="4"/>
      <c r="Q24" s="4"/>
      <c r="R24" s="4"/>
      <c r="S24" s="4"/>
    </row>
    <row r="25" spans="1:20">
      <c r="M25" s="4"/>
      <c r="N25" s="4"/>
      <c r="O25" s="4"/>
      <c r="P25" s="4"/>
      <c r="Q25" s="4"/>
      <c r="R25" s="4"/>
      <c r="S25" s="4"/>
    </row>
    <row r="26" spans="1:20">
      <c r="M26" s="4"/>
      <c r="N26" s="4"/>
      <c r="O26" s="4"/>
      <c r="P26" s="4"/>
      <c r="Q26" s="4"/>
      <c r="R26" s="4"/>
      <c r="S26" s="4"/>
    </row>
    <row r="27" spans="1:20">
      <c r="K27" s="7">
        <v>0</v>
      </c>
      <c r="L27" s="4">
        <f>SUM(E11:E20)</f>
        <v>61</v>
      </c>
      <c r="M27" s="4"/>
      <c r="N27" s="4"/>
      <c r="O27" s="4"/>
      <c r="P27" s="4"/>
      <c r="Q27" s="4"/>
      <c r="R27" s="7">
        <v>0</v>
      </c>
      <c r="S27" s="4">
        <f>SUM(L11:L20)</f>
        <v>0</v>
      </c>
    </row>
    <row r="28" spans="1:20">
      <c r="K28" s="7">
        <v>10</v>
      </c>
      <c r="L28" s="7">
        <v>0</v>
      </c>
      <c r="M28" s="4"/>
      <c r="N28" s="4"/>
      <c r="O28" s="4"/>
      <c r="P28" s="4"/>
      <c r="Q28" s="4"/>
      <c r="R28" s="7">
        <v>10</v>
      </c>
      <c r="S28" s="7">
        <v>0</v>
      </c>
    </row>
    <row r="29" spans="1:20">
      <c r="M29" s="4"/>
      <c r="N29" s="4"/>
      <c r="O29" s="4"/>
      <c r="P29" s="4"/>
      <c r="Q29" s="4"/>
      <c r="R29" s="4"/>
      <c r="S29" s="4"/>
    </row>
    <row r="30" spans="1:20">
      <c r="M30" s="4"/>
      <c r="N30" s="4"/>
      <c r="O30" s="4"/>
      <c r="P30" s="4"/>
      <c r="Q30" s="4"/>
      <c r="R30" s="4"/>
      <c r="S30" s="4"/>
    </row>
    <row r="31" spans="1:20">
      <c r="M31" s="4"/>
      <c r="N31" s="4"/>
      <c r="O31" s="4"/>
      <c r="P31" s="4"/>
      <c r="Q31" s="4"/>
      <c r="R31" s="4"/>
      <c r="S31" s="4"/>
    </row>
    <row r="32" spans="1:20">
      <c r="M32" s="4"/>
      <c r="N32" s="4"/>
      <c r="O32" s="4"/>
      <c r="P32" s="4"/>
      <c r="Q32" s="4"/>
      <c r="R32" s="4"/>
      <c r="S32" s="4"/>
    </row>
    <row r="33" spans="13:19">
      <c r="M33" s="4"/>
      <c r="N33" s="4"/>
      <c r="O33" s="4"/>
      <c r="P33" s="4"/>
      <c r="Q33" s="4"/>
      <c r="R33" s="4"/>
      <c r="S33" s="4"/>
    </row>
    <row r="34" spans="13:19">
      <c r="M34" s="4"/>
      <c r="N34" s="4"/>
      <c r="O34" s="4"/>
      <c r="P34" s="4"/>
      <c r="Q34" s="4"/>
      <c r="R34" s="4"/>
      <c r="S34" s="4"/>
    </row>
    <row r="35" spans="13:19">
      <c r="M35" s="4"/>
      <c r="N35" s="4"/>
      <c r="O35" s="4"/>
      <c r="P35" s="4"/>
      <c r="Q35" s="4"/>
      <c r="R35" s="4"/>
      <c r="S35" s="4"/>
    </row>
    <row r="36" spans="13:19">
      <c r="M36" s="4"/>
      <c r="N36" s="4"/>
      <c r="O36" s="4"/>
      <c r="P36" s="4"/>
      <c r="Q36" s="4"/>
      <c r="R36" s="4"/>
      <c r="S36" s="4"/>
    </row>
    <row r="37" spans="13:19">
      <c r="M37" s="4"/>
      <c r="N37" s="4"/>
      <c r="O37" s="4"/>
      <c r="P37" s="4"/>
      <c r="Q37" s="4"/>
      <c r="R37" s="4"/>
      <c r="S37" s="4"/>
    </row>
    <row r="38" spans="13:19">
      <c r="M38" s="4"/>
      <c r="N38" s="4"/>
      <c r="O38" s="4"/>
      <c r="P38" s="4"/>
      <c r="Q38" s="4"/>
      <c r="R38" s="4"/>
      <c r="S38" s="4"/>
    </row>
    <row r="39" spans="13:19">
      <c r="M39" s="4"/>
      <c r="N39" s="4"/>
      <c r="O39" s="4"/>
      <c r="P39" s="4"/>
      <c r="Q39" s="4"/>
      <c r="R39" s="4"/>
      <c r="S39" s="4"/>
    </row>
    <row r="40" spans="13:19">
      <c r="M40" s="4"/>
      <c r="N40" s="4"/>
      <c r="O40" s="4"/>
      <c r="P40" s="4"/>
      <c r="Q40" s="4"/>
      <c r="R40" s="4"/>
      <c r="S40" s="4"/>
    </row>
    <row r="41" spans="13:19">
      <c r="M41" s="4"/>
      <c r="N41" s="4"/>
      <c r="O41" s="4"/>
      <c r="P41" s="4"/>
      <c r="Q41" s="4"/>
      <c r="R41" s="4"/>
      <c r="S41" s="4"/>
    </row>
    <row r="42" spans="13:19">
      <c r="M42" s="4"/>
      <c r="N42" s="4"/>
      <c r="O42" s="4"/>
      <c r="P42" s="4"/>
      <c r="Q42" s="4"/>
      <c r="R42" s="4"/>
      <c r="S42" s="4"/>
    </row>
    <row r="43" spans="13:19">
      <c r="M43" s="4"/>
      <c r="N43" s="4"/>
      <c r="O43" s="4"/>
      <c r="P43" s="4"/>
      <c r="Q43" s="4"/>
      <c r="R43" s="4"/>
      <c r="S43" s="4"/>
    </row>
    <row r="44" spans="13:19">
      <c r="M44" s="4"/>
      <c r="N44" s="4"/>
      <c r="O44" s="4"/>
      <c r="P44" s="4"/>
      <c r="Q44" s="4"/>
      <c r="R44" s="4"/>
      <c r="S44" s="4"/>
    </row>
    <row r="45" spans="13:19">
      <c r="M45" s="4"/>
      <c r="N45" s="4"/>
      <c r="O45" s="4"/>
      <c r="P45" s="4"/>
      <c r="Q45" s="4"/>
      <c r="R45" s="4"/>
      <c r="S45" s="4"/>
    </row>
  </sheetData>
  <sheetProtection formatCells="0" formatColumns="0" formatRows="0" insertRows="0" autoFilter="0"/>
  <autoFilter ref="A10:E10" xr:uid="{00000000-0009-0000-0000-000002000000}"/>
  <mergeCells count="7">
    <mergeCell ref="T8:T10"/>
    <mergeCell ref="T21:T22"/>
    <mergeCell ref="A2:L2"/>
    <mergeCell ref="E4:J4"/>
    <mergeCell ref="F8:L8"/>
    <mergeCell ref="E21:E22"/>
    <mergeCell ref="M8:S8"/>
  </mergeCells>
  <conditionalFormatting sqref="F21:S21">
    <cfRule type="cellIs" dxfId="1" priority="1" stopIfTrue="1" operator="lessThan">
      <formula>F22</formula>
    </cfRule>
    <cfRule type="cellIs" dxfId="0" priority="2" stopIfTrue="1" operator="greaterThan">
      <formula>F22</formula>
    </cfRule>
  </conditionalFormatting>
  <pageMargins left="0.75" right="0.75" top="1" bottom="1" header="0.5" footer="0.5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06FAD06297A9645BC24BEE51519DF3A" ma:contentTypeVersion="10" ma:contentTypeDescription="Create a new document." ma:contentTypeScope="" ma:versionID="5137eb5cf25c3dcb153b1a5b7abb706b">
  <xsd:schema xmlns:xsd="http://www.w3.org/2001/XMLSchema" xmlns:xs="http://www.w3.org/2001/XMLSchema" xmlns:p="http://schemas.microsoft.com/office/2006/metadata/properties" xmlns:ns3="a55d2ef0-8b70-4c5f-886b-e2befd814ae0" xmlns:ns4="eb1c5e98-223f-4178-8b17-1fb8a25d6b0c" targetNamespace="http://schemas.microsoft.com/office/2006/metadata/properties" ma:root="true" ma:fieldsID="fad36acb1e355b9bb71b80bd121c0b77" ns3:_="" ns4:_="">
    <xsd:import namespace="a55d2ef0-8b70-4c5f-886b-e2befd814ae0"/>
    <xsd:import namespace="eb1c5e98-223f-4178-8b17-1fb8a25d6b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5d2ef0-8b70-4c5f-886b-e2befd814a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7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1c5e98-223f-4178-8b17-1fb8a25d6b0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a55d2ef0-8b70-4c5f-886b-e2befd814ae0" xsi:nil="true"/>
  </documentManagement>
</p:properties>
</file>

<file path=customXml/itemProps1.xml><?xml version="1.0" encoding="utf-8"?>
<ds:datastoreItem xmlns:ds="http://schemas.openxmlformats.org/officeDocument/2006/customXml" ds:itemID="{02C311A7-B375-4B15-936B-0DCAD9F7002D}"/>
</file>

<file path=customXml/itemProps2.xml><?xml version="1.0" encoding="utf-8"?>
<ds:datastoreItem xmlns:ds="http://schemas.openxmlformats.org/officeDocument/2006/customXml" ds:itemID="{9BE0C23A-5102-4081-835D-8A52FB2528A5}"/>
</file>

<file path=customXml/itemProps3.xml><?xml version="1.0" encoding="utf-8"?>
<ds:datastoreItem xmlns:ds="http://schemas.openxmlformats.org/officeDocument/2006/customXml" ds:itemID="{A48058F7-ADEE-4F6E-9C4E-7B3EEFACEA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VILLE DE LUXEMBOURG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Olivier Gérardin</dc:creator>
  <cp:keywords/>
  <dc:description/>
  <cp:lastModifiedBy/>
  <cp:revision/>
  <dcterms:created xsi:type="dcterms:W3CDTF">2009-04-30T08:53:36Z</dcterms:created>
  <dcterms:modified xsi:type="dcterms:W3CDTF">2025-04-07T04:38:23Z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0x010100C06FAD06297A9645BC24BEE51519DF3A</vt:lpwstr>
  </property>
</Properties>
</file>