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thil_10022019\CSU San Jose\GCP\Design\Mapping and Transformation\"/>
    </mc:Choice>
  </mc:AlternateContent>
  <xr:revisionPtr revIDLastSave="0" documentId="13_ncr:1_{C099FF22-E83A-427B-B2E9-215BA37252DD}" xr6:coauthVersionLast="45" xr6:coauthVersionMax="45" xr10:uidLastSave="{00000000-0000-0000-0000-000000000000}"/>
  <bookViews>
    <workbookView xWindow="-120" yWindow="-120" windowWidth="20730" windowHeight="11160" activeTab="6" xr2:uid="{54A1EA35-A210-4631-9347-2AD5D9AB83FE}"/>
  </bookViews>
  <sheets>
    <sheet name="Overview" sheetId="1" r:id="rId1"/>
    <sheet name="Issues" sheetId="4" r:id="rId2"/>
    <sheet name="ETL Flow" sheetId="25" r:id="rId3"/>
    <sheet name="ER diagram" sheetId="2" r:id="rId4"/>
    <sheet name="List of Source" sheetId="3" r:id="rId5"/>
    <sheet name="CS_ADM_APPL_F" sheetId="5" r:id="rId6"/>
    <sheet name="APPL_LKP" sheetId="6" r:id="rId7"/>
    <sheet name="ADMIT_LKP" sheetId="8" r:id="rId8"/>
    <sheet name="ECD_LKP" sheetId="10" r:id="rId9"/>
    <sheet name="DENIED_LKP" sheetId="11" r:id="rId10"/>
    <sheet name="ENRL_LKP" sheetId="13" r:id="rId11"/>
    <sheet name="CS_CAREER_D" sheetId="9" r:id="rId12"/>
    <sheet name="CS_INST_D" sheetId="12" r:id="rId13"/>
    <sheet name="CS_APROG_D" sheetId="14" r:id="rId14"/>
    <sheet name="CS_APLAN_D" sheetId="15" r:id="rId15"/>
    <sheet name="CS_PROG_STAT_D" sheetId="16" r:id="rId16"/>
    <sheet name="CS_PROG_ACTN_D" sheetId="20" r:id="rId17"/>
    <sheet name="CS_PROG_ACTN_RSN_D" sheetId="21" r:id="rId18"/>
    <sheet name="CS_ADMIT_TYPE_D" sheetId="22" r:id="rId19"/>
    <sheet name="CS_EXT_ORG_D" sheetId="23" r:id="rId20"/>
    <sheet name="CS_ALEVEL_D" sheetId="24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24" l="1"/>
  <c r="F8" i="24"/>
  <c r="E8" i="24"/>
  <c r="H8" i="24" s="1"/>
  <c r="D8" i="24"/>
  <c r="G7" i="24"/>
  <c r="F7" i="24"/>
  <c r="E7" i="24"/>
  <c r="H7" i="24" s="1"/>
  <c r="D7" i="24"/>
  <c r="G6" i="24"/>
  <c r="F6" i="24"/>
  <c r="E6" i="24"/>
  <c r="D6" i="24"/>
  <c r="H6" i="24" s="1"/>
  <c r="G5" i="24"/>
  <c r="F5" i="24"/>
  <c r="E5" i="24"/>
  <c r="D5" i="24"/>
  <c r="H5" i="24" s="1"/>
  <c r="G4" i="24"/>
  <c r="F4" i="24"/>
  <c r="E4" i="24"/>
  <c r="H4" i="24" s="1"/>
  <c r="D4" i="24"/>
  <c r="G3" i="24"/>
  <c r="F3" i="24"/>
  <c r="E3" i="24"/>
  <c r="H3" i="24" s="1"/>
  <c r="D3" i="24"/>
  <c r="D4" i="23"/>
  <c r="E4" i="23"/>
  <c r="F4" i="23"/>
  <c r="G4" i="23"/>
  <c r="H4" i="23" s="1"/>
  <c r="D5" i="23"/>
  <c r="E5" i="23"/>
  <c r="F5" i="23"/>
  <c r="H5" i="23" s="1"/>
  <c r="G5" i="23"/>
  <c r="D6" i="23"/>
  <c r="E6" i="23"/>
  <c r="H6" i="23" s="1"/>
  <c r="F6" i="23"/>
  <c r="G6" i="23"/>
  <c r="D7" i="23"/>
  <c r="E7" i="23"/>
  <c r="F7" i="23"/>
  <c r="G7" i="23"/>
  <c r="H7" i="23"/>
  <c r="D8" i="23"/>
  <c r="E8" i="23"/>
  <c r="H8" i="23" s="1"/>
  <c r="F8" i="23"/>
  <c r="G8" i="23"/>
  <c r="D9" i="23"/>
  <c r="E9" i="23"/>
  <c r="F9" i="23"/>
  <c r="H9" i="23" s="1"/>
  <c r="G9" i="23"/>
  <c r="D10" i="23"/>
  <c r="E10" i="23"/>
  <c r="H10" i="23" s="1"/>
  <c r="F10" i="23"/>
  <c r="G10" i="23"/>
  <c r="D11" i="23"/>
  <c r="H11" i="23" s="1"/>
  <c r="E11" i="23"/>
  <c r="F11" i="23"/>
  <c r="G11" i="23"/>
  <c r="D12" i="23"/>
  <c r="E12" i="23"/>
  <c r="H12" i="23" s="1"/>
  <c r="F12" i="23"/>
  <c r="G12" i="23"/>
  <c r="D13" i="23"/>
  <c r="E13" i="23"/>
  <c r="F13" i="23"/>
  <c r="H13" i="23" s="1"/>
  <c r="G13" i="23"/>
  <c r="D14" i="23"/>
  <c r="E14" i="23"/>
  <c r="H14" i="23" s="1"/>
  <c r="F14" i="23"/>
  <c r="G14" i="23"/>
  <c r="D15" i="23"/>
  <c r="H15" i="23" s="1"/>
  <c r="E15" i="23"/>
  <c r="F15" i="23"/>
  <c r="G15" i="23"/>
  <c r="D16" i="23"/>
  <c r="E16" i="23"/>
  <c r="H16" i="23" s="1"/>
  <c r="F16" i="23"/>
  <c r="G16" i="23"/>
  <c r="D17" i="23"/>
  <c r="E17" i="23"/>
  <c r="F17" i="23"/>
  <c r="H17" i="23" s="1"/>
  <c r="G17" i="23"/>
  <c r="D18" i="23"/>
  <c r="E18" i="23"/>
  <c r="H18" i="23" s="1"/>
  <c r="F18" i="23"/>
  <c r="G18" i="23"/>
  <c r="D19" i="23"/>
  <c r="E19" i="23"/>
  <c r="F19" i="23"/>
  <c r="G19" i="23"/>
  <c r="H19" i="23"/>
  <c r="D20" i="23"/>
  <c r="E20" i="23"/>
  <c r="H20" i="23" s="1"/>
  <c r="F20" i="23"/>
  <c r="G20" i="23"/>
  <c r="D21" i="23"/>
  <c r="E21" i="23"/>
  <c r="F21" i="23"/>
  <c r="H21" i="23" s="1"/>
  <c r="G21" i="23"/>
  <c r="D22" i="23"/>
  <c r="E22" i="23"/>
  <c r="H22" i="23" s="1"/>
  <c r="F22" i="23"/>
  <c r="G22" i="23"/>
  <c r="D23" i="23"/>
  <c r="E23" i="23"/>
  <c r="F23" i="23"/>
  <c r="G23" i="23"/>
  <c r="H23" i="23"/>
  <c r="D24" i="23"/>
  <c r="E24" i="23"/>
  <c r="H24" i="23" s="1"/>
  <c r="F24" i="23"/>
  <c r="G24" i="23"/>
  <c r="D25" i="23"/>
  <c r="E25" i="23"/>
  <c r="F25" i="23"/>
  <c r="H25" i="23" s="1"/>
  <c r="G25" i="23"/>
  <c r="D26" i="23"/>
  <c r="E26" i="23"/>
  <c r="H26" i="23" s="1"/>
  <c r="F26" i="23"/>
  <c r="G26" i="23"/>
  <c r="D27" i="23"/>
  <c r="E27" i="23"/>
  <c r="F27" i="23"/>
  <c r="G27" i="23"/>
  <c r="H27" i="23"/>
  <c r="D28" i="23"/>
  <c r="E28" i="23"/>
  <c r="H28" i="23" s="1"/>
  <c r="F28" i="23"/>
  <c r="G28" i="23"/>
  <c r="D29" i="23"/>
  <c r="E29" i="23"/>
  <c r="F29" i="23"/>
  <c r="H29" i="23" s="1"/>
  <c r="G29" i="23"/>
  <c r="D30" i="23"/>
  <c r="E30" i="23"/>
  <c r="H30" i="23" s="1"/>
  <c r="F30" i="23"/>
  <c r="G30" i="23"/>
  <c r="D31" i="23"/>
  <c r="H31" i="23" s="1"/>
  <c r="E31" i="23"/>
  <c r="F31" i="23"/>
  <c r="G31" i="23"/>
  <c r="D32" i="23"/>
  <c r="E32" i="23"/>
  <c r="H32" i="23" s="1"/>
  <c r="F32" i="23"/>
  <c r="G32" i="23"/>
  <c r="D33" i="23"/>
  <c r="E33" i="23"/>
  <c r="F33" i="23"/>
  <c r="H33" i="23" s="1"/>
  <c r="G33" i="23"/>
  <c r="D34" i="23"/>
  <c r="E34" i="23"/>
  <c r="H34" i="23" s="1"/>
  <c r="F34" i="23"/>
  <c r="G34" i="23"/>
  <c r="D35" i="23"/>
  <c r="H35" i="23" s="1"/>
  <c r="E35" i="23"/>
  <c r="F35" i="23"/>
  <c r="G35" i="23"/>
  <c r="D36" i="23"/>
  <c r="E36" i="23"/>
  <c r="H36" i="23" s="1"/>
  <c r="F36" i="23"/>
  <c r="G36" i="23"/>
  <c r="D37" i="23"/>
  <c r="E37" i="23"/>
  <c r="F37" i="23"/>
  <c r="H37" i="23" s="1"/>
  <c r="G37" i="23"/>
  <c r="D38" i="23"/>
  <c r="E38" i="23"/>
  <c r="H38" i="23" s="1"/>
  <c r="F38" i="23"/>
  <c r="G38" i="23"/>
  <c r="D39" i="23"/>
  <c r="H39" i="23" s="1"/>
  <c r="E39" i="23"/>
  <c r="F39" i="23"/>
  <c r="G39" i="23"/>
  <c r="D40" i="23"/>
  <c r="E40" i="23"/>
  <c r="H40" i="23" s="1"/>
  <c r="F40" i="23"/>
  <c r="G40" i="23"/>
  <c r="D41" i="23"/>
  <c r="E41" i="23"/>
  <c r="F41" i="23"/>
  <c r="H41" i="23" s="1"/>
  <c r="G41" i="23"/>
  <c r="D42" i="23"/>
  <c r="E42" i="23"/>
  <c r="H42" i="23" s="1"/>
  <c r="F42" i="23"/>
  <c r="G42" i="23"/>
  <c r="D43" i="23"/>
  <c r="H43" i="23" s="1"/>
  <c r="E43" i="23"/>
  <c r="F43" i="23"/>
  <c r="G43" i="23"/>
  <c r="D44" i="23"/>
  <c r="E44" i="23"/>
  <c r="H44" i="23" s="1"/>
  <c r="F44" i="23"/>
  <c r="G44" i="23"/>
  <c r="D45" i="23"/>
  <c r="E45" i="23"/>
  <c r="F45" i="23"/>
  <c r="H45" i="23" s="1"/>
  <c r="G45" i="23"/>
  <c r="D46" i="23"/>
  <c r="E46" i="23"/>
  <c r="H46" i="23" s="1"/>
  <c r="F46" i="23"/>
  <c r="G46" i="23"/>
  <c r="D47" i="23"/>
  <c r="H47" i="23" s="1"/>
  <c r="E47" i="23"/>
  <c r="F47" i="23"/>
  <c r="G47" i="23"/>
  <c r="G3" i="23"/>
  <c r="F3" i="23"/>
  <c r="E3" i="23"/>
  <c r="D3" i="23"/>
  <c r="H3" i="23" s="1"/>
  <c r="D4" i="22"/>
  <c r="E4" i="22"/>
  <c r="F4" i="22"/>
  <c r="G4" i="22"/>
  <c r="H4" i="22" s="1"/>
  <c r="D5" i="22"/>
  <c r="E5" i="22"/>
  <c r="F5" i="22"/>
  <c r="H5" i="22" s="1"/>
  <c r="G5" i="22"/>
  <c r="D6" i="22"/>
  <c r="E6" i="22"/>
  <c r="H6" i="22" s="1"/>
  <c r="F6" i="22"/>
  <c r="G6" i="22"/>
  <c r="D7" i="22"/>
  <c r="H7" i="22" s="1"/>
  <c r="E7" i="22"/>
  <c r="F7" i="22"/>
  <c r="G7" i="22"/>
  <c r="D8" i="22"/>
  <c r="E8" i="22"/>
  <c r="F8" i="22"/>
  <c r="G8" i="22"/>
  <c r="H8" i="22" s="1"/>
  <c r="D9" i="22"/>
  <c r="E9" i="22"/>
  <c r="H9" i="22" s="1"/>
  <c r="F9" i="22"/>
  <c r="G9" i="22"/>
  <c r="D10" i="22"/>
  <c r="E10" i="22"/>
  <c r="H10" i="22" s="1"/>
  <c r="F10" i="22"/>
  <c r="G10" i="22"/>
  <c r="D11" i="22"/>
  <c r="H11" i="22" s="1"/>
  <c r="E11" i="22"/>
  <c r="F11" i="22"/>
  <c r="G11" i="22"/>
  <c r="G3" i="22"/>
  <c r="F3" i="22"/>
  <c r="E3" i="22"/>
  <c r="D3" i="22"/>
  <c r="H3" i="22" s="1"/>
  <c r="D4" i="21"/>
  <c r="E4" i="21"/>
  <c r="F4" i="21"/>
  <c r="G4" i="21"/>
  <c r="D5" i="21"/>
  <c r="E5" i="21"/>
  <c r="F5" i="21"/>
  <c r="H5" i="21" s="1"/>
  <c r="G5" i="21"/>
  <c r="D6" i="21"/>
  <c r="E6" i="21"/>
  <c r="F6" i="21"/>
  <c r="G6" i="21"/>
  <c r="D7" i="21"/>
  <c r="E7" i="21"/>
  <c r="F7" i="21"/>
  <c r="G7" i="21"/>
  <c r="D8" i="21"/>
  <c r="E8" i="21"/>
  <c r="F8" i="21"/>
  <c r="H8" i="21" s="1"/>
  <c r="G8" i="21"/>
  <c r="D9" i="21"/>
  <c r="E9" i="21"/>
  <c r="F9" i="21"/>
  <c r="G9" i="21"/>
  <c r="G3" i="21"/>
  <c r="F3" i="21"/>
  <c r="E3" i="21"/>
  <c r="D3" i="21"/>
  <c r="G8" i="20"/>
  <c r="F8" i="20"/>
  <c r="E8" i="20"/>
  <c r="D8" i="20"/>
  <c r="H8" i="20" s="1"/>
  <c r="G7" i="20"/>
  <c r="F7" i="20"/>
  <c r="E7" i="20"/>
  <c r="H7" i="20" s="1"/>
  <c r="D7" i="20"/>
  <c r="G6" i="20"/>
  <c r="F6" i="20"/>
  <c r="E6" i="20"/>
  <c r="H6" i="20" s="1"/>
  <c r="D6" i="20"/>
  <c r="G5" i="20"/>
  <c r="F5" i="20"/>
  <c r="E5" i="20"/>
  <c r="H5" i="20" s="1"/>
  <c r="D5" i="20"/>
  <c r="G4" i="20"/>
  <c r="F4" i="20"/>
  <c r="E4" i="20"/>
  <c r="D4" i="20"/>
  <c r="H4" i="20" s="1"/>
  <c r="G3" i="20"/>
  <c r="F3" i="20"/>
  <c r="E3" i="20"/>
  <c r="H3" i="20" s="1"/>
  <c r="D3" i="20"/>
  <c r="D4" i="16"/>
  <c r="E4" i="16"/>
  <c r="F4" i="16"/>
  <c r="H4" i="16" s="1"/>
  <c r="G4" i="16"/>
  <c r="D5" i="16"/>
  <c r="E5" i="16"/>
  <c r="H5" i="16" s="1"/>
  <c r="F5" i="16"/>
  <c r="G5" i="16"/>
  <c r="D6" i="16"/>
  <c r="E6" i="16"/>
  <c r="H6" i="16" s="1"/>
  <c r="F6" i="16"/>
  <c r="G6" i="16"/>
  <c r="D7" i="16"/>
  <c r="H7" i="16" s="1"/>
  <c r="E7" i="16"/>
  <c r="F7" i="16"/>
  <c r="G7" i="16"/>
  <c r="D8" i="16"/>
  <c r="E8" i="16"/>
  <c r="F8" i="16"/>
  <c r="H8" i="16" s="1"/>
  <c r="G8" i="16"/>
  <c r="G3" i="16"/>
  <c r="F3" i="16"/>
  <c r="E3" i="16"/>
  <c r="D3" i="16"/>
  <c r="H3" i="16" s="1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G3" i="15"/>
  <c r="F3" i="15"/>
  <c r="E3" i="15"/>
  <c r="D3" i="15"/>
  <c r="D4" i="14"/>
  <c r="E4" i="14"/>
  <c r="H4" i="14" s="1"/>
  <c r="F4" i="14"/>
  <c r="G4" i="14"/>
  <c r="D5" i="14"/>
  <c r="E5" i="14"/>
  <c r="F5" i="14"/>
  <c r="G5" i="14"/>
  <c r="D6" i="14"/>
  <c r="E6" i="14"/>
  <c r="F6" i="14"/>
  <c r="G6" i="14"/>
  <c r="D7" i="14"/>
  <c r="E7" i="14"/>
  <c r="H7" i="14" s="1"/>
  <c r="F7" i="14"/>
  <c r="G7" i="14"/>
  <c r="D8" i="14"/>
  <c r="E8" i="14"/>
  <c r="H8" i="14" s="1"/>
  <c r="F8" i="14"/>
  <c r="G8" i="14"/>
  <c r="D9" i="14"/>
  <c r="E9" i="14"/>
  <c r="F9" i="14"/>
  <c r="G9" i="14"/>
  <c r="D10" i="14"/>
  <c r="E10" i="14"/>
  <c r="H10" i="14" s="1"/>
  <c r="F10" i="14"/>
  <c r="G10" i="14"/>
  <c r="D11" i="14"/>
  <c r="E11" i="14"/>
  <c r="H11" i="14" s="1"/>
  <c r="F11" i="14"/>
  <c r="G11" i="14"/>
  <c r="D12" i="14"/>
  <c r="E12" i="14"/>
  <c r="F12" i="14"/>
  <c r="G12" i="14"/>
  <c r="D13" i="14"/>
  <c r="E13" i="14"/>
  <c r="F13" i="14"/>
  <c r="G13" i="14"/>
  <c r="D14" i="14"/>
  <c r="E14" i="14"/>
  <c r="F14" i="14"/>
  <c r="G14" i="14"/>
  <c r="D15" i="14"/>
  <c r="E15" i="14"/>
  <c r="F15" i="14"/>
  <c r="G15" i="14"/>
  <c r="H15" i="14"/>
  <c r="D16" i="14"/>
  <c r="E16" i="14"/>
  <c r="F16" i="14"/>
  <c r="G16" i="14"/>
  <c r="D17" i="14"/>
  <c r="E17" i="14"/>
  <c r="F17" i="14"/>
  <c r="G17" i="14"/>
  <c r="D18" i="14"/>
  <c r="E18" i="14"/>
  <c r="F18" i="14"/>
  <c r="G18" i="14"/>
  <c r="D19" i="14"/>
  <c r="E19" i="14"/>
  <c r="F19" i="14"/>
  <c r="H19" i="14" s="1"/>
  <c r="G19" i="14"/>
  <c r="D20" i="14"/>
  <c r="E20" i="14"/>
  <c r="F20" i="14"/>
  <c r="G20" i="14"/>
  <c r="D21" i="14"/>
  <c r="E21" i="14"/>
  <c r="F21" i="14"/>
  <c r="G21" i="14"/>
  <c r="D22" i="14"/>
  <c r="E22" i="14"/>
  <c r="F22" i="14"/>
  <c r="G22" i="14"/>
  <c r="D23" i="14"/>
  <c r="E23" i="14"/>
  <c r="H23" i="14" s="1"/>
  <c r="F23" i="14"/>
  <c r="G23" i="14"/>
  <c r="D24" i="14"/>
  <c r="E24" i="14"/>
  <c r="F24" i="14"/>
  <c r="G24" i="14"/>
  <c r="D25" i="14"/>
  <c r="E25" i="14"/>
  <c r="F25" i="14"/>
  <c r="H25" i="14" s="1"/>
  <c r="G25" i="14"/>
  <c r="D26" i="14"/>
  <c r="E26" i="14"/>
  <c r="F26" i="14"/>
  <c r="G26" i="14"/>
  <c r="D27" i="14"/>
  <c r="E27" i="14"/>
  <c r="H27" i="14" s="1"/>
  <c r="F27" i="14"/>
  <c r="G27" i="14"/>
  <c r="D28" i="14"/>
  <c r="E28" i="14"/>
  <c r="H28" i="14" s="1"/>
  <c r="F28" i="14"/>
  <c r="G28" i="14"/>
  <c r="D29" i="14"/>
  <c r="E29" i="14"/>
  <c r="F29" i="14"/>
  <c r="G29" i="14"/>
  <c r="D30" i="14"/>
  <c r="E30" i="14"/>
  <c r="H30" i="14" s="1"/>
  <c r="F30" i="14"/>
  <c r="G30" i="14"/>
  <c r="D31" i="14"/>
  <c r="E31" i="14"/>
  <c r="H31" i="14" s="1"/>
  <c r="F31" i="14"/>
  <c r="G31" i="14"/>
  <c r="D32" i="14"/>
  <c r="E32" i="14"/>
  <c r="F32" i="14"/>
  <c r="G32" i="14"/>
  <c r="D33" i="14"/>
  <c r="E33" i="14"/>
  <c r="F33" i="14"/>
  <c r="G33" i="14"/>
  <c r="D34" i="14"/>
  <c r="E34" i="14"/>
  <c r="F34" i="14"/>
  <c r="G34" i="14"/>
  <c r="D35" i="14"/>
  <c r="E35" i="14"/>
  <c r="F35" i="14"/>
  <c r="G35" i="14"/>
  <c r="H35" i="14"/>
  <c r="D36" i="14"/>
  <c r="E36" i="14"/>
  <c r="F36" i="14"/>
  <c r="G36" i="14"/>
  <c r="D37" i="14"/>
  <c r="E37" i="14"/>
  <c r="F37" i="14"/>
  <c r="G37" i="14"/>
  <c r="D38" i="14"/>
  <c r="E38" i="14"/>
  <c r="F38" i="14"/>
  <c r="G38" i="14"/>
  <c r="D39" i="14"/>
  <c r="E39" i="14"/>
  <c r="H39" i="14" s="1"/>
  <c r="F39" i="14"/>
  <c r="G39" i="14"/>
  <c r="D40" i="14"/>
  <c r="E40" i="14"/>
  <c r="F40" i="14"/>
  <c r="G40" i="14"/>
  <c r="D41" i="14"/>
  <c r="E41" i="14"/>
  <c r="F41" i="14"/>
  <c r="H41" i="14" s="1"/>
  <c r="G41" i="14"/>
  <c r="D42" i="14"/>
  <c r="E42" i="14"/>
  <c r="F42" i="14"/>
  <c r="G42" i="14"/>
  <c r="D43" i="14"/>
  <c r="E43" i="14"/>
  <c r="H43" i="14" s="1"/>
  <c r="F43" i="14"/>
  <c r="G43" i="14"/>
  <c r="D44" i="14"/>
  <c r="E44" i="14"/>
  <c r="H44" i="14" s="1"/>
  <c r="F44" i="14"/>
  <c r="G44" i="14"/>
  <c r="D45" i="14"/>
  <c r="E45" i="14"/>
  <c r="F45" i="14"/>
  <c r="G45" i="14"/>
  <c r="D46" i="14"/>
  <c r="E46" i="14"/>
  <c r="H46" i="14" s="1"/>
  <c r="F46" i="14"/>
  <c r="G46" i="14"/>
  <c r="D47" i="14"/>
  <c r="E47" i="14"/>
  <c r="F47" i="14"/>
  <c r="G47" i="14"/>
  <c r="D48" i="14"/>
  <c r="E48" i="14"/>
  <c r="H48" i="14" s="1"/>
  <c r="F48" i="14"/>
  <c r="G48" i="14"/>
  <c r="D49" i="14"/>
  <c r="E49" i="14"/>
  <c r="F49" i="14"/>
  <c r="G49" i="14"/>
  <c r="D50" i="14"/>
  <c r="E50" i="14"/>
  <c r="H50" i="14" s="1"/>
  <c r="F50" i="14"/>
  <c r="G50" i="14"/>
  <c r="D51" i="14"/>
  <c r="E51" i="14"/>
  <c r="H51" i="14" s="1"/>
  <c r="F51" i="14"/>
  <c r="G51" i="14"/>
  <c r="D52" i="14"/>
  <c r="E52" i="14"/>
  <c r="F52" i="14"/>
  <c r="G52" i="14"/>
  <c r="D53" i="14"/>
  <c r="E53" i="14"/>
  <c r="F53" i="14"/>
  <c r="G53" i="14"/>
  <c r="D54" i="14"/>
  <c r="E54" i="14"/>
  <c r="F54" i="14"/>
  <c r="G54" i="14"/>
  <c r="D55" i="14"/>
  <c r="E55" i="14"/>
  <c r="F55" i="14"/>
  <c r="G55" i="14"/>
  <c r="H55" i="14"/>
  <c r="D56" i="14"/>
  <c r="E56" i="14"/>
  <c r="F56" i="14"/>
  <c r="G56" i="14"/>
  <c r="D57" i="14"/>
  <c r="E57" i="14"/>
  <c r="F57" i="14"/>
  <c r="G57" i="14"/>
  <c r="D58" i="14"/>
  <c r="E58" i="14"/>
  <c r="F58" i="14"/>
  <c r="G58" i="14"/>
  <c r="D59" i="14"/>
  <c r="E59" i="14"/>
  <c r="F59" i="14"/>
  <c r="G59" i="14"/>
  <c r="D60" i="14"/>
  <c r="E60" i="14"/>
  <c r="F60" i="14"/>
  <c r="G60" i="14"/>
  <c r="D61" i="14"/>
  <c r="E61" i="14"/>
  <c r="F61" i="14"/>
  <c r="G61" i="14"/>
  <c r="D62" i="14"/>
  <c r="E62" i="14"/>
  <c r="F62" i="14"/>
  <c r="G62" i="14"/>
  <c r="D63" i="14"/>
  <c r="E63" i="14"/>
  <c r="F63" i="14"/>
  <c r="G63" i="14"/>
  <c r="D64" i="14"/>
  <c r="E64" i="14"/>
  <c r="F64" i="14"/>
  <c r="G64" i="14"/>
  <c r="D65" i="14"/>
  <c r="E65" i="14"/>
  <c r="F65" i="14"/>
  <c r="G65" i="14"/>
  <c r="D66" i="14"/>
  <c r="E66" i="14"/>
  <c r="F66" i="14"/>
  <c r="G66" i="14"/>
  <c r="D67" i="14"/>
  <c r="E67" i="14"/>
  <c r="F67" i="14"/>
  <c r="G67" i="14"/>
  <c r="D68" i="14"/>
  <c r="E68" i="14"/>
  <c r="F68" i="14"/>
  <c r="G68" i="14"/>
  <c r="D69" i="14"/>
  <c r="E69" i="14"/>
  <c r="F69" i="14"/>
  <c r="G69" i="14"/>
  <c r="D70" i="14"/>
  <c r="E70" i="14"/>
  <c r="F70" i="14"/>
  <c r="G70" i="14"/>
  <c r="D71" i="14"/>
  <c r="E71" i="14"/>
  <c r="F71" i="14"/>
  <c r="G71" i="14"/>
  <c r="D72" i="14"/>
  <c r="E72" i="14"/>
  <c r="F72" i="14"/>
  <c r="G72" i="14"/>
  <c r="D73" i="14"/>
  <c r="E73" i="14"/>
  <c r="F73" i="14"/>
  <c r="G73" i="14"/>
  <c r="D74" i="14"/>
  <c r="E74" i="14"/>
  <c r="F74" i="14"/>
  <c r="G74" i="14"/>
  <c r="G3" i="14"/>
  <c r="F3" i="14"/>
  <c r="E3" i="14"/>
  <c r="D3" i="14"/>
  <c r="H3" i="14" s="1"/>
  <c r="D4" i="9"/>
  <c r="E4" i="9"/>
  <c r="F4" i="9"/>
  <c r="G4" i="9"/>
  <c r="H4" i="9" s="1"/>
  <c r="D5" i="9"/>
  <c r="E5" i="9"/>
  <c r="F5" i="9"/>
  <c r="G5" i="9"/>
  <c r="D6" i="9"/>
  <c r="E6" i="9"/>
  <c r="F6" i="9"/>
  <c r="G6" i="9"/>
  <c r="H6" i="9" s="1"/>
  <c r="D7" i="9"/>
  <c r="E7" i="9"/>
  <c r="F7" i="9"/>
  <c r="G7" i="9"/>
  <c r="H7" i="9" s="1"/>
  <c r="D8" i="9"/>
  <c r="E8" i="9"/>
  <c r="F8" i="9"/>
  <c r="G8" i="9"/>
  <c r="H8" i="9" s="1"/>
  <c r="D9" i="9"/>
  <c r="E9" i="9"/>
  <c r="F9" i="9"/>
  <c r="G9" i="9"/>
  <c r="D10" i="9"/>
  <c r="E10" i="9"/>
  <c r="F10" i="9"/>
  <c r="G10" i="9"/>
  <c r="H10" i="9" s="1"/>
  <c r="D11" i="9"/>
  <c r="E11" i="9"/>
  <c r="F11" i="9"/>
  <c r="G11" i="9"/>
  <c r="H11" i="9" s="1"/>
  <c r="D12" i="9"/>
  <c r="E12" i="9"/>
  <c r="F12" i="9"/>
  <c r="G12" i="9"/>
  <c r="H12" i="9" s="1"/>
  <c r="D13" i="9"/>
  <c r="E13" i="9"/>
  <c r="F13" i="9"/>
  <c r="G13" i="9"/>
  <c r="D14" i="9"/>
  <c r="E14" i="9"/>
  <c r="F14" i="9"/>
  <c r="G14" i="9"/>
  <c r="H14" i="9" s="1"/>
  <c r="D15" i="9"/>
  <c r="E15" i="9"/>
  <c r="F15" i="9"/>
  <c r="G15" i="9"/>
  <c r="H15" i="9" s="1"/>
  <c r="D16" i="9"/>
  <c r="E16" i="9"/>
  <c r="F16" i="9"/>
  <c r="G16" i="9"/>
  <c r="H16" i="9" s="1"/>
  <c r="D17" i="9"/>
  <c r="E17" i="9"/>
  <c r="F17" i="9"/>
  <c r="G17" i="9"/>
  <c r="D18" i="9"/>
  <c r="E18" i="9"/>
  <c r="F18" i="9"/>
  <c r="G18" i="9"/>
  <c r="H18" i="9" s="1"/>
  <c r="D19" i="9"/>
  <c r="E19" i="9"/>
  <c r="F19" i="9"/>
  <c r="G19" i="9"/>
  <c r="H19" i="9" s="1"/>
  <c r="D20" i="9"/>
  <c r="E20" i="9"/>
  <c r="F20" i="9"/>
  <c r="G20" i="9"/>
  <c r="H20" i="9" s="1"/>
  <c r="D21" i="9"/>
  <c r="E21" i="9"/>
  <c r="F21" i="9"/>
  <c r="G21" i="9"/>
  <c r="D22" i="9"/>
  <c r="E22" i="9"/>
  <c r="F22" i="9"/>
  <c r="G22" i="9"/>
  <c r="H22" i="9" s="1"/>
  <c r="D23" i="9"/>
  <c r="E23" i="9"/>
  <c r="F23" i="9"/>
  <c r="G23" i="9"/>
  <c r="H23" i="9" s="1"/>
  <c r="D24" i="9"/>
  <c r="E24" i="9"/>
  <c r="F24" i="9"/>
  <c r="G24" i="9"/>
  <c r="H24" i="9" s="1"/>
  <c r="D25" i="9"/>
  <c r="E25" i="9"/>
  <c r="F25" i="9"/>
  <c r="G25" i="9"/>
  <c r="D26" i="9"/>
  <c r="E26" i="9"/>
  <c r="F26" i="9"/>
  <c r="G26" i="9"/>
  <c r="H26" i="9" s="1"/>
  <c r="D27" i="9"/>
  <c r="E27" i="9"/>
  <c r="F27" i="9"/>
  <c r="G27" i="9"/>
  <c r="H27" i="9" s="1"/>
  <c r="D28" i="9"/>
  <c r="E28" i="9"/>
  <c r="F28" i="9"/>
  <c r="G28" i="9"/>
  <c r="H28" i="9" s="1"/>
  <c r="D29" i="9"/>
  <c r="E29" i="9"/>
  <c r="F29" i="9"/>
  <c r="G29" i="9"/>
  <c r="D30" i="9"/>
  <c r="E30" i="9"/>
  <c r="F30" i="9"/>
  <c r="H30" i="9" s="1"/>
  <c r="G30" i="9"/>
  <c r="D31" i="9"/>
  <c r="E31" i="9"/>
  <c r="F31" i="9"/>
  <c r="H31" i="9" s="1"/>
  <c r="G31" i="9"/>
  <c r="D32" i="9"/>
  <c r="E32" i="9"/>
  <c r="F32" i="9"/>
  <c r="G32" i="9"/>
  <c r="H32" i="9" s="1"/>
  <c r="D33" i="9"/>
  <c r="E33" i="9"/>
  <c r="F33" i="9"/>
  <c r="G33" i="9"/>
  <c r="D34" i="9"/>
  <c r="E34" i="9"/>
  <c r="F34" i="9"/>
  <c r="H34" i="9" s="1"/>
  <c r="G34" i="9"/>
  <c r="D35" i="9"/>
  <c r="E35" i="9"/>
  <c r="F35" i="9"/>
  <c r="H35" i="9" s="1"/>
  <c r="G35" i="9"/>
  <c r="D36" i="9"/>
  <c r="E36" i="9"/>
  <c r="F36" i="9"/>
  <c r="G36" i="9"/>
  <c r="H36" i="9" s="1"/>
  <c r="G3" i="9"/>
  <c r="F3" i="9"/>
  <c r="E3" i="9"/>
  <c r="D3" i="9"/>
  <c r="H3" i="9" s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H27" i="12" s="1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H43" i="12" s="1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3" i="12"/>
  <c r="H59" i="12"/>
  <c r="H5" i="12"/>
  <c r="H6" i="12"/>
  <c r="H14" i="12"/>
  <c r="H22" i="12"/>
  <c r="H30" i="12"/>
  <c r="H41" i="12"/>
  <c r="H42" i="12"/>
  <c r="H49" i="12"/>
  <c r="H50" i="12"/>
  <c r="H57" i="12"/>
  <c r="H58" i="12"/>
  <c r="H65" i="12"/>
  <c r="H66" i="12"/>
  <c r="G4" i="12"/>
  <c r="G5" i="12"/>
  <c r="G6" i="12"/>
  <c r="G7" i="12"/>
  <c r="G8" i="12"/>
  <c r="G9" i="12"/>
  <c r="G10" i="12"/>
  <c r="G11" i="12"/>
  <c r="G12" i="12"/>
  <c r="G13" i="12"/>
  <c r="H13" i="12" s="1"/>
  <c r="G14" i="12"/>
  <c r="G15" i="12"/>
  <c r="G16" i="12"/>
  <c r="G17" i="12"/>
  <c r="G18" i="12"/>
  <c r="G19" i="12"/>
  <c r="G20" i="12"/>
  <c r="G21" i="12"/>
  <c r="H21" i="12" s="1"/>
  <c r="G22" i="12"/>
  <c r="G23" i="12"/>
  <c r="G24" i="12"/>
  <c r="G25" i="12"/>
  <c r="G26" i="12"/>
  <c r="G27" i="12"/>
  <c r="G28" i="12"/>
  <c r="G29" i="12"/>
  <c r="H29" i="12" s="1"/>
  <c r="G30" i="12"/>
  <c r="G31" i="12"/>
  <c r="G32" i="12"/>
  <c r="G33" i="12"/>
  <c r="G34" i="12"/>
  <c r="G35" i="12"/>
  <c r="G36" i="12"/>
  <c r="G37" i="12"/>
  <c r="H37" i="12" s="1"/>
  <c r="G38" i="12"/>
  <c r="G39" i="12"/>
  <c r="G40" i="12"/>
  <c r="G41" i="12"/>
  <c r="G42" i="12"/>
  <c r="G43" i="12"/>
  <c r="G44" i="12"/>
  <c r="G45" i="12"/>
  <c r="H45" i="12" s="1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H61" i="12" s="1"/>
  <c r="G62" i="12"/>
  <c r="G63" i="12"/>
  <c r="G64" i="12"/>
  <c r="G65" i="12"/>
  <c r="G66" i="12"/>
  <c r="G67" i="12"/>
  <c r="G68" i="12"/>
  <c r="G69" i="12"/>
  <c r="G70" i="12"/>
  <c r="G71" i="12"/>
  <c r="G3" i="12"/>
  <c r="D5" i="12"/>
  <c r="D6" i="12"/>
  <c r="D7" i="12"/>
  <c r="D8" i="12"/>
  <c r="H8" i="12" s="1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3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4" i="12"/>
  <c r="E5" i="12"/>
  <c r="E6" i="12"/>
  <c r="E7" i="12"/>
  <c r="E8" i="12"/>
  <c r="E9" i="12"/>
  <c r="E10" i="12"/>
  <c r="E11" i="12"/>
  <c r="E12" i="12"/>
  <c r="E3" i="12"/>
  <c r="D4" i="12"/>
  <c r="H9" i="12"/>
  <c r="H10" i="12"/>
  <c r="H12" i="12"/>
  <c r="H17" i="12"/>
  <c r="H18" i="12"/>
  <c r="H25" i="12"/>
  <c r="H26" i="12"/>
  <c r="H33" i="12"/>
  <c r="H34" i="12"/>
  <c r="H38" i="12"/>
  <c r="H46" i="12"/>
  <c r="H53" i="12"/>
  <c r="H54" i="12"/>
  <c r="H62" i="12"/>
  <c r="H69" i="12"/>
  <c r="H70" i="12"/>
  <c r="H5" i="9"/>
  <c r="H9" i="9"/>
  <c r="H13" i="9"/>
  <c r="H17" i="9"/>
  <c r="H21" i="9"/>
  <c r="H25" i="9"/>
  <c r="H29" i="9"/>
  <c r="H33" i="9"/>
  <c r="H84" i="5"/>
  <c r="H81" i="5"/>
  <c r="H82" i="5"/>
  <c r="H83" i="5"/>
  <c r="H80" i="5"/>
  <c r="H8" i="6"/>
  <c r="H8" i="10"/>
  <c r="H8" i="11"/>
  <c r="H8" i="13"/>
  <c r="F8" i="13"/>
  <c r="D8" i="13"/>
  <c r="G7" i="13"/>
  <c r="H7" i="13" s="1"/>
  <c r="F7" i="13"/>
  <c r="D7" i="13"/>
  <c r="G6" i="13"/>
  <c r="H6" i="13" s="1"/>
  <c r="F6" i="13"/>
  <c r="D6" i="13"/>
  <c r="G5" i="13"/>
  <c r="H5" i="13" s="1"/>
  <c r="F5" i="13"/>
  <c r="D5" i="13"/>
  <c r="G4" i="13"/>
  <c r="H4" i="13" s="1"/>
  <c r="F4" i="13"/>
  <c r="D4" i="13"/>
  <c r="G3" i="13"/>
  <c r="H3" i="13" s="1"/>
  <c r="F3" i="13"/>
  <c r="D3" i="13"/>
  <c r="G2" i="13"/>
  <c r="H2" i="13" s="1"/>
  <c r="F2" i="13"/>
  <c r="D2" i="13"/>
  <c r="F8" i="11"/>
  <c r="D8" i="11"/>
  <c r="H7" i="11"/>
  <c r="G7" i="11"/>
  <c r="F7" i="11"/>
  <c r="D7" i="11"/>
  <c r="H6" i="11"/>
  <c r="G6" i="11"/>
  <c r="F6" i="11"/>
  <c r="D6" i="11"/>
  <c r="H5" i="11"/>
  <c r="G5" i="11"/>
  <c r="F5" i="11"/>
  <c r="D5" i="11"/>
  <c r="H4" i="11"/>
  <c r="G4" i="11"/>
  <c r="F4" i="11"/>
  <c r="D4" i="11"/>
  <c r="H3" i="11"/>
  <c r="G3" i="11"/>
  <c r="F3" i="11"/>
  <c r="D3" i="11"/>
  <c r="H2" i="11"/>
  <c r="G2" i="11"/>
  <c r="F2" i="11"/>
  <c r="D2" i="11"/>
  <c r="F8" i="10"/>
  <c r="D8" i="10"/>
  <c r="H7" i="10"/>
  <c r="G7" i="10"/>
  <c r="F7" i="10"/>
  <c r="D7" i="10"/>
  <c r="H6" i="10"/>
  <c r="G6" i="10"/>
  <c r="F6" i="10"/>
  <c r="D6" i="10"/>
  <c r="H5" i="10"/>
  <c r="G5" i="10"/>
  <c r="F5" i="10"/>
  <c r="D5" i="10"/>
  <c r="H4" i="10"/>
  <c r="G4" i="10"/>
  <c r="F4" i="10"/>
  <c r="D4" i="10"/>
  <c r="H3" i="10"/>
  <c r="G3" i="10"/>
  <c r="F3" i="10"/>
  <c r="D3" i="10"/>
  <c r="H2" i="10"/>
  <c r="G2" i="10"/>
  <c r="F2" i="10"/>
  <c r="D2" i="10"/>
  <c r="H8" i="8"/>
  <c r="F8" i="8"/>
  <c r="D8" i="8"/>
  <c r="H7" i="8"/>
  <c r="G7" i="8"/>
  <c r="F7" i="8"/>
  <c r="D7" i="8"/>
  <c r="H6" i="8"/>
  <c r="G6" i="8"/>
  <c r="F6" i="8"/>
  <c r="D6" i="8"/>
  <c r="H5" i="8"/>
  <c r="G5" i="8"/>
  <c r="F5" i="8"/>
  <c r="D5" i="8"/>
  <c r="H4" i="8"/>
  <c r="G4" i="8"/>
  <c r="F4" i="8"/>
  <c r="D4" i="8"/>
  <c r="H3" i="8"/>
  <c r="G3" i="8"/>
  <c r="F3" i="8"/>
  <c r="D3" i="8"/>
  <c r="H2" i="8"/>
  <c r="G2" i="8"/>
  <c r="F2" i="8"/>
  <c r="D2" i="8"/>
  <c r="D3" i="6"/>
  <c r="F3" i="6"/>
  <c r="G3" i="6"/>
  <c r="H3" i="6"/>
  <c r="D4" i="6"/>
  <c r="F4" i="6"/>
  <c r="G4" i="6"/>
  <c r="H4" i="6"/>
  <c r="D5" i="6"/>
  <c r="F5" i="6"/>
  <c r="G5" i="6"/>
  <c r="H5" i="6"/>
  <c r="D6" i="6"/>
  <c r="F6" i="6"/>
  <c r="G6" i="6"/>
  <c r="H6" i="6"/>
  <c r="D7" i="6"/>
  <c r="F7" i="6"/>
  <c r="G7" i="6"/>
  <c r="H7" i="6"/>
  <c r="D8" i="6"/>
  <c r="F8" i="6"/>
  <c r="H2" i="6"/>
  <c r="G2" i="6"/>
  <c r="F2" i="6"/>
  <c r="D2" i="6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H60" i="5" s="1"/>
  <c r="D61" i="5"/>
  <c r="D62" i="5"/>
  <c r="D63" i="5"/>
  <c r="D64" i="5"/>
  <c r="H64" i="5" s="1"/>
  <c r="D65" i="5"/>
  <c r="D66" i="5"/>
  <c r="H66" i="5" s="1"/>
  <c r="D67" i="5"/>
  <c r="D68" i="5"/>
  <c r="H68" i="5" s="1"/>
  <c r="D69" i="5"/>
  <c r="D70" i="5"/>
  <c r="D71" i="5"/>
  <c r="D72" i="5"/>
  <c r="H72" i="5" s="1"/>
  <c r="D73" i="5"/>
  <c r="D74" i="5"/>
  <c r="D75" i="5"/>
  <c r="D76" i="5"/>
  <c r="D77" i="5"/>
  <c r="D78" i="5"/>
  <c r="D79" i="5"/>
  <c r="D4" i="5"/>
  <c r="H61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5" i="5"/>
  <c r="G6" i="5"/>
  <c r="G7" i="5"/>
  <c r="G8" i="5"/>
  <c r="G9" i="5"/>
  <c r="G10" i="5"/>
  <c r="G11" i="5"/>
  <c r="G12" i="5"/>
  <c r="G13" i="5"/>
  <c r="G14" i="5"/>
  <c r="G4" i="5"/>
  <c r="F77" i="5"/>
  <c r="F78" i="5"/>
  <c r="F76" i="5"/>
  <c r="F73" i="5"/>
  <c r="F74" i="5"/>
  <c r="F75" i="5"/>
  <c r="H73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H57" i="5"/>
  <c r="H58" i="5"/>
  <c r="H62" i="5"/>
  <c r="H65" i="5"/>
  <c r="H69" i="5"/>
  <c r="H70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4" i="5"/>
  <c r="H7" i="5"/>
  <c r="H11" i="5"/>
  <c r="H17" i="5"/>
  <c r="H21" i="5"/>
  <c r="H25" i="5"/>
  <c r="H29" i="5"/>
  <c r="H33" i="5"/>
  <c r="H37" i="5"/>
  <c r="H41" i="5"/>
  <c r="H45" i="5"/>
  <c r="H49" i="5"/>
  <c r="H53" i="5"/>
  <c r="H4" i="21" l="1"/>
  <c r="H9" i="21"/>
  <c r="H7" i="21"/>
  <c r="H6" i="21"/>
  <c r="H3" i="21"/>
  <c r="H3" i="15"/>
  <c r="H73" i="14"/>
  <c r="H69" i="14"/>
  <c r="H65" i="14"/>
  <c r="H61" i="14"/>
  <c r="H57" i="14"/>
  <c r="H47" i="14"/>
  <c r="H42" i="14"/>
  <c r="H40" i="14"/>
  <c r="H37" i="14"/>
  <c r="H26" i="14"/>
  <c r="H24" i="14"/>
  <c r="H21" i="14"/>
  <c r="H74" i="14"/>
  <c r="H72" i="14"/>
  <c r="H70" i="14"/>
  <c r="H68" i="14"/>
  <c r="H66" i="14"/>
  <c r="H64" i="14"/>
  <c r="H62" i="14"/>
  <c r="H60" i="14"/>
  <c r="H58" i="14"/>
  <c r="H56" i="14"/>
  <c r="H53" i="14"/>
  <c r="H38" i="14"/>
  <c r="H36" i="14"/>
  <c r="H33" i="14"/>
  <c r="H22" i="14"/>
  <c r="H20" i="14"/>
  <c r="H17" i="14"/>
  <c r="H6" i="14"/>
  <c r="H5" i="14"/>
  <c r="H71" i="14"/>
  <c r="H67" i="14"/>
  <c r="H63" i="14"/>
  <c r="H59" i="14"/>
  <c r="H54" i="14"/>
  <c r="H52" i="14"/>
  <c r="H49" i="14"/>
  <c r="H45" i="14"/>
  <c r="H34" i="14"/>
  <c r="H32" i="14"/>
  <c r="H29" i="14"/>
  <c r="H18" i="14"/>
  <c r="H16" i="14"/>
  <c r="H13" i="14"/>
  <c r="H14" i="14"/>
  <c r="H12" i="14"/>
  <c r="H9" i="14"/>
  <c r="H71" i="12"/>
  <c r="H67" i="12"/>
  <c r="H63" i="12"/>
  <c r="H55" i="12"/>
  <c r="H51" i="12"/>
  <c r="H47" i="12"/>
  <c r="H39" i="12"/>
  <c r="H35" i="12"/>
  <c r="H31" i="12"/>
  <c r="H23" i="12"/>
  <c r="H19" i="12"/>
  <c r="H15" i="12"/>
  <c r="H4" i="12"/>
  <c r="H68" i="12"/>
  <c r="H64" i="12"/>
  <c r="H60" i="12"/>
  <c r="H56" i="12"/>
  <c r="H52" i="12"/>
  <c r="H48" i="12"/>
  <c r="H44" i="12"/>
  <c r="H40" i="12"/>
  <c r="H36" i="12"/>
  <c r="H32" i="12"/>
  <c r="H28" i="12"/>
  <c r="H24" i="12"/>
  <c r="H20" i="12"/>
  <c r="H16" i="12"/>
  <c r="H11" i="12"/>
  <c r="H7" i="12"/>
  <c r="H3" i="12"/>
  <c r="H76" i="5"/>
  <c r="H13" i="5"/>
  <c r="H78" i="5"/>
  <c r="H9" i="5"/>
  <c r="H51" i="5"/>
  <c r="H43" i="5"/>
  <c r="H35" i="5"/>
  <c r="H27" i="5"/>
  <c r="H19" i="5"/>
  <c r="H15" i="5"/>
  <c r="H56" i="5"/>
  <c r="H52" i="5"/>
  <c r="H48" i="5"/>
  <c r="H44" i="5"/>
  <c r="H40" i="5"/>
  <c r="H36" i="5"/>
  <c r="H32" i="5"/>
  <c r="H28" i="5"/>
  <c r="H24" i="5"/>
  <c r="H20" i="5"/>
  <c r="H16" i="5"/>
  <c r="H12" i="5"/>
  <c r="H8" i="5"/>
  <c r="H75" i="5"/>
  <c r="H77" i="5"/>
  <c r="H5" i="5"/>
  <c r="H55" i="5"/>
  <c r="H47" i="5"/>
  <c r="H39" i="5"/>
  <c r="H31" i="5"/>
  <c r="H23" i="5"/>
  <c r="H54" i="5"/>
  <c r="H50" i="5"/>
  <c r="H46" i="5"/>
  <c r="H42" i="5"/>
  <c r="H38" i="5"/>
  <c r="H34" i="5"/>
  <c r="H30" i="5"/>
  <c r="H26" i="5"/>
  <c r="H22" i="5"/>
  <c r="H18" i="5"/>
  <c r="H14" i="5"/>
  <c r="H10" i="5"/>
  <c r="H6" i="5"/>
  <c r="H71" i="5"/>
  <c r="H67" i="5"/>
  <c r="H63" i="5"/>
  <c r="H59" i="5"/>
  <c r="H74" i="5"/>
  <c r="H4" i="5"/>
</calcChain>
</file>

<file path=xl/sharedStrings.xml><?xml version="1.0" encoding="utf-8"?>
<sst xmlns="http://schemas.openxmlformats.org/spreadsheetml/2006/main" count="1371" uniqueCount="340">
  <si>
    <t>Sno</t>
  </si>
  <si>
    <t xml:space="preserve">Requirements </t>
  </si>
  <si>
    <t>Comment</t>
  </si>
  <si>
    <t>Issues</t>
  </si>
  <si>
    <t>Resolutions</t>
  </si>
  <si>
    <t>Comments</t>
  </si>
  <si>
    <t>Owner</t>
  </si>
  <si>
    <t>created date</t>
  </si>
  <si>
    <t>Created Date</t>
  </si>
  <si>
    <t>Source Tables</t>
  </si>
  <si>
    <t>Type</t>
  </si>
  <si>
    <t>PS_ADM_APPL_DATA</t>
  </si>
  <si>
    <t>PS_ADM_APPL_PROG</t>
  </si>
  <si>
    <t>PS_ADM_APPL_PLAN</t>
  </si>
  <si>
    <t>PS_ADM_APPL_SBPLAN</t>
  </si>
  <si>
    <t>PS_ADM_APPL_RCR_CA</t>
  </si>
  <si>
    <t>PS_ADM_APPL_RCTER</t>
  </si>
  <si>
    <t>PS_ACAD_CAR_TBL</t>
  </si>
  <si>
    <t>PS_INSTITUTION_TBL</t>
  </si>
  <si>
    <t>PS_ACAD_PROG_TBL</t>
  </si>
  <si>
    <t>PS_ACAD_PLAN_TBL</t>
  </si>
  <si>
    <t>PSXLATITEM</t>
  </si>
  <si>
    <t>PS_PROG_ACTION_TBL</t>
  </si>
  <si>
    <t>PS_PROG_RSN_TBL</t>
  </si>
  <si>
    <t>PS_TERM_TBL</t>
  </si>
  <si>
    <t>PS_ADMIT_TYPE_TBL</t>
  </si>
  <si>
    <t>PS_ADM_APPLCTR_TBL</t>
  </si>
  <si>
    <t>PS_EXT_ORG_TBL</t>
  </si>
  <si>
    <t>PS_ACAD_LEVEL_TBL</t>
  </si>
  <si>
    <t>EMPLID</t>
  </si>
  <si>
    <t>VARCHAR2(11 BYTE)</t>
  </si>
  <si>
    <t>ACAD_CAREER</t>
  </si>
  <si>
    <t>VARCHAR2(4 BYTE)</t>
  </si>
  <si>
    <t>STDNT_CAR_NBR</t>
  </si>
  <si>
    <t>NUMBER(38,0)</t>
  </si>
  <si>
    <t>ADM_APPL_NBR</t>
  </si>
  <si>
    <t>VARCHAR2(8 BYTE)</t>
  </si>
  <si>
    <t>SRC_SYS_ID</t>
  </si>
  <si>
    <t>VARCHAR2(5 BYTE)</t>
  </si>
  <si>
    <t>INSTITUTION</t>
  </si>
  <si>
    <t>ADM_APPL_CTR</t>
  </si>
  <si>
    <t>ADMIT_TYPE</t>
  </si>
  <si>
    <t>VARCHAR2(3 BYTE)</t>
  </si>
  <si>
    <t>FIN_AID_INTEREST</t>
  </si>
  <si>
    <t>VARCHAR2(1 BYTE)</t>
  </si>
  <si>
    <t>HOUSING_INTEREST</t>
  </si>
  <si>
    <t>APPL_FEE_STATUS</t>
  </si>
  <si>
    <t>APPL_FEE_DT</t>
  </si>
  <si>
    <t>DATE</t>
  </si>
  <si>
    <t>NOTIFICATION_PLAN</t>
  </si>
  <si>
    <t>REGION</t>
  </si>
  <si>
    <t>VARCHAR2(10 BYTE)</t>
  </si>
  <si>
    <t>REGION_FROM</t>
  </si>
  <si>
    <t>RECRUITER_ID</t>
  </si>
  <si>
    <t>LAST_SCH_ATTEND</t>
  </si>
  <si>
    <t>ADM_CREATION_DT</t>
  </si>
  <si>
    <t>ADM_CREATION_BY</t>
  </si>
  <si>
    <t>VARCHAR2(30 BYTE)</t>
  </si>
  <si>
    <t>ADM_UPDATED_DT</t>
  </si>
  <si>
    <t>ADM_UPDATED_BY</t>
  </si>
  <si>
    <t>ADM_APPL_COMPLETE</t>
  </si>
  <si>
    <t>ADM_APPL_DT</t>
  </si>
  <si>
    <t>ADM_APPL_CMPLT_DT</t>
  </si>
  <si>
    <t>GRADUATION_DT</t>
  </si>
  <si>
    <t>PRIOR_APPL</t>
  </si>
  <si>
    <t>APPL_FEE_TYPE</t>
  </si>
  <si>
    <t>ADM_APPL_METHOD</t>
  </si>
  <si>
    <t>APPL_FEE_AMT</t>
  </si>
  <si>
    <t>NUMBER(16,2)</t>
  </si>
  <si>
    <t>APPL_FEE_PAID</t>
  </si>
  <si>
    <t>CURRENCY_CD</t>
  </si>
  <si>
    <t>TENDER_CATEGORY</t>
  </si>
  <si>
    <t>ACADEMIC_LEVEL</t>
  </si>
  <si>
    <t>OVERRIDE_DEPOSIT</t>
  </si>
  <si>
    <t>EXT_ADM_APPL_NBR</t>
  </si>
  <si>
    <t>VARCHAR2(15 BYTE)</t>
  </si>
  <si>
    <t>CREDIT_CARD_NBR</t>
  </si>
  <si>
    <t>VARCHAR2(44 BYTE)</t>
  </si>
  <si>
    <t>CREDIT_CARD_TYPE</t>
  </si>
  <si>
    <t>VARCHAR2(2 BYTE)</t>
  </si>
  <si>
    <t>CREDIT_CARD_HOLDER</t>
  </si>
  <si>
    <t>CREDIT_CARD_ISSUER</t>
  </si>
  <si>
    <t>VARCHAR2(20 BYTE)</t>
  </si>
  <si>
    <t>CREDIT_CARD_EXP_DT</t>
  </si>
  <si>
    <t>CREDIT_CARD_STATUS</t>
  </si>
  <si>
    <t>CREDIT_CARD_AUTHCD</t>
  </si>
  <si>
    <t>VARCHAR2(6 BYTE)</t>
  </si>
  <si>
    <t>CREDIT_CARD_DECLND</t>
  </si>
  <si>
    <t>CREDIT_CARD_ERRMSG</t>
  </si>
  <si>
    <t>CREDIT_CARD_VDAUTH</t>
  </si>
  <si>
    <t>APP_FEE_STATUS</t>
  </si>
  <si>
    <t>APP_FEE_CALC_DTTM</t>
  </si>
  <si>
    <t>CUR_RT_TYPE</t>
  </si>
  <si>
    <t>RATE_MULT</t>
  </si>
  <si>
    <t>NUMBER(15,8)</t>
  </si>
  <si>
    <t>RATE_DIV</t>
  </si>
  <si>
    <t>ORIGNL_APPL_FEE_PD</t>
  </si>
  <si>
    <t>ORIGNL_CURRENCY_CD</t>
  </si>
  <si>
    <t>WAIVE_AMT</t>
  </si>
  <si>
    <t>SSF_IHC_PB</t>
  </si>
  <si>
    <t>ADM_APPL_DATA.</t>
  </si>
  <si>
    <t>COALESCE(RTRIM(LTRIM(</t>
  </si>
  <si>
    <t>SOURCE TABLE</t>
  </si>
  <si>
    <t>SOURCE COLUMN</t>
  </si>
  <si>
    <t>DATA TYPE</t>
  </si>
  <si>
    <t>TARGET COLUMN</t>
  </si>
  <si>
    <t>ADM_APPL_PROG.</t>
  </si>
  <si>
    <t>APPL_PROG_NBR</t>
  </si>
  <si>
    <t>EFFDT</t>
  </si>
  <si>
    <t>EFFSEQ</t>
  </si>
  <si>
    <t>ACAD_PROG</t>
  </si>
  <si>
    <t>PROG_STATUS</t>
  </si>
  <si>
    <t>PROG_ACTION</t>
  </si>
  <si>
    <t>ACTION_DT</t>
  </si>
  <si>
    <t>PROG_REASON</t>
  </si>
  <si>
    <t>ADMIT_TERM</t>
  </si>
  <si>
    <t>EXP_GRAD_TERM</t>
  </si>
  <si>
    <t>REQ_TERM</t>
  </si>
  <si>
    <t>ACAD_LOAD_APPR</t>
  </si>
  <si>
    <t>CAMPUS</t>
  </si>
  <si>
    <t>ACAD_PROG_DUAL</t>
  </si>
  <si>
    <t>JOINT_PROG_APPR</t>
  </si>
  <si>
    <t>ACAD_PLAN</t>
  </si>
  <si>
    <t>DECLARE_DT</t>
  </si>
  <si>
    <t>PLAN_SEQUENCE</t>
  </si>
  <si>
    <t>ADM_APPL_PLAN.</t>
  </si>
  <si>
    <t>ADM_APPL_SBPLAN.</t>
  </si>
  <si>
    <t>ACAD_SUB_PLAN</t>
  </si>
  <si>
    <t>RECRUITMENT_CAT</t>
  </si>
  <si>
    <t>RECRUIT_SUB_CAT</t>
  </si>
  <si>
    <t>ADM_APPL_RCR_CA.</t>
  </si>
  <si>
    <t>DENSE_RANK() OVER (PARTITION BY ADM_APPL_PROG.EMPLID,ADM_APPL_PROG.INSTITUTION,ADM_APPL_PROG.ACAD_CAREER,ADM_APPL_PROG.STDNT_CAR_NBR,ADM_APPL_PROG.adm_appl_nbr,ADM_APPL_PROG.appl_prog_nbr,ADM_APPL_PROG.acad_prog
ORDER BY ADM_APPL_PROG.EFFDT DESC, ADM_APPL_PROG.EFFSEQ DESC,ADM_APPL_RCR_CA.RECRUITMENT_CAT 
) AS DNS_RNK</t>
  </si>
  <si>
    <t>APPL_LKP.</t>
  </si>
  <si>
    <t>APPL_CNT</t>
  </si>
  <si>
    <t>ADMIT_LKP.</t>
  </si>
  <si>
    <t>ECD_LKP.</t>
  </si>
  <si>
    <t>DENIED_LKP.</t>
  </si>
  <si>
    <t>ENRL_LKP.</t>
  </si>
  <si>
    <t>ADMIT_CNT</t>
  </si>
  <si>
    <t>ECD_CNT</t>
  </si>
  <si>
    <t>DENIED_CNT</t>
  </si>
  <si>
    <t>ENRL_CNT</t>
  </si>
  <si>
    <t>EFF_STATUS</t>
  </si>
  <si>
    <t>DESCR</t>
  </si>
  <si>
    <t>DESCRSHORT</t>
  </si>
  <si>
    <t>GRADING_SCHEME</t>
  </si>
  <si>
    <t>GRADING_BASIS</t>
  </si>
  <si>
    <t>GRADE_TRANSFER</t>
  </si>
  <si>
    <t>REPEAT_SCHEME</t>
  </si>
  <si>
    <t>TERM_TYPE</t>
  </si>
  <si>
    <t>HOLIDAY_SCHEDULE</t>
  </si>
  <si>
    <t>FA_PRIMACY_NBR</t>
  </si>
  <si>
    <t>ACAD_PLAN_TYPE</t>
  </si>
  <si>
    <t>ADVISOR_EDIT</t>
  </si>
  <si>
    <t>LST_TRM_HIST_ENRL</t>
  </si>
  <si>
    <t>DYN_CLASS_DATA</t>
  </si>
  <si>
    <t>OEE_DYN_DATE_RULE</t>
  </si>
  <si>
    <t>USE_DYN_CLASS_DATE</t>
  </si>
  <si>
    <t>SF_GRAD_DESIGNATIO</t>
  </si>
  <si>
    <t>FA_CAR_TYPE</t>
  </si>
  <si>
    <t>GRADUATE_LVL_IND</t>
  </si>
  <si>
    <t>OEE_IND</t>
  </si>
  <si>
    <t>REPEAT_RULE</t>
  </si>
  <si>
    <t>REPEAT_ENRL_CTL</t>
  </si>
  <si>
    <t>REPEAT_ENRL_SUSP</t>
  </si>
  <si>
    <t>REPEAT_GRD_CK</t>
  </si>
  <si>
    <t>REPEAT_GRD_SUSP</t>
  </si>
  <si>
    <t>REPEAT_CRSE_ERROR</t>
  </si>
  <si>
    <t>SS_ENRL_APPT_CHKPT</t>
  </si>
  <si>
    <t>SSR_ALLOW_PROG_IN</t>
  </si>
  <si>
    <t>SSR_DFLT_TRMAC_LST</t>
  </si>
  <si>
    <t>SAA_DISPLAY_OPTION</t>
  </si>
  <si>
    <t>ACAD_CAR_TBL.</t>
  </si>
  <si>
    <t>DENSE_RANK() OVER (PARTITION BY ACAD_CAR_TBL.INSTITUTION,ACAD_CAR_TBL.ACAD_CAREER ORDER BY ACAD_CAR_TBL.EFFDT DESC ) AS DNS_RNK</t>
  </si>
  <si>
    <t>DESCRFORMAL</t>
  </si>
  <si>
    <t>VARCHAR2(50 BYTE)</t>
  </si>
  <si>
    <t>COUNTRY</t>
  </si>
  <si>
    <t>ADDRESS1</t>
  </si>
  <si>
    <t>VARCHAR2(55 BYTE)</t>
  </si>
  <si>
    <t>ADDRESS2</t>
  </si>
  <si>
    <t>ADDRESS3</t>
  </si>
  <si>
    <t>ADDRESS4</t>
  </si>
  <si>
    <t>CITY</t>
  </si>
  <si>
    <t>NUM1</t>
  </si>
  <si>
    <t>NUM2</t>
  </si>
  <si>
    <t>HOUSE_TYPE</t>
  </si>
  <si>
    <t>ADDR_FIELD1</t>
  </si>
  <si>
    <t>ADDR_FIELD2</t>
  </si>
  <si>
    <t>ADDR_FIELD3</t>
  </si>
  <si>
    <t>COUNTY</t>
  </si>
  <si>
    <t>STATE</t>
  </si>
  <si>
    <t>POSTAL</t>
  </si>
  <si>
    <t>VARCHAR2(12 BYTE)</t>
  </si>
  <si>
    <t>GEO_CODE</t>
  </si>
  <si>
    <t>IN_CITY_LIMIT</t>
  </si>
  <si>
    <t>GRADING_BASIS_SCH</t>
  </si>
  <si>
    <t>STDNT_SPEC_PERM</t>
  </si>
  <si>
    <t>AUTO_ENRL_WAITLIST</t>
  </si>
  <si>
    <t>RESIDENCY_REQ</t>
  </si>
  <si>
    <t>FA_WDCAN_RSN</t>
  </si>
  <si>
    <t>ENRL_ACTION_REASON</t>
  </si>
  <si>
    <t>FACILITY_CONFLICT</t>
  </si>
  <si>
    <t>NSLC_AGD_RULE</t>
  </si>
  <si>
    <t>NSLC_MONTH_FACTOR</t>
  </si>
  <si>
    <t>STDNT_ATTR_COHORT</t>
  </si>
  <si>
    <t>CLASS_MTG_ATND_TYP</t>
  </si>
  <si>
    <t>FICE_CD</t>
  </si>
  <si>
    <t>LOAD_CALC_APPLY</t>
  </si>
  <si>
    <t>FULLTIME_LIMIT_PCT</t>
  </si>
  <si>
    <t>NUMBER(5,2)</t>
  </si>
  <si>
    <t>FULLTIM_LIMIT_WARN</t>
  </si>
  <si>
    <t>PARTTIME_LIMIT_PCT</t>
  </si>
  <si>
    <t>PARTTIM_LIMIT_WARN</t>
  </si>
  <si>
    <t>ASSIGN_TYPE</t>
  </si>
  <si>
    <t>INSTRUCTOR_CLASS</t>
  </si>
  <si>
    <t>CRSE_CNTCT_HRS_PCT</t>
  </si>
  <si>
    <t>UNITS_ACAD_PRG_PCT</t>
  </si>
  <si>
    <t>LMS_FILE_TYPE</t>
  </si>
  <si>
    <t>PHONE_TYPE</t>
  </si>
  <si>
    <t>ADDR_USAGE</t>
  </si>
  <si>
    <t>GRAD_NAME_CHG</t>
  </si>
  <si>
    <t>PRINT_NID</t>
  </si>
  <si>
    <t>REPEAT_CHK_TOPIC</t>
  </si>
  <si>
    <t>SCC_AUS_DEST</t>
  </si>
  <si>
    <t>SCC_CAN_GOV_RPT</t>
  </si>
  <si>
    <t>SCC_NZL_ENR</t>
  </si>
  <si>
    <t>SCC_NZL_NZQA</t>
  </si>
  <si>
    <t>SSR_USE_WEEKS</t>
  </si>
  <si>
    <t>SSR_ENBL_ACAD_PROG</t>
  </si>
  <si>
    <t>SSR_CLASS_CANC_ENR</t>
  </si>
  <si>
    <t>SSR_CLASS_CANC_NON</t>
  </si>
  <si>
    <t>EXT_USERID_OPT</t>
  </si>
  <si>
    <t>LMS_PROVIDER</t>
  </si>
  <si>
    <t>E_ADDR_TYPE</t>
  </si>
  <si>
    <t>SCC_HE_USED_NLD</t>
  </si>
  <si>
    <t>INSTITUTION_TBL.</t>
  </si>
  <si>
    <t>DENSE_RANK() OVER (PARTITION BY INSTITUTION_TBL.INSTITUTION ORDER BY INSTITUTION_TBL.EFFDT DESC ) AS DNS_RNK</t>
  </si>
  <si>
    <t>ACAD_CALENDAR_ID</t>
  </si>
  <si>
    <t>LEVEL_LOAD_RULE</t>
  </si>
  <si>
    <t>ACAD_GROUP</t>
  </si>
  <si>
    <t>FIRST_TERM_VALID</t>
  </si>
  <si>
    <t>CAR_PTR_EXC_RULE</t>
  </si>
  <si>
    <t>CAR_PTR_EXC_FG</t>
  </si>
  <si>
    <t>FA_ELIGIBILITY</t>
  </si>
  <si>
    <t>PROG_NORM_COMPLTN</t>
  </si>
  <si>
    <t>CIP_CODE</t>
  </si>
  <si>
    <t>VARCHAR2(13 BYTE)</t>
  </si>
  <si>
    <t>HEGIS_CODE</t>
  </si>
  <si>
    <t>CRSE_COUNT_ENRL</t>
  </si>
  <si>
    <t>CRSE_COUNT_MIN</t>
  </si>
  <si>
    <t>NUMBER(4,2)</t>
  </si>
  <si>
    <t>ACAD_ORG</t>
  </si>
  <si>
    <t>SPLIT_OWNER</t>
  </si>
  <si>
    <t>TRANSCRIPT_LEVEL</t>
  </si>
  <si>
    <t>ACAD_STDNG_RULE</t>
  </si>
  <si>
    <t>ASSOC_PROG_AS</t>
  </si>
  <si>
    <t>CALC_AS_BATCH_ONLY</t>
  </si>
  <si>
    <t>OBEY_FULLY_GRD_AS</t>
  </si>
  <si>
    <t>EXCL_TRM_CAT_AS_1</t>
  </si>
  <si>
    <t>EXCL_TRM_CAT_AS_2</t>
  </si>
  <si>
    <t>EXCL_TRM_CAT_AS_3</t>
  </si>
  <si>
    <t>HONOR_AWARD_RULE</t>
  </si>
  <si>
    <t>ASSOC_PROG_HA</t>
  </si>
  <si>
    <t>CALC_HA_BATCH_ONLY</t>
  </si>
  <si>
    <t>OBEY_FULLY_GRD_HA</t>
  </si>
  <si>
    <t>EXCL_TRM_CAT_HA_1</t>
  </si>
  <si>
    <t>EXCL_TRM_CAT_HA_2</t>
  </si>
  <si>
    <t>EXCL_TRM_CAT_HA_3</t>
  </si>
  <si>
    <t>HONOR_DT_FG</t>
  </si>
  <si>
    <t>INCOMPLETE_GRADE</t>
  </si>
  <si>
    <t>LAPSE_GRADE</t>
  </si>
  <si>
    <t>LAPSE_TO_GRADE</t>
  </si>
  <si>
    <t>LAPSE_DAYS</t>
  </si>
  <si>
    <t>LAPSE_NOTE_ID</t>
  </si>
  <si>
    <t>PRINT_LAPSE_DATE</t>
  </si>
  <si>
    <t>CMPLTD_NOTE_ID</t>
  </si>
  <si>
    <t>PRINT_CMPLTD_DATE</t>
  </si>
  <si>
    <t>CANCEL_REASON</t>
  </si>
  <si>
    <t>WD_WO_PEN_REASON</t>
  </si>
  <si>
    <t>WD_W_PEN_GRD_BAS</t>
  </si>
  <si>
    <t>WD_W_PEN_GRADE</t>
  </si>
  <si>
    <t>WD_W_PEN2_GRADE</t>
  </si>
  <si>
    <t>WD_W_PEN2_GRD_BAS</t>
  </si>
  <si>
    <t>DROP_RET_RSN</t>
  </si>
  <si>
    <t>DROP_PEN_GRADE</t>
  </si>
  <si>
    <t>DROP_PEN_GRADE_2</t>
  </si>
  <si>
    <t>DROP_PEN_GRD_BAS</t>
  </si>
  <si>
    <t>DROP_PEN_GRD_BAS_2</t>
  </si>
  <si>
    <t>ACAD_PROG_TBL.</t>
  </si>
  <si>
    <t>DENSE_RANK() OVER (PARTITION BY ACAD_PROG_TBL.INSTITUTION,ACAD_PROG_TBL.ACAD_PROG ORDER BY ACAD_PROG_TBL.EFFDT DESC ) AS DNS_RNK</t>
  </si>
  <si>
    <t>ACAD_PLAN_TBL.</t>
  </si>
  <si>
    <t>PLN_REQTRM_DFLT</t>
  </si>
  <si>
    <t>DEGREE</t>
  </si>
  <si>
    <t>DIPLOMA_DESCR</t>
  </si>
  <si>
    <t>VARCHAR2(100 BYTE)</t>
  </si>
  <si>
    <t>DIPLOMA_PRINT_FL</t>
  </si>
  <si>
    <t>DIPLOMA_INDENT</t>
  </si>
  <si>
    <t>TRNSCR_DESCR</t>
  </si>
  <si>
    <t>TRNSCR_PRINT_FL</t>
  </si>
  <si>
    <t>TRNSCR_INDENT</t>
  </si>
  <si>
    <t>STUDY_FIELD</t>
  </si>
  <si>
    <t>EVALUATE_PLAN</t>
  </si>
  <si>
    <t>DENSE_RANK() OVER (PARTITION BY ACAD_PLAN_TBL.INSTITUTION,ACAD_PLAN_TBL.ACAD_PLAN ORDER BY ACAD_PROG_TBL.EFFDT DESC ) AS DNS_RNK</t>
  </si>
  <si>
    <t>FIELDNAME</t>
  </si>
  <si>
    <t>VARCHAR2(18 BYTE)</t>
  </si>
  <si>
    <t>FIELDVALUE</t>
  </si>
  <si>
    <t>XLATLONGNAME</t>
  </si>
  <si>
    <t>XLATSHORTNAME</t>
  </si>
  <si>
    <t>XLATITEM.</t>
  </si>
  <si>
    <t>PROG_RSN_TBL.</t>
  </si>
  <si>
    <t>SETID</t>
  </si>
  <si>
    <t>READMIT_PROCESS</t>
  </si>
  <si>
    <t>ADMIT_TYPE_TBL.</t>
  </si>
  <si>
    <t>EXT_ORG_TBL.</t>
  </si>
  <si>
    <t>EXT_ORG_ID</t>
  </si>
  <si>
    <t>OTH_NAME_SORT_SRCH</t>
  </si>
  <si>
    <t>EXT_ORG_TYPE</t>
  </si>
  <si>
    <t>SCHOOL_CODE</t>
  </si>
  <si>
    <t>LS_SCHOOL_TYPE</t>
  </si>
  <si>
    <t>ATP_CD</t>
  </si>
  <si>
    <t>DESCR50</t>
  </si>
  <si>
    <t>ORG_CONTACT</t>
  </si>
  <si>
    <t>ORG_LOCATION</t>
  </si>
  <si>
    <t>ORG_DEPARTMENT</t>
  </si>
  <si>
    <t>OFFERS_COURSES</t>
  </si>
  <si>
    <t>PROPRIETORSHIP</t>
  </si>
  <si>
    <t>ACT_CD</t>
  </si>
  <si>
    <t>IPEDS_CD</t>
  </si>
  <si>
    <t>SCHOOL_DISTRICT</t>
  </si>
  <si>
    <t>ACCREDITED</t>
  </si>
  <si>
    <t>TRANSCRIPT_XLATE</t>
  </si>
  <si>
    <t>UNT_TYPE</t>
  </si>
  <si>
    <t>EXT_TERM_TYPE</t>
  </si>
  <si>
    <t>EXT_CAREER</t>
  </si>
  <si>
    <t>SHARED_CATALOG</t>
  </si>
  <si>
    <t>CATALOG_ORG</t>
  </si>
  <si>
    <t>CHG_OTHER</t>
  </si>
  <si>
    <t>VENDOR_ID</t>
  </si>
  <si>
    <t>TAXPAYER_ID_NO</t>
  </si>
  <si>
    <t>VARCHAR2(9 BYTE)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</si>
</sst>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161925</xdr:rowOff>
    </xdr:from>
    <xdr:to>
      <xdr:col>10</xdr:col>
      <xdr:colOff>9525</xdr:colOff>
      <xdr:row>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F187C-A0AE-4DEE-868F-011B7A82C82F}"/>
            </a:ext>
          </a:extLst>
        </xdr:cNvPr>
        <xdr:cNvSpPr txBox="1"/>
      </xdr:nvSpPr>
      <xdr:spPr>
        <a:xfrm>
          <a:off x="304800" y="161925"/>
          <a:ext cx="5191125" cy="12001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scope of this document is to create a maping and transformation document for building a data mart/data warehouse  for all the source tables present in Peoplesoft Campus Solutions. This data mart only deals with the Admissions module. The intent is to provide a comprehensive data mart which will provide a complete analytics for Admission Process.</a:t>
          </a:r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29</xdr:row>
      <xdr:rowOff>0</xdr:rowOff>
    </xdr:from>
    <xdr:to>
      <xdr:col>7</xdr:col>
      <xdr:colOff>4552950</xdr:colOff>
      <xdr:row>126</xdr:row>
      <xdr:rowOff>66677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4A9613-8E34-4AC8-AE0C-9D09A2104644}"/>
            </a:ext>
          </a:extLst>
        </xdr:cNvPr>
        <xdr:cNvSpPr txBox="1"/>
      </xdr:nvSpPr>
      <xdr:spPr>
        <a:xfrm>
          <a:off x="4171950" y="5524500"/>
          <a:ext cx="5772150" cy="18545177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CS_APLAN_D.INSTITUTION,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CS_APLAN_D.ACAD_PLAN,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CS_APLAN_D.EFFDT,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CS_APLAN_D.EFF_STATUS,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CS_APLAN_D.DESCR,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CS_APLAN_D.DESCRSHORT,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CS_APLAN_D.ACAD_PLAN_TYPE,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CS_APLAN_D.ACAD_PROG,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CS_APLAN_D.PLN_REQTRM_DFLT,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CS_APLAN_D.DEGREE,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CS_APLAN_D.DIPLOMA_DESCR,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CS_APLAN_D.DIPLOMA_PRINT_FL,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CS_APLAN_D.DIPLOMA_INDENT,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CS_APLAN_D.TRNSCR_DESCR,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CS_APLAN_D.TRNSCR_PRINT_FL,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CS_APLAN_D.TRNSCR_INDENT,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CS_APLAN_D.FIRST_TERM_VALID,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CS_APLAN_D.CIP_CODE,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CS_APLAN_D.HEGIS_CODE,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CS_APLAN_D.ACAD_CAREER,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CS_APLAN_D.TRANSCRIPT_LEVEL,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CS_APLAN_D.STUDY_FIELD,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CS_APLAN_D.EVALUATE_PLAN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(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COALESCE(RTRIM(LTRIM(ACAD_PLAN_TBL.INSTITUTION)),'-') AS INSTITUTION,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COALESCE(RTRIM(LTRIM(ACAD_PLAN_TBL.ACAD_PLAN)),'-') AS ACAD_PLAN,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COALESCE(TO_DATE(ACAD_PLAN_TBL.EFFDT,'dd/mm/yyyy'),'1900-01-01') AS EFFDT,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COALESCE(RTRIM(LTRIM(ACAD_PLAN_TBL.EFF_STATUS)),'-') AS EFF_STATUS,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COALESCE(RTRIM(LTRIM(ACAD_PLAN_TBL.DESCR)),'-') AS DESCR,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COALESCE(RTRIM(LTRIM(ACAD_PLAN_TBL.DESCRSHORT)),'-') AS DESCRSHORT,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COALESCE(RTRIM(LTRIM(ACAD_PLAN_TBL.ACAD_PLAN_TYPE)),'-') AS ACAD_PLAN_TYPE,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COALESCE(RTRIM(LTRIM(ACAD_PLAN_TBL.ACAD_PROG)),'-') AS ACAD_PROG,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COALESCE(RTRIM(LTRIM(ACAD_PLAN_TBL.PLN_REQTRM_DFLT)),'-') AS PLN_REQTRM_DFLT,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COALESCE(RTRIM(LTRIM(ACAD_PLAN_TBL.DEGREE)),'-') AS DEGREE,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COALESCE(RTRIM(LTRIM(ACAD_PLAN_TBL.DIPLOMA_DESCR)),'-') AS DIPLOMA_DESCR,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COALESCE(RTRIM(LTRIM(ACAD_PLAN_TBL.DIPLOMA_PRINT_FL)),'-') AS DIPLOMA_PRINT_FL,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COALESCE(RTRIM(LTRIM(ACAD_PLAN_TBL.DIPLOMA_INDENT)),'-') AS DIPLOMA_INDENT,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COALESCE(RTRIM(LTRIM(ACAD_PLAN_TBL.TRNSCR_DESCR)),'-') AS TRNSCR_DESCR,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COALESCE(RTRIM(LTRIM(ACAD_PLAN_TBL.TRNSCR_PRINT_FL)),'-') AS TRNSCR_PRINT_FL,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COALESCE(RTRIM(LTRIM(ACAD_PLAN_TBL.TRNSCR_INDENT)),'-') AS TRNSCR_INDENT,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COALESCE(RTRIM(LTRIM(ACAD_PLAN_TBL.FIRST_TERM_VALID)),'-') AS FIRST_TERM_VALID,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COALESCE(RTRIM(LTRIM(ACAD_PLAN_TBL.CIP_CODE)),'-') AS CIP_CODE,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COALESCE(RTRIM(LTRIM(ACAD_PLAN_TBL.HEGIS_CODE)),'-') AS HEGIS_CODE,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COALESCE(RTRIM(LTRIM(ACAD_PLAN_TBL.ACAD_CAREER)),'-') AS ACAD_CAREER,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COALESCE(RTRIM(LTRIM(ACAD_PLAN_TBL.TRANSCRIPT_LEVEL)),'-') AS TRANSCRIPT_LEVEL,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COALESCE(RTRIM(LTRIM(ACAD_PLAN_TBL.STUDY_FIELD)),'-') AS STUDY_FIELD,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COALESCE(RTRIM(LTRIM(ACAD_PLAN_TBL.EVALUATE_PLAN)),'-') AS EVALUATE_PLAN,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DENSE_RANK() OVER (PARTITION BY ACAD_PLAN_TBL.INSTITUTION,ACAD_PLAN_TBL.ACAD_PLAN ORDER BY ACAD_PLAN_TBL.EFFDT DESC ) AS DNS_RNK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PS_ACAD_PLAN_TBL ACAD_PLAN_TBL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) CS_APLAN_D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WHERE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CS_APLAN_D.DNS_RNK=1;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9</xdr:row>
      <xdr:rowOff>142874</xdr:rowOff>
    </xdr:from>
    <xdr:to>
      <xdr:col>7</xdr:col>
      <xdr:colOff>4648200</xdr:colOff>
      <xdr:row>23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4A4BE-1B2C-4F98-82BA-9DD93AC65519}"/>
            </a:ext>
          </a:extLst>
        </xdr:cNvPr>
        <xdr:cNvSpPr txBox="1"/>
      </xdr:nvSpPr>
      <xdr:spPr>
        <a:xfrm>
          <a:off x="2828925" y="1857374"/>
          <a:ext cx="6572250" cy="258127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CS_PROG_STAT_D.PROG_STAT_CODE,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CS_PROG_STAT_D.EFFDT,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CS_PROG_STAT_D.EFF_STATUS,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CS_PROG_STAT_D.PROG_STAT,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CS_PROG_STAT_D.PROG_STAT_DESCR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FROM(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COALESCE(RTRIM(LTRIM(XLATITEM.FIELDNAME)),'-') AS FIELDNAME,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COALESCE(RTRIM(LTRIM(XLATITEM.FIELDVALUE)),'-') AS PROG_STAT_CODE,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COALESCE(TO_DATE(XLATITEM.EFFDT,'dd/mm/yyyy'),'1900-01-01') AS EFFDT,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COALESCE(RTRIM(LTRIM(XLATITEM.EFF_STATUS)),'-') AS EFF_STATUS,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COALESCE(RTRIM(LTRIM(XLATITEM.XLATLONGNAME)),'-') AS PROG_STAT_DESCR,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COALESCE(RTRIM(LTRIM(XLATITEM.XLATSHORTNAME)),'-') AS PROG_STAT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FROM PSXLATITEM@DBL_CSJDWS XLATITEM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WHERE XLATITEM.FIELDNAME='PROG_ACTION'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) CS_PROG_STAT_D;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9</xdr:row>
      <xdr:rowOff>180975</xdr:rowOff>
    </xdr:from>
    <xdr:to>
      <xdr:col>7</xdr:col>
      <xdr:colOff>4352925</xdr:colOff>
      <xdr:row>24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FCD9F6-13DE-4E26-B6E3-63625D3B9E49}"/>
            </a:ext>
          </a:extLst>
        </xdr:cNvPr>
        <xdr:cNvSpPr txBox="1"/>
      </xdr:nvSpPr>
      <xdr:spPr>
        <a:xfrm>
          <a:off x="3095625" y="1895475"/>
          <a:ext cx="6991350" cy="273367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CS_PROG_ACTN_D.PROG_ACTION_CODE,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CS_PROG_ACTN_D.EFFDT,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CS_PROG_ACTN_D.EFF_STATUS,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CS_PROG_ACTN_D.PROG_ACTION,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CS_PROG_ACTN_D.PROG_ACTION_DESCR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FROM(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COALESCE(RTRIM(LTRIM(XLATITEM.FIELDNAME)),'-') AS FIELDNAME,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COALESCE(RTRIM(LTRIM(XLATITEM.FIELDVALUE)),'-') AS PROG_ACTION_CODE,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COALESCE(TO_DATE(XLATITEM.EFFDT,'dd/mm/yyyy'),'1900-01-01') AS EFFDT,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COALESCE(RTRIM(LTRIM(XLATITEM.EFF_STATUS)),'-') AS EFF_STATUS,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COALESCE(RTRIM(LTRIM(XLATITEM.XLATLONGNAME)),'-') AS PROG_ACTION_DESCR,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COALESCE(RTRIM(LTRIM(XLATITEM.XLATSHORTNAME)),'-') AS PROG_ACTION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FROM PSXLATITEM@DBL_CSJDWS XLATITEM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WHERE XLATITEM.FIELDNAME='PROG_ACTION'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) CS_PROG_ACTN_D;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11</xdr:row>
      <xdr:rowOff>95250</xdr:rowOff>
    </xdr:from>
    <xdr:to>
      <xdr:col>7</xdr:col>
      <xdr:colOff>4076700</xdr:colOff>
      <xdr:row>30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7047E8-B4F4-4C66-86BE-71498CA88D51}"/>
            </a:ext>
          </a:extLst>
        </xdr:cNvPr>
        <xdr:cNvSpPr txBox="1"/>
      </xdr:nvSpPr>
      <xdr:spPr>
        <a:xfrm>
          <a:off x="2809875" y="2381250"/>
          <a:ext cx="5943600" cy="356235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CS_PROG_ACTN_RSN_D.SETID,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CS_PROG_ACTN_RSN_D.PROG_ACTION_CODE,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CS_PROG_ACTN_RSN_D.PROG_REASON_CODE,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CS_PROG_ACTN_RSN_D.EFFDT,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CS_PROG_ACTN_RSN_D.EFF_STATUS,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CS_PROG_ACTN_RSN_D.PROG_REASON_DESCR,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CS_PROG_ACTN_RSN_D.PROG_REASON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FROM(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COALESCE(RTRIM(LTRIM(PROG_RSN_TBL.SETID)),'-') AS SETID,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COALESCE(RTRIM(LTRIM(PROG_RSN_TBL.PROG_ACTION)),'-') AS PROG_ACTION_CODE,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COALESCE(RTRIM(LTRIM(PROG_RSN_TBL.PROG_REASON)),'-') AS PROG_REASON_CODE,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--COALESCE(TO_DATE(PROG_RSN_TBL.EFFDT,'dd/mm/yyyy'),'1900-01-01') AS EFFDT,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COALESCE(RTRIM(LTRIM(PROG_RSN_TBL.SRC_SYS_ID)),'-') AS SRC_SYS_ID,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COALESCE(RTRIM(LTRIM(PROG_RSN_TBL.EFF_STATUS)),'-') AS EFF_STATUS,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COALESCE(RTRIM(LTRIM(PROG_RSN_TBL.DESCR)),'-') AS PROG_REASON_DESCR,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COALESCE(RTRIM(LTRIM(PROG_RSN_TBL.DESCRSHORT)),'-') AS PROG_REASON,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DENSE_RANK()OVER(PARTITION BY PROG_RSN_TBL.SETID,PROG_RSN_TBL.PROG_ACTION,PROG_RSN_TBL.PROG_REASON ORDER BY PROG_RSN_TBL.EFFDT DESC )DNS_RANK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FROM PS_PROG_RSN_TBL PROG_RSN_TBL 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) CS_PROG_ACTN_RSN_D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WHERE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CS_PROG_ACTN_RSN_D.DNS_RANK=1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;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13</xdr:row>
      <xdr:rowOff>133350</xdr:rowOff>
    </xdr:from>
    <xdr:to>
      <xdr:col>7</xdr:col>
      <xdr:colOff>3352800</xdr:colOff>
      <xdr:row>41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BFB76B-A48E-4B76-92D3-95D02EB35430}"/>
            </a:ext>
          </a:extLst>
        </xdr:cNvPr>
        <xdr:cNvSpPr txBox="1"/>
      </xdr:nvSpPr>
      <xdr:spPr>
        <a:xfrm>
          <a:off x="2362200" y="2609850"/>
          <a:ext cx="6800850" cy="532447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CS_ADMIT_TYPE_D.INSTITUTION,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CS_ADMIT_TYPE_D.ADMIT_TYPE_CODE,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CS_ADMIT_TYPE_D.EFFDT,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CS_ADMIT_TYPE_D.EFF_STATUS,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CS_ADMIT_TYPE_D.ADMIT_TYPE_DESCR,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CS_ADMIT_TYPE_D.ADMIT_TYPE,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CS_ADMIT_TYPE_D.ACAD_CAREER,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CS_ADMIT_TYPE_D.READMIT_PROCESS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FROM(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COALESCE(RTRIM(LTRIM(ADMIT_TYPE_TBL.INSTITUTION)),'-') AS INSTITUTION,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COALESCE(RTRIM(LTRIM(ADMIT_TYPE_TBL.ADMIT_TYPE)),'-') AS ADMIT_TYPE_CODE,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COALESCE(TO_DATE(ADMIT_TYPE_TBL.EFFDT,'dd/mm/yyyy'),'1900-01-01') AS EFFDT,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COALESCE(RTRIM(LTRIM(ADMIT_TYPE_TBL.EFF_STATUS)),'-') AS EFF_STATUS,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COALESCE(RTRIM(LTRIM(ADMIT_TYPE_TBL.DESCR)),'-') AS ADMIT_TYPE_DESCR,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COALESCE(RTRIM(LTRIM(ADMIT_TYPE_TBL.DESCRSHORT)),'-') AS ADMIT_TYPE,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COALESCE(RTRIM(LTRIM(ADMIT_TYPE_TBL.ACAD_CAREER)),'-') AS ACAD_CAREER,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COALESCE(RTRIM(LTRIM(ADMIT_TYPE_TBL.READMIT_PROCESS)),'-') AS READMIT_PROCESS,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DENSE_RANK()OVER(PARTITION BY ADMIT_TYPE_TBL.INSTITUTION,ADMIT_TYPE_TBL.ADMIT_TYPE ORDER BY ADMIT_TYPE_TBL.EFFDT DESC )DNS_RANK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FROM PS_ADMIT_TYPE_TBL ADMIT_TYPE_TBL 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) CS_ADMIT_TYPE_D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WHERE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CS_ADMIT_TYPE_D.DNS_RANK=1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;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942975</xdr:colOff>
      <xdr:row>48</xdr:row>
      <xdr:rowOff>104774</xdr:rowOff>
    </xdr:from>
    <xdr:to>
      <xdr:col>7</xdr:col>
      <xdr:colOff>3009900</xdr:colOff>
      <xdr:row>112</xdr:row>
      <xdr:rowOff>171449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0A8743-B6B3-427A-A8AA-F80F2B6E4A1A}"/>
            </a:ext>
          </a:extLst>
        </xdr:cNvPr>
        <xdr:cNvSpPr txBox="1"/>
      </xdr:nvSpPr>
      <xdr:spPr>
        <a:xfrm>
          <a:off x="3152775" y="9248774"/>
          <a:ext cx="5762625" cy="1225867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CS_EXT_ORG_D.EXT_ORG_ID,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CS_EXT_ORG_D.EFFDT,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CS_EXT_ORG_D.EFF_STATUS,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CS_EXT_ORG_D.OTH_NAME_SORT_SRCH,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CS_EXT_ORG_D.EXT_ORG_TYPE,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CS_EXT_ORG_D.SCHOOL_CODE,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CS_EXT_ORG_D.LS_SCHOOL_TYPE,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CS_EXT_ORG_D.FICE_CD,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CS_EXT_ORG_D.ATP_CD,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CS_EXT_ORG_D.ADDRESS1,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CS_EXT_ORG_D.ADDRESS2,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CS_EXT_ORG_D.ADDRESS3,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CS_EXT_ORG_D.ADDRESS4,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CS_EXT_ORG_D.NUM1,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CS_EXT_ORG_D.NUM2,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CS_EXT_ORG_D.HOUSE_TYPE,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CS_EXT_ORG_D.GEO_CODE,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CS_EXT_ORG_D.CITY,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CS_EXT_ORG_D.IN_CITY_LIMIT,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CS_EXT_ORG_D.COUNTY,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CS_EXT_ORG_D.STATE,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CS_EXT_ORG_D.POSTAL,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CS_EXT_ORG_D.COUNTRY,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CS_EXT_ORG_D.DESCR,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CS_EXT_ORG_D.DESCR50,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CS_EXT_ORG_D.DESCRSHORT,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CS_EXT_ORG_D.ORG_CONTACT,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CS_EXT_ORG_D.ORG_LOCATION,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CS_EXT_ORG_D.ORG_DEPARTMENT,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CS_EXT_ORG_D.OFFERS_COURSES,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CS_EXT_ORG_D.PROPRIETORSHIP,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CS_EXT_ORG_D.ACT_CD,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CS_EXT_ORG_D.IPEDS_CD,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CS_EXT_ORG_D.SCHOOL_DISTRICT,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CS_EXT_ORG_D.ACCREDITED,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CS_EXT_ORG_D.TRANSCRIPT_XLATE,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CS_EXT_ORG_D.UNT_TYPE,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CS_EXT_ORG_D.EXT_TERM_TYPE,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CS_EXT_ORG_D.EXT_CAREER,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CS_EXT_ORG_D.SHARED_CATALOG,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CS_EXT_ORG_D.CATALOG_ORG,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CS_EXT_ORG_D.CHG_OTHER,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CS_EXT_ORG_D.SETID,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CS_EXT_ORG_D.VENDOR_ID,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CS_EXT_ORG_D.TAXPAYER_ID_NO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FROM(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COALESCE(RTRIM(LTRIM(EXT_ORG_TBL.EXT_ORG_ID)),'-') AS EXT_ORG_ID,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COALESCE(TO_DATE(EXT_ORG_TBL.EFFDT,'dd/mm/yyyy'),'1900-01-01') AS EFFDT,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COALESCE(RTRIM(LTRIM(EXT_ORG_TBL.EFF_STATUS)),'-') AS EFF_STATUS,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COALESCE(RTRIM(LTRIM(EXT_ORG_TBL.OTH_NAME_SORT_SRCH)),'-') AS OTH_NAME_SORT_SRCH,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COALESCE(RTRIM(LTRIM(EXT_ORG_TBL.EXT_ORG_TYPE)),'-') AS EXT_ORG_TYPE,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COALESCE(RTRIM(LTRIM(EXT_ORG_TBL.SCHOOL_CODE)),'-') AS SCHOOL_CODE,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COALESCE(RTRIM(LTRIM(EXT_ORG_TBL.LS_SCHOOL_TYPE)),'-') AS LS_SCHOOL_TYPE,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COALESCE(RTRIM(LTRIM(EXT_ORG_TBL.FICE_CD)),'-') AS FICE_CD,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COALESCE(RTRIM(LTRIM(EXT_ORG_TBL.ATP_CD)),'-') AS ATP_CD,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COALESCE(RTRIM(LTRIM(EXT_ORG_TBL.ADDRESS1)),'-') AS ADDRESS1,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COALESCE(RTRIM(LTRIM(EXT_ORG_TBL.ADDRESS2)),'-') AS ADDRESS2,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COALESCE(RTRIM(LTRIM(EXT_ORG_TBL.ADDRESS3)),'-') AS ADDRESS3,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COALESCE(RTRIM(LTRIM(EXT_ORG_TBL.ADDRESS4)),'-') AS ADDRESS4,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COALESCE(RTRIM(LTRIM(EXT_ORG_TBL.NUM1)),'-') AS NUM1,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COALESCE(RTRIM(LTRIM(EXT_ORG_TBL.NUM2)),'-') AS NUM2,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COALESCE(RTRIM(LTRIM(EXT_ORG_TBL.HOUSE_TYPE)),'-') AS HOUSE_TYPE,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COALESCE(RTRIM(LTRIM(EXT_ORG_TBL.GEO_CODE)),'-') AS GEO_CODE,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COALESCE(RTRIM(LTRIM(EXT_ORG_TBL.CITY)),'-') AS CITY,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COALESCE(RTRIM(LTRIM(EXT_ORG_TBL.IN_CITY_LIMIT)),'-') AS IN_CITY_LIMIT,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COALESCE(RTRIM(LTRIM(EXT_ORG_TBL.COUNTY)),'-') AS COUNTY,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COALESCE(RTRIM(LTRIM(EXT_ORG_TBL.STATE)),'-') AS STATE,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COALESCE(RTRIM(LTRIM(EXT_ORG_TBL.POSTAL)),'-') AS POSTAL,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COALESCE(RTRIM(LTRIM(EXT_ORG_TBL.COUNTRY)),'-') AS COUNTRY,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COALESCE(RTRIM(LTRIM(EXT_ORG_TBL.DESCR)),'-') AS DESCR,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COALESCE(RTRIM(LTRIM(EXT_ORG_TBL.DESCR50)),'-') AS DESCR50,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COALESCE(RTRIM(LTRIM(EXT_ORG_TBL.DESCRSHORT)),'-') AS DESCRSHORT,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COALESCE(RTRIM(LTRIM(EXT_ORG_TBL.ORG_CONTACT)),'-') AS ORG_CONTACT,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COALESCE(RTRIM(LTRIM(EXT_ORG_TBL.ORG_LOCATION)),'-') AS ORG_LOCATION,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COALESCE(RTRIM(LTRIM(EXT_ORG_TBL.ORG_DEPARTMENT)),'-') AS ORG_DEPARTMENT,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COALESCE(RTRIM(LTRIM(EXT_ORG_TBL.OFFERS_COURSES)),'-') AS OFFERS_COURSES,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COALESCE(RTRIM(LTRIM(EXT_ORG_TBL.PROPRIETORSHIP)),'-') AS PROPRIETORSHIP,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COALESCE(RTRIM(LTRIM(EXT_ORG_TBL.ACT_CD)),'-') AS ACT_CD,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COALESCE(RTRIM(LTRIM(EXT_ORG_TBL.IPEDS_CD)),'-') AS IPEDS_CD,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COALESCE(RTRIM(LTRIM(EXT_ORG_TBL.SCHOOL_DISTRICT)),'-') AS SCHOOL_DISTRICT,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COALESCE(RTRIM(LTRIM(EXT_ORG_TBL.ACCREDITED)),'-') AS ACCREDITED,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COALESCE(RTRIM(LTRIM(EXT_ORG_TBL.TRANSCRIPT_XLATE)),'-') AS TRANSCRIPT_XLATE,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COALESCE(RTRIM(LTRIM(EXT_ORG_TBL.UNT_TYPE)),'-') AS UNT_TYPE,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COALESCE(RTRIM(LTRIM(EXT_ORG_TBL.EXT_TERM_TYPE)),'-') AS EXT_TERM_TYPE,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COALESCE(RTRIM(LTRIM(EXT_ORG_TBL.EXT_CAREER)),'-') AS EXT_CAREER,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COALESCE(RTRIM(LTRIM(EXT_ORG_TBL.SHARED_CATALOG)),'-') AS SHARED_CATALOG,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COALESCE(RTRIM(LTRIM(EXT_ORG_TBL.CATALOG_ORG)),'-') AS CATALOG_ORG,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COALESCE(RTRIM(LTRIM(EXT_ORG_TBL.CHG_OTHER)),'-') AS CHG_OTHER,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COALESCE(RTRIM(LTRIM(EXT_ORG_TBL.SETID)),'-') AS SETID,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COALESCE(RTRIM(LTRIM(EXT_ORG_TBL.VENDOR_ID)),'-') AS VENDOR_ID,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COALESCE(RTRIM(LTRIM(EXT_ORG_TBL.TAXPAYER_ID_NO)),'-') AS TAXPAYER_ID_NO,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DENSE_RANK()OVER(PARTITION BY EXT_ORG_TBL.EXT_ORG_ID ORDER BY EXT_ORG_TBL.EFFDT DESC )DNS_RANK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FROM PS_EXT_ORG_TBL EXT_ORG_TBL 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) CS_EXT_ORG_D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WHERE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CS_EXT_ORG_D.DNS_RANK=1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;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10</xdr:row>
      <xdr:rowOff>38099</xdr:rowOff>
    </xdr:from>
    <xdr:to>
      <xdr:col>7</xdr:col>
      <xdr:colOff>4171950</xdr:colOff>
      <xdr:row>25</xdr:row>
      <xdr:rowOff>85724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CC0447-297E-41B7-A35C-400EFF375D93}"/>
            </a:ext>
          </a:extLst>
        </xdr:cNvPr>
        <xdr:cNvSpPr txBox="1"/>
      </xdr:nvSpPr>
      <xdr:spPr>
        <a:xfrm>
          <a:off x="3867150" y="1943099"/>
          <a:ext cx="6438900" cy="290512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CS_ALEVEL_D.ACADEMIC_LEVEL_CODE,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CS_ALEVEL_D.EFFDT,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CS_ALEVEL_D.EFF_STATUS,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CS_ALEVEL_D.ACADEMIC_LEVEL,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CS_ALEVEL_D.ACADEMIC_LEVEL_DESCR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FROM(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COALESCE(RTRIM(LTRIM(XLATITEM.FIELDNAME)),'-') AS FIELDNAME,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COALESCE(RTRIM(LTRIM(XLATITEM.FIELDVALUE)),'-') AS ACADEMIC_LEVEL_CODE,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COALESCE(TO_DATE(XLATITEM.EFFDT,'dd/mm/yyyy'),'1900-01-01') AS EFFDT,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COALESCE(RTRIM(LTRIM(XLATITEM.EFF_STATUS)),'-') AS EFF_STATUS,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COALESCE(RTRIM(LTRIM(XLATITEM.XLATLONGNAME)),'-') AS ACADEMIC_LEVEL_DESCR,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COALESCE(RTRIM(LTRIM(XLATITEM.XLATSHORTNAME)),'-') AS ACADEMIC_LEVEL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FROM PSXLATITEM@DBL_CSJDWS XLATITEM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WHERE XLATITEM.FIELDNAME='ACADEMIC_LEVEL'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) CS_ALEVEL_D;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1047751</xdr:colOff>
      <xdr:row>8</xdr:row>
      <xdr:rowOff>85725</xdr:rowOff>
    </xdr:from>
    <xdr:to>
      <xdr:col>7</xdr:col>
      <xdr:colOff>3257551</xdr:colOff>
      <xdr:row>15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9716EE-EE23-48B8-A88A-0DE820441BD4}"/>
            </a:ext>
          </a:extLst>
        </xdr:cNvPr>
        <xdr:cNvSpPr txBox="1"/>
      </xdr:nvSpPr>
      <xdr:spPr>
        <a:xfrm>
          <a:off x="6962776" y="1609725"/>
          <a:ext cx="2209800" cy="138112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 DISTINCT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   EMPLID,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   ACAD_CAREER,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   STDNT_CAR_NBR,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   ADM_APPL_NBR,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   APPL_PROG_NBR,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   ACAD_PROG,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   1 AS APPL_CNT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   FROM PS_ADM_APPL_PROG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WHERE PROG_ACTION='APPL';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1047750</xdr:colOff>
      <xdr:row>8</xdr:row>
      <xdr:rowOff>85725</xdr:rowOff>
    </xdr:from>
    <xdr:to>
      <xdr:col>8</xdr:col>
      <xdr:colOff>466724</xdr:colOff>
      <xdr:row>15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A5DC5F-79D3-4FCA-81F9-8564E8290478}"/>
            </a:ext>
          </a:extLst>
        </xdr:cNvPr>
        <xdr:cNvSpPr txBox="1"/>
      </xdr:nvSpPr>
      <xdr:spPr>
        <a:xfrm>
          <a:off x="6962775" y="1609725"/>
          <a:ext cx="4743449" cy="138112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DISTINCT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COALESCE(RTRIM(LTRIM(ADM_APPL_PROG.EMPLID)),'-') AS EMPLID,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COALESCE(RTRIM(LTRIM(ADM_APPL_PROG.ACAD_CAREER)),'-') AS ACAD_CAREER,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COALESCE(RTRIM(LTRIM(ADM_APPL_PROG.STDNT_CAR_NBR)),'-') AS STDNT_CAR_NBR,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COALESCE(RTRIM(LTRIM(ADM_APPL_PROG.ADM_APPL_NBR)),'-') AS ADM_APPL_NBR,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COALESCE(RTRIM(LTRIM(ADM_APPL_PROG.APPL_PROG_NBR)),'-') AS APPL_PROG_NBR,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COALESCE(RTRIM(LTRIM(ADM_APPL_PROG.ACAD_PROG)),'-') AS ACAD_PROG,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AS ADMIT_CNT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 PS_ADM_APPL_PROG WHERE PROG_ACTION IN ('ADMT');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1047750</xdr:colOff>
      <xdr:row>8</xdr:row>
      <xdr:rowOff>85725</xdr:rowOff>
    </xdr:from>
    <xdr:to>
      <xdr:col>8</xdr:col>
      <xdr:colOff>409574</xdr:colOff>
      <xdr:row>15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8B162C-69AB-4352-B177-022A93CEAC2F}"/>
            </a:ext>
          </a:extLst>
        </xdr:cNvPr>
        <xdr:cNvSpPr txBox="1"/>
      </xdr:nvSpPr>
      <xdr:spPr>
        <a:xfrm>
          <a:off x="6962775" y="1609725"/>
          <a:ext cx="4686299" cy="138112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DISTINCT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COALESCE(RTRIM(LTRIM(ADM_APPL_PROG.EMPLID)),'-') AS EMPLID,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COALESCE(RTRIM(LTRIM(ADM_APPL_PROG.ACAD_CAREER)),'-') AS ACAD_CAREER,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COALESCE(RTRIM(LTRIM(ADM_APPL_PROG.STDNT_CAR_NBR)),'-') AS STDNT_CAR_NBR,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COALESCE(RTRIM(LTRIM(ADM_APPL_PROG.ADM_APPL_NBR)),'-') AS ADM_APPL_NBR,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COALESCE(RTRIM(LTRIM(ADM_APPL_PROG.APPL_PROG_NBR)),'-') AS APPL_PROG_NBR,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COALESCE(RTRIM(LTRIM(ADM_APPL_PROG.ACAD_PROG)),'-') AS ACAD_PROG,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AS ECD_CNT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 PS_ADM_APPL_PROG WHERE PROG_ACTION IN ('DEIN');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1047751</xdr:colOff>
      <xdr:row>8</xdr:row>
      <xdr:rowOff>85726</xdr:rowOff>
    </xdr:from>
    <xdr:to>
      <xdr:col>8</xdr:col>
      <xdr:colOff>514350</xdr:colOff>
      <xdr:row>14</xdr:row>
      <xdr:rowOff>104776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0C2B36-2E33-4FAE-9E53-EA97A97BC397}"/>
            </a:ext>
          </a:extLst>
        </xdr:cNvPr>
        <xdr:cNvSpPr txBox="1"/>
      </xdr:nvSpPr>
      <xdr:spPr>
        <a:xfrm>
          <a:off x="6962776" y="1609726"/>
          <a:ext cx="4791074" cy="116205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   SELECT DISTINCT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COALESCE(RTRIM(LTRIM(ADM_APPL_PROG.EMPLID)),'-') AS EMPLID,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COALESCE(RTRIM(LTRIM(ADM_APPL_PROG.ACAD_CAREER)),'-') AS ACAD_CAREER,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COALESCE(RTRIM(LTRIM(ADM_APPL_PROG.STDNT_CAR_NBR)),'-') AS STDNT_CAR_NBR,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COALESCE(RTRIM(LTRIM(ADM_APPL_PROG.ADM_APPL_NBR)),'-') AS ADM_APPL_NBR,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COALESCE(RTRIM(LTRIM(ADM_APPL_PROG.APPL_PROG_NBR)),'-') AS APPL_PROG_NBR,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COALESCE(RTRIM(LTRIM(ADM_APPL_PROG.ACAD_PROG)),'-') AS ACAD_PROG,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AS DENIED_CNT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   FROM PS_ADM_APPL_PROG WHERE PROG_ACTION IN ('DENY','DDEF','ADRV');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8</xdr:row>
      <xdr:rowOff>85725</xdr:rowOff>
    </xdr:from>
    <xdr:to>
      <xdr:col>7</xdr:col>
      <xdr:colOff>4848225</xdr:colOff>
      <xdr:row>20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C8409B-A1E6-435A-9774-C95C7C99D86A}"/>
            </a:ext>
          </a:extLst>
        </xdr:cNvPr>
        <xdr:cNvSpPr txBox="1"/>
      </xdr:nvSpPr>
      <xdr:spPr>
        <a:xfrm>
          <a:off x="6105525" y="1609725"/>
          <a:ext cx="4657725" cy="23241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DISTINCT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COALESCE(RTRIM(LTRIM(ADM_APPL_PROG.EMPLID)),'-') AS EMPLID,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COALESCE(RTRIM(LTRIM(ADM_APPL_PROG.ACAD_CAREER)),'-') AS ACAD_CAREER,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COALESCE(RTRIM(LTRIM(ADM_APPL_PROG.STDNT_CAR_NBR)),'-') AS STDNT_CAR_NBR,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COALESCE(RTRIM(LTRIM(ADM_APPL_PROG.ADM_APPL_NBR)),'-') AS ADM_APPL_NBR,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COALESCE(RTRIM(LTRIM(ADM_APPL_PROG.APPL_PROG_NBR)),'-') AS APPL_PROG_NBR,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COALESCE(RTRIM(LTRIM(ADM_APPL_PROG.ACAD_PROG)),'-') AS ACAD_PROG,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AS ENROL_CNT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   PS_ADM_APPL_PROG ADM_APPL_PROG,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   PS_STDNT_ENRL STDNT_ENRL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   WHERE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   ADM_APPL_PROG.EMPLID=STDNT_ENRL.EMPLID  AND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   ADM_APPL_PROG.ADMIT_TERM=STDNT_ENRL.STRM  AND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   ADM_APPL_PROG.ACAD_CAREER=STDNT_ENRL.ACAD_CAREER AND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   ADM_APPL_PROG.PROG_ACTION='MATR' AND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   STDNT_ENRL.STDNT_ENRL_STATUS='E';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43</xdr:row>
      <xdr:rowOff>152400</xdr:rowOff>
    </xdr:from>
    <xdr:to>
      <xdr:col>7</xdr:col>
      <xdr:colOff>4733925</xdr:colOff>
      <xdr:row>92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AD246B4-20F3-402E-A4BE-4B86848E2F08}"/>
            </a:ext>
          </a:extLst>
        </xdr:cNvPr>
        <xdr:cNvSpPr txBox="1"/>
      </xdr:nvSpPr>
      <xdr:spPr>
        <a:xfrm>
          <a:off x="6134100" y="8343900"/>
          <a:ext cx="5819775" cy="926782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CS_CAREER_D.INSTITUTION,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CS_CAREER_D.ACAD_CAREER,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CS_CAREER_D.EFFDT,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CS_CAREER_D.SRC_SYS_ID,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CS_CAREER_D.EFF_STATUS,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CS_CAREER_D.DESCR,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CS_CAREER_D.DESCRSHORT,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CS_CAREER_D.GRADING_SCHEME,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CS_CAREER_D.GRADING_BASIS,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CS_CAREER_D.GRADE_TRANSFER,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CS_CAREER_D.REPEAT_SCHEME,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CS_CAREER_D.TERM_TYPE,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CS_CAREER_D.HOLIDAY_SCHEDULE,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CS_CAREER_D.FA_PRIMACY_NBR,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CS_CAREER_D.ACAD_PLAN_TYPE,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CS_CAREER_D.ADVISOR_EDIT,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CS_CAREER_D.LST_TRM_HIST_ENRL,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CS_CAREER_D.DYN_CLASS_DATA,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CS_CAREER_D.OEE_DYN_DATE_RULE,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CS_CAREER_D.USE_DYN_CLASS_DATE,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CS_CAREER_D.SF_GRAD_DESIGNATIO,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CS_CAREER_D.FA_CAR_TYPE,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CS_CAREER_D.GRADUATE_LVL_IND,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CS_CAREER_D.OEE_IND,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CS_CAREER_D.REPEAT_RULE,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CS_CAREER_D.REPEAT_ENRL_CTL,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CS_CAREER_D.REPEAT_ENRL_SUSP,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CS_CAREER_D.REPEAT_GRD_CK,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CS_CAREER_D.REPEAT_GRD_SUSP,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CS_CAREER_D.REPEAT_CRSE_ERROR,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CS_CAREER_D.SS_ENRL_APPT_CHKPT,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CS_CAREER_D.SSR_ALLOW_PROG_IN,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CS_CAREER_D.SSR_DFLT_TRMAC_LST,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CS_CAREER_D.SAA_DISPLAY_OPTION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(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COALESCE(RTRIM(LTRIM(ACAD_CAR_TBL.INSTITUTION)),'-') AS INSTITUTION,</a:t>
          </a:r>
        </a:p>
        <a:p>
          <a:pPr marL="0" indent="0"/>
          <a:r>
            <a:rPr lang="en-US" sz="8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COALESCE(RTRIM(LTRIM(ACAD_CAR_TBL.ACAD_CAREER)),'-') AS ACAD_CAREER,</a:t>
          </a:r>
        </a:p>
        <a:p>
          <a:pPr marL="0" indent="0"/>
          <a:r>
            <a:rPr lang="en-US" sz="8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COALESCE(TO_DATE(ACAD_CAR_TBL.EFFDT,'dd/mm/yyyy'),'1900-01-01') AS EFFDT,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COALESCE(RTRIM(LTRIM(ACAD_CAR_TBL.SRC_SYS_ID)),'-') AS SRC_SYS_ID,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COALESCE(RTRIM(LTRIM(ACAD_CAR_TBL.EFF_STATUS)),'-') AS EFF_STATUS,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COALESCE(RTRIM(LTRIM(ACAD_CAR_TBL.DESCR)),'-') AS DESCR,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COALESCE(RTRIM(LTRIM(ACAD_CAR_TBL.DESCRSHORT)),'-') AS DESCRSHORT,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COALESCE(RTRIM(LTRIM(ACAD_CAR_TBL.GRADING_SCHEME)),'-') AS GRADING_SCHEME,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COALESCE(RTRIM(LTRIM(ACAD_CAR_TBL.GRADING_BASIS)),'-') AS GRADING_BASIS,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COALESCE(RTRIM(LTRIM(ACAD_CAR_TBL.GRADE_TRANSFER)),'-') AS GRADE_TRANSFER,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COALESCE(RTRIM(LTRIM(ACAD_CAR_TBL.REPEAT_SCHEME)),'-') AS REPEAT_SCHEME,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COALESCE(RTRIM(LTRIM(ACAD_CAR_TBL.TERM_TYPE)),'-') AS TERM_TYPE,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COALESCE(RTRIM(LTRIM(ACAD_CAR_TBL.HOLIDAY_SCHEDULE)),'-') AS HOLIDAY_SCHEDULE,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COALESCE(RTRIM(LTRIM(ACAD_CAR_TBL.FA_PRIMACY_NBR)),'-') AS FA_PRIMACY_NBR,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COALESCE(RTRIM(LTRIM(ACAD_CAR_TBL.ACAD_PLAN_TYPE)),'-') AS ACAD_PLAN_TYPE,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COALESCE(RTRIM(LTRIM(ACAD_CAR_TBL.ADVISOR_EDIT)),'-') AS ADVISOR_EDIT,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COALESCE(RTRIM(LTRIM(ACAD_CAR_TBL.LST_TRM_HIST_ENRL)),'-') AS LST_TRM_HIST_ENRL,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COALESCE(RTRIM(LTRIM(ACAD_CAR_TBL.DYN_CLASS_DATA)),'-') AS DYN_CLASS_DATA,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COALESCE(RTRIM(LTRIM(ACAD_CAR_TBL.OEE_DYN_DATE_RULE)),'-') AS OEE_DYN_DATE_RULE,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COALESCE(RTRIM(LTRIM(ACAD_CAR_TBL.USE_DYN_CLASS_DATE)),'-') AS USE_DYN_CLASS_DATE,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COALESCE(RTRIM(LTRIM(ACAD_CAR_TBL.SF_GRAD_DESIGNATIO)),'-') AS SF_GRAD_DESIGNATIO,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COALESCE(RTRIM(LTRIM(ACAD_CAR_TBL.FA_CAR_TYPE)),'-') AS FA_CAR_TYPE,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COALESCE(RTRIM(LTRIM(ACAD_CAR_TBL.GRADUATE_LVL_IND)),'-') AS GRADUATE_LVL_IND,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COALESCE(RTRIM(LTRIM(ACAD_CAR_TBL.OEE_IND)),'-') AS OEE_IND,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COALESCE(RTRIM(LTRIM(ACAD_CAR_TBL.REPEAT_RULE)),'-') AS REPEAT_RULE,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COALESCE(RTRIM(LTRIM(ACAD_CAR_TBL.REPEAT_ENRL_CTL)),'-') AS REPEAT_ENRL_CTL,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COALESCE(RTRIM(LTRIM(ACAD_CAR_TBL.REPEAT_ENRL_SUSP)),'-') AS REPEAT_ENRL_SUSP,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COALESCE(RTRIM(LTRIM(ACAD_CAR_TBL.REPEAT_GRD_CK)),'-') AS REPEAT_GRD_CK,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COALESCE(RTRIM(LTRIM(ACAD_CAR_TBL.REPEAT_GRD_SUSP)),'-') AS REPEAT_GRD_SUSP,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COALESCE(RTRIM(LTRIM(ACAD_CAR_TBL.REPEAT_CRSE_ERROR)),'-') AS REPEAT_CRSE_ERROR,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COALESCE(RTRIM(LTRIM(ACAD_CAR_TBL.SS_ENRL_APPT_CHKPT)),'-') AS SS_ENRL_APPT_CHKPT,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COALESCE(RTRIM(LTRIM(ACAD_CAR_TBL.SSR_ALLOW_PROG_IN)),'-') AS SSR_ALLOW_PROG_IN,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COALESCE(RTRIM(LTRIM(ACAD_CAR_TBL.SSR_DFLT_TRMAC_LST)),'-') AS SSR_DFLT_TRMAC_LST,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COALESCE(RTRIM(LTRIM(ACAD_CAR_TBL.SAA_DISPLAY_OPTION)),'-') AS SAA_DISPLAY_OPTION,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DENSE_RANK() OVER (PARTITION BY ACAD_CAR_TBL.INSTITUTION,ACAD_CAR_TBL.ACAD_CAREER ORDER BY ACAD_CAR_TBL.EFFDT DESC ) AS DNS_RNK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PS_ACAD_CAR_TBL ACAD_CAR_TBL) CS_CAREER_D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WHERE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CS_CAREER_D.DNS_RNK=1;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76</xdr:row>
      <xdr:rowOff>0</xdr:rowOff>
    </xdr:from>
    <xdr:to>
      <xdr:col>7</xdr:col>
      <xdr:colOff>5362575</xdr:colOff>
      <xdr:row>170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AF6607-AC35-49CC-B2A4-02454F257722}"/>
            </a:ext>
          </a:extLst>
        </xdr:cNvPr>
        <xdr:cNvSpPr txBox="1"/>
      </xdr:nvSpPr>
      <xdr:spPr>
        <a:xfrm>
          <a:off x="5314950" y="14478000"/>
          <a:ext cx="5972175" cy="179832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CS_INST_D.INSTITUTION,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CS_INST_D.EFFDT,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CS_INST_D.EFF_STATUS,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CS_INST_D.DESCR,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CS_INST_D.DESCRSHORT,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CS_INST_D.DESCRFORMAL,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CS_INST_D.COUNTRY,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CS_INST_D.ADDRESS1,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CS_INST_D.ADDRESS2,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CS_INST_D.ADDRESS3,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CS_INST_D.ADDRESS4,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CS_INST_D.CITY,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CS_INST_D.NUM1,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CS_INST_D.NUM2,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CS_INST_D.HOUSE_TYPE,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CS_INST_D.ADDR_FIELD1,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CS_INST_D.ADDR_FIELD2,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CS_INST_D.ADDR_FIELD3,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CS_INST_D.COUNTY,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CS_INST_D.STATE,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CS_INST_D.POSTAL,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CS_INST_D.GEO_CODE,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CS_INST_D.IN_CITY_LIMIT,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CS_INST_D.GRADING_SCHEME,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CS_INST_D.GRADING_BASIS,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CS_INST_D.GRADING_BASIS_SCH,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CS_INST_D.CAMPUS,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CS_INST_D.STDNT_SPEC_PERM,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CS_INST_D.AUTO_ENRL_WAITLIST,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CS_INST_D.RESIDENCY_REQ,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CS_INST_D.FA_WDCAN_RSN,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CS_INST_D.ENRL_ACTION_REASON,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CS_INST_D.FACILITY_CONFLICT,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CS_INST_D.NSLC_AGD_RULE,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CS_INST_D.NSLC_MONTH_FACTOR,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CS_INST_D.STDNT_ATTR_COHORT,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CS_INST_D.CLASS_MTG_ATND_TYP,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CS_INST_D.FICE_CD,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CS_INST_D.LOAD_CALC_APPLY,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CS_INST_D.FULLTIME_LIMIT_PCT,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CS_INST_D.FULLTIM_LIMIT_WARN,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CS_INST_D.PARTTIME_LIMIT_PCT,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CS_INST_D.PARTTIM_LIMIT_WARN,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CS_INST_D.ASSIGN_TYPE,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CS_INST_D.INSTRUCTOR_CLASS,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CS_INST_D.CRSE_CNTCT_HRS_PCT,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CS_INST_D.UNITS_ACAD_PRG_PCT,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CS_INST_D.LMS_FILE_TYPE,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CS_INST_D.PHONE_TYPE,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CS_INST_D.ADDR_USAGE,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CS_INST_D.REPEAT_ENRL_CTL,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CS_INST_D.REPEAT_ENRL_SUSP,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CS_INST_D.REPEAT_GRD_CK,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CS_INST_D.REPEAT_GRD_SUSP,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CS_INST_D.GRAD_NAME_CHG,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CS_INST_D.PRINT_NID,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CS_INST_D.REPEAT_CHK_TOPIC,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CS_INST_D.SCC_AUS_DEST,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CS_INST_D.SCC_CAN_GOV_RPT,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CS_INST_D.SCC_NZL_ENR,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CS_INST_D.SCC_NZL_NZQA,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CS_INST_D.SSR_USE_WEEKS,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CS_INST_D.SSR_ENBL_ACAD_PROG,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CS_INST_D.SSR_CLASS_CANC_ENR,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CS_INST_D.SSR_CLASS_CANC_NON,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CS_INST_D.EXT_USERID_OPT,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CS_INST_D.LMS_PROVIDER,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CS_INST_D.E_ADDR_TYPE,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CS_INST_D.SCC_HE_USED_NLD,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 CS_INST_D.DNS_RNK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(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COALESCE(RTRIM(LTRIM(INSTITUTION_TBL.INSTITUTION)),'-') AS INSTITUTION,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COALESCE(TO_DATE(INSTITUTION_TBL.EFFDT,'dd/mm/yyyy'),'1900-01-01') AS EFFDT,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COALESCE(RTRIM(LTRIM(INSTITUTION_TBL.EFF_STATUS)),'-') AS EFF_STATUS,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COALESCE(RTRIM(LTRIM(INSTITUTION_TBL.DESCR)),'-') AS DESCR,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COALESCE(RTRIM(LTRIM(INSTITUTION_TBL.DESCRSHORT)),'-') AS DESCRSHORT,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COALESCE(RTRIM(LTRIM(INSTITUTION_TBL.DESCRFORMAL)),'-') AS DESCRFORMAL,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COALESCE(RTRIM(LTRIM(INSTITUTION_TBL.COUNTRY)),'-') AS COUNTRY,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COALESCE(RTRIM(LTRIM(INSTITUTION_TBL.ADDRESS1)),'-') AS ADDRESS1,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COALESCE(RTRIM(LTRIM(INSTITUTION_TBL.ADDRESS2)),'-') AS ADDRESS2,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COALESCE(RTRIM(LTRIM(INSTITUTION_TBL.ADDRESS3)),'-') AS ADDRESS3,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COALESCE(RTRIM(LTRIM(INSTITUTION_TBL.ADDRESS4)),'-') AS ADDRESS4,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COALESCE(RTRIM(LTRIM(INSTITUTION_TBL.CITY)),'-') AS CITY,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COALESCE(RTRIM(LTRIM(INSTITUTION_TBL.NUM1)),'-') AS NUM1,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COALESCE(RTRIM(LTRIM(INSTITUTION_TBL.NUM2)),'-') AS NUM2,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COALESCE(RTRIM(LTRIM(INSTITUTION_TBL.HOUSE_TYPE)),'-') AS HOUSE_TYPE,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COALESCE(RTRIM(LTRIM(INSTITUTION_TBL.ADDR_FIELD1)),'-') AS ADDR_FIELD1,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COALESCE(RTRIM(LTRIM(INSTITUTION_TBL.ADDR_FIELD2)),'-') AS ADDR_FIELD2,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COALESCE(RTRIM(LTRIM(INSTITUTION_TBL.ADDR_FIELD3)),'-') AS ADDR_FIELD3,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COALESCE(RTRIM(LTRIM(INSTITUTION_TBL.COUNTY)),'-') AS COUNTY,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COALESCE(RTRIM(LTRIM(INSTITUTION_TBL.STATE)),'-') AS STATE,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COALESCE(RTRIM(LTRIM(INSTITUTION_TBL.POSTAL)),'-') AS POSTAL,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COALESCE(RTRIM(LTRIM(INSTITUTION_TBL.GEO_CODE)),'-') AS GEO_CODE,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COALESCE(RTRIM(LTRIM(INSTITUTION_TBL.IN_CITY_LIMIT)),'-') AS IN_CITY_LIMIT,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COALESCE(RTRIM(LTRIM(INSTITUTION_TBL.GRADING_SCHEME)),'-') AS GRADING_SCHEME,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COALESCE(RTRIM(LTRIM(INSTITUTION_TBL.GRADING_BASIS)),'-') AS GRADING_BASIS,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COALESCE(RTRIM(LTRIM(INSTITUTION_TBL.GRADING_BASIS_SCH)),'-') AS GRADING_BASIS_SCH,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COALESCE(RTRIM(LTRIM(INSTITUTION_TBL.CAMPUS)),'-') AS CAMPUS,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COALESCE(RTRIM(LTRIM(INSTITUTION_TBL.STDNT_SPEC_PERM)),'-') AS STDNT_SPEC_PERM,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COALESCE(RTRIM(LTRIM(INSTITUTION_TBL.AUTO_ENRL_WAITLIST)),'-') AS AUTO_ENRL_WAITLIST,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COALESCE(RTRIM(LTRIM(INSTITUTION_TBL.RESIDENCY_REQ)),'-') AS RESIDENCY_REQ,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COALESCE(RTRIM(LTRIM(INSTITUTION_TBL.FA_WDCAN_RSN)),'-') AS FA_WDCAN_RSN,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COALESCE(RTRIM(LTRIM(INSTITUTION_TBL.ENRL_ACTION_REASON)),'-') AS ENRL_ACTION_REASON,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COALESCE(RTRIM(LTRIM(INSTITUTION_TBL.FACILITY_CONFLICT)),'-') AS FACILITY_CONFLICT,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COALESCE(RTRIM(LTRIM(INSTITUTION_TBL.NSLC_AGD_RULE)),'-') AS NSLC_AGD_RULE,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COALESCE(RTRIM(LTRIM(INSTITUTION_TBL.NSLC_MONTH_FACTOR)),'') AS NSLC_MONTH_FACTOR,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COALESCE(RTRIM(LTRIM(INSTITUTION_TBL.STDNT_ATTR_COHORT)),'-') AS STDNT_ATTR_COHORT,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COALESCE(RTRIM(LTRIM(INSTITUTION_TBL.CLASS_MTG_ATND_TYP)),'-') AS CLASS_MTG_ATND_TYP,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COALESCE(RTRIM(LTRIM(INSTITUTION_TBL.FICE_CD)),'-') AS FICE_CD,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COALESCE(RTRIM(LTRIM(INSTITUTION_TBL.LOAD_CALC_APPLY)),'-') AS LOAD_CALC_APPLY,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COALESCE(RTRIM(LTRIM(INSTITUTION_TBL.FULLTIME_LIMIT_PCT)),'0') AS FULLTIME_LIMIT_PCT,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COALESCE(RTRIM(LTRIM(INSTITUTION_TBL.FULLTIM_LIMIT_WARN)),'0') AS FULLTIM_LIMIT_WARN,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COALESCE(RTRIM(LTRIM(INSTITUTION_TBL.PARTTIME_LIMIT_PCT)),'0') AS PARTTIME_LIMIT_PCT,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COALESCE(RTRIM(LTRIM(INSTITUTION_TBL.PARTTIM_LIMIT_WARN)),'0') AS PARTTIM_LIMIT_WARN,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COALESCE(RTRIM(LTRIM(INSTITUTION_TBL.ASSIGN_TYPE)),'-') AS ASSIGN_TYPE,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COALESCE(RTRIM(LTRIM(INSTITUTION_TBL.INSTRUCTOR_CLASS)),'-') AS INSTRUCTOR_CLASS,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COALESCE(RTRIM(LTRIM(INSTITUTION_TBL.CRSE_CNTCT_HRS_PCT)),'0') AS CRSE_CNTCT_HRS_PCT,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COALESCE(RTRIM(LTRIM(INSTITUTION_TBL.UNITS_ACAD_PRG_PCT)),'0') AS UNITS_ACAD_PRG_PCT,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COALESCE(RTRIM(LTRIM(INSTITUTION_TBL.LMS_FILE_TYPE)),'-') AS LMS_FILE_TYPE,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COALESCE(RTRIM(LTRIM(INSTITUTION_TBL.PHONE_TYPE)),'-') AS PHONE_TYPE,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COALESCE(RTRIM(LTRIM(INSTITUTION_TBL.ADDR_USAGE)),'-') AS ADDR_USAGE,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COALESCE(RTRIM(LTRIM(INSTITUTION_TBL.REPEAT_ENRL_CTL)),'-') AS REPEAT_ENRL_CTL,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COALESCE(RTRIM(LTRIM(INSTITUTION_TBL.REPEAT_ENRL_SUSP)),'-') AS REPEAT_ENRL_SUSP,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COALESCE(RTRIM(LTRIM(INSTITUTION_TBL.REPEAT_GRD_CK)),'-') AS REPEAT_GRD_CK,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COALESCE(RTRIM(LTRIM(INSTITUTION_TBL.REPEAT_GRD_SUSP)),'-') AS REPEAT_GRD_SUSP,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COALESCE(RTRIM(LTRIM(INSTITUTION_TBL.GRAD_NAME_CHG)),'-') AS GRAD_NAME_CHG,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COALESCE(RTRIM(LTRIM(INSTITUTION_TBL.PRINT_NID)),'-') AS PRINT_NID,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COALESCE(RTRIM(LTRIM(INSTITUTION_TBL.REPEAT_CHK_TOPIC)),'-') AS REPEAT_CHK_TOPIC,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COALESCE(RTRIM(LTRIM(INSTITUTION_TBL.SCC_AUS_DEST)),'-') AS SCC_AUS_DEST,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COALESCE(RTRIM(LTRIM(INSTITUTION_TBL.SCC_CAN_GOV_RPT)),'-') AS SCC_CAN_GOV_RPT,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COALESCE(RTRIM(LTRIM(INSTITUTION_TBL.SCC_NZL_ENR)),'-') AS SCC_NZL_ENR,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COALESCE(RTRIM(LTRIM(INSTITUTION_TBL.SCC_NZL_NZQA)),'-') AS SCC_NZL_NZQA,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COALESCE(RTRIM(LTRIM(INSTITUTION_TBL.SSR_USE_WEEKS)),'-') AS SSR_USE_WEEKS,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COALESCE(RTRIM(LTRIM(INSTITUTION_TBL.SSR_ENBL_ACAD_PROG)),'-') AS SSR_ENBL_ACAD_PROG,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COALESCE(RTRIM(LTRIM(INSTITUTION_TBL.SSR_CLASS_CANC_ENR)),'-') AS SSR_CLASS_CANC_ENR,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COALESCE(RTRIM(LTRIM(INSTITUTION_TBL.SSR_CLASS_CANC_NON)),'-') AS SSR_CLASS_CANC_NON,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COALESCE(RTRIM(LTRIM(INSTITUTION_TBL.EXT_USERID_OPT)),'-') AS EXT_USERID_OPT,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COALESCE(RTRIM(LTRIM(INSTITUTION_TBL.LMS_PROVIDER)),'-') AS LMS_PROVIDER,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COALESCE(RTRIM(LTRIM(INSTITUTION_TBL.E_ADDR_TYPE)),'-') AS E_ADDR_TYPE,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COALESCE(RTRIM(LTRIM(INSTITUTION_TBL.SCC_HE_USED_NLD)),'-') AS SCC_HE_USED_NLD,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DENSE_RANK() OVER (PARTITION BY INSTITUTION_TBL.INSTITUTION ORDER BY INSTITUTION_TBL.EFFDT DESC ) AS DNS_RNK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PS_INSTITUTION_TBL INSTITUTION_TBL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) CS_INST_D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WHERE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CS_INST_D.DNS_RNK=1;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76</xdr:row>
      <xdr:rowOff>95248</xdr:rowOff>
    </xdr:from>
    <xdr:to>
      <xdr:col>7</xdr:col>
      <xdr:colOff>3457575</xdr:colOff>
      <xdr:row>173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222DD4-0266-42CE-815B-617E7BD98201}"/>
            </a:ext>
          </a:extLst>
        </xdr:cNvPr>
        <xdr:cNvSpPr txBox="1"/>
      </xdr:nvSpPr>
      <xdr:spPr>
        <a:xfrm>
          <a:off x="4305300" y="14573248"/>
          <a:ext cx="5772150" cy="18545177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CS_APROG_D.INSTITUTION,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CS_APROG_D.ACAD_PROG,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CS_APROG_D.EFFDT,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CS_APROG_D.EFF_STATUS,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CS_APROG_D.DESCR,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CS_APROG_D.DESCRSHORT,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CS_APROG_D.ACAD_CAREER,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CS_APROG_D.ACAD_CALENDAR_ID,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CS_APROG_D.ADVISOR_EDIT,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CS_APROG_D.LEVEL_LOAD_RULE,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CS_APROG_D.ACAD_GROUP,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CS_APROG_D.ACAD_PLAN,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CS_APROG_D.CAMPUS,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CS_APROG_D.FIRST_TERM_VALID,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CS_APROG_D.CAR_PTR_EXC_RULE,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CS_APROG_D.CAR_PTR_EXC_FG,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CS_APROG_D.FA_PRIMACY_NBR,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CS_APROG_D.FA_ELIGIBILITY,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CS_APROG_D.PROG_NORM_COMPLTN,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CS_APROG_D.RESIDENCY_REQ,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CS_APROG_D.CIP_CODE,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CS_APROG_D.HEGIS_CODE,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CS_APROG_D.CRSE_COUNT_ENRL,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CS_APROG_D.CRSE_COUNT_MIN,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CS_APROG_D.ACAD_ORG,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CS_APROG_D.SPLIT_OWNER,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CS_APROG_D.ACAD_PROG_DUAL,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CS_APROG_D.GRADING_SCHEME,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CS_APROG_D.GRADING_BASIS,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CS_APROG_D.GRADE_TRANSFER,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CS_APROG_D.TRANSCRIPT_LEVEL,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CS_APROG_D.ACAD_STDNG_RULE,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CS_APROG_D.ASSOC_PROG_AS,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CS_APROG_D.CALC_AS_BATCH_ONLY,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CS_APROG_D.OBEY_FULLY_GRD_AS,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CS_APROG_D.EXCL_TRM_CAT_AS_1,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CS_APROG_D.EXCL_TRM_CAT_AS_2,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CS_APROG_D.EXCL_TRM_CAT_AS_3,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CS_APROG_D.HONOR_AWARD_RULE,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CS_APROG_D.ASSOC_PROG_HA,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CS_APROG_D.CALC_HA_BATCH_ONLY,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CS_APROG_D.OBEY_FULLY_GRD_HA,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CS_APROG_D.EXCL_TRM_CAT_HA_1,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CS_APROG_D.EXCL_TRM_CAT_HA_2,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CS_APROG_D.EXCL_TRM_CAT_HA_3,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CS_APROG_D.HONOR_DT_FG,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CS_APROG_D.INCOMPLETE_GRADE,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CS_APROG_D.LAPSE_GRADE,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CS_APROG_D.LAPSE_TO_GRADE,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CS_APROG_D.LAPSE_DAYS,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CS_APROG_D.LAPSE_NOTE_ID,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CS_APROG_D.PRINT_LAPSE_DATE,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CS_APROG_D.CMPLTD_NOTE_ID,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CS_APROG_D.PRINT_CMPLTD_DATE,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CS_APROG_D.REPEAT_RULE,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CS_APROG_D.REPEAT_GRD_CK,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CS_APROG_D.CANCEL_REASON,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CS_APROG_D.WD_WO_PEN_REASON,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CS_APROG_D.WD_W_PEN_GRD_BAS,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CS_APROG_D.WD_W_PEN_GRADE,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CS_APROG_D.WD_W_PEN2_GRADE,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CS_APROG_D.WD_W_PEN2_GRD_BAS,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CS_APROG_D.DROP_RET_RSN,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CS_APROG_D.DROP_PEN_GRADE,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CS_APROG_D.DROP_PEN_GRADE_2,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CS_APROG_D.DROP_PEN_GRD_BAS,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CS_APROG_D.DROP_PEN_GRD_BAS_2,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CS_APROG_D.OEE_IND,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CS_APROG_D.REPEAT_ENRL_CTL,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CS_APROG_D.REPEAT_ENRL_SUSP,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CS_APROG_D.REPEAT_GRD_SUSP,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CS_APROG_D.REPEAT_CRSE_ERROR,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CS_APROG_D.DNS_RNK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(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SELECT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COALESCE(RTRIM(LTRIM(ACAD_PROG_TBL.INSTITUTION)),'-') AS INSTITUTION,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COALESCE(RTRIM(LTRIM(ACAD_PROG_TBL.ACAD_PROG)),'-') AS ACAD_PROG,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COALESCE(TO_DATE(ACAD_PROG_TBL.EFFDT,'dd/mm/yyyy'),'1900-01-01') AS EFFDT,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COALESCE(RTRIM(LTRIM(ACAD_PROG_TBL.EFF_STATUS)),'-') AS EFF_STATUS,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COALESCE(RTRIM(LTRIM(ACAD_PROG_TBL.DESCR)),'-') AS DESCR,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COALESCE(RTRIM(LTRIM(ACAD_PROG_TBL.DESCRSHORT)),'-') AS DESCRSHORT,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COALESCE(RTRIM(LTRIM(ACAD_PROG_TBL.ACAD_CAREER)),'-') AS ACAD_CAREER,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COALESCE(RTRIM(LTRIM(ACAD_PROG_TBL.ACAD_CALENDAR_ID)),'-') AS ACAD_CALENDAR_ID,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COALESCE(RTRIM(LTRIM(ACAD_PROG_TBL.ADVISOR_EDIT)),'-') AS ADVISOR_EDIT,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COALESCE(RTRIM(LTRIM(ACAD_PROG_TBL.LEVEL_LOAD_RULE)),'-') AS LEVEL_LOAD_RULE,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COALESCE(RTRIM(LTRIM(ACAD_PROG_TBL.ACAD_GROUP)),'-') AS ACAD_GROUP,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COALESCE(RTRIM(LTRIM(ACAD_PROG_TBL.ACAD_PLAN)),'-') AS ACAD_PLAN,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COALESCE(RTRIM(LTRIM(ACAD_PROG_TBL.CAMPUS)),'-') AS CAMPUS,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COALESCE(RTRIM(LTRIM(ACAD_PROG_TBL.FIRST_TERM_VALID)),'-') AS FIRST_TERM_VALID,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COALESCE(RTRIM(LTRIM(ACAD_PROG_TBL.CAR_PTR_EXC_RULE)),'-') AS CAR_PTR_EXC_RULE,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COALESCE(RTRIM(LTRIM(ACAD_PROG_TBL.CAR_PTR_EXC_FG)),'-') AS CAR_PTR_EXC_FG,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COALESCE(RTRIM(LTRIM(ACAD_PROG_TBL.FA_PRIMACY_NBR)),'-') AS FA_PRIMACY_NBR,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COALESCE(RTRIM(LTRIM(ACAD_PROG_TBL.FA_ELIGIBILITY)),'-') AS FA_ELIGIBILITY,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COALESCE(RTRIM(LTRIM(ACAD_PROG_TBL.PROG_NORM_COMPLTN)),'-') AS PROG_NORM_COMPLTN,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COALESCE(RTRIM(LTRIM(ACAD_PROG_TBL.RESIDENCY_REQ)),'-') AS RESIDENCY_REQ,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COALESCE(RTRIM(LTRIM(ACAD_PROG_TBL.CIP_CODE)),'-') AS CIP_CODE,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COALESCE(RTRIM(LTRIM(ACAD_PROG_TBL.HEGIS_CODE)),'-') AS HEGIS_CODE,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COALESCE(RTRIM(LTRIM(ACAD_PROG_TBL.CRSE_COUNT_ENRL)),'-') AS CRSE_COUNT_ENRL,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COALESCE(RTRIM(LTRIM(ACAD_PROG_TBL.CRSE_COUNT_MIN)),'-') AS CRSE_COUNT_MIN,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COALESCE(RTRIM(LTRIM(ACAD_PROG_TBL.ACAD_ORG)),'-') AS ACAD_ORG,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COALESCE(RTRIM(LTRIM(ACAD_PROG_TBL.SPLIT_OWNER)),'-') AS SPLIT_OWNER,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COALESCE(RTRIM(LTRIM(ACAD_PROG_TBL.ACAD_PROG_DUAL)),'-') AS ACAD_PROG_DUAL,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COALESCE(RTRIM(LTRIM(ACAD_PROG_TBL.GRADING_SCHEME)),'-') AS GRADING_SCHEME,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COALESCE(RTRIM(LTRIM(ACAD_PROG_TBL.GRADING_BASIS)),'-') AS GRADING_BASIS,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COALESCE(RTRIM(LTRIM(ACAD_PROG_TBL.GRADE_TRANSFER)),'-') AS GRADE_TRANSFER,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COALESCE(RTRIM(LTRIM(ACAD_PROG_TBL.TRANSCRIPT_LEVEL)),'-') AS TRANSCRIPT_LEVEL,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COALESCE(RTRIM(LTRIM(ACAD_PROG_TBL.ACAD_STDNG_RULE)),'-') AS ACAD_STDNG_RULE,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COALESCE(RTRIM(LTRIM(ACAD_PROG_TBL.ASSOC_PROG_AS)),'-') AS ASSOC_PROG_AS,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COALESCE(RTRIM(LTRIM(ACAD_PROG_TBL.CALC_AS_BATCH_ONLY)),'-') AS CALC_AS_BATCH_ONLY,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COALESCE(RTRIM(LTRIM(ACAD_PROG_TBL.OBEY_FULLY_GRD_AS)),'-') AS OBEY_FULLY_GRD_AS,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COALESCE(RTRIM(LTRIM(ACAD_PROG_TBL.EXCL_TRM_CAT_AS_1)),'-') AS EXCL_TRM_CAT_AS_1,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COALESCE(RTRIM(LTRIM(ACAD_PROG_TBL.EXCL_TRM_CAT_AS_2)),'-') AS EXCL_TRM_CAT_AS_2,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COALESCE(RTRIM(LTRIM(ACAD_PROG_TBL.EXCL_TRM_CAT_AS_3)),'-') AS EXCL_TRM_CAT_AS_3,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COALESCE(RTRIM(LTRIM(ACAD_PROG_TBL.HONOR_AWARD_RULE)),'-') AS HONOR_AWARD_RULE,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COALESCE(RTRIM(LTRIM(ACAD_PROG_TBL.ASSOC_PROG_HA)),'-') AS ASSOC_PROG_HA,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COALESCE(RTRIM(LTRIM(ACAD_PROG_TBL.CALC_HA_BATCH_ONLY)),'-') AS CALC_HA_BATCH_ONLY,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COALESCE(RTRIM(LTRIM(ACAD_PROG_TBL.OBEY_FULLY_GRD_HA)),'-') AS OBEY_FULLY_GRD_HA,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COALESCE(RTRIM(LTRIM(ACAD_PROG_TBL.EXCL_TRM_CAT_HA_1)),'-') AS EXCL_TRM_CAT_HA_1,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COALESCE(RTRIM(LTRIM(ACAD_PROG_TBL.EXCL_TRM_CAT_HA_2)),'-') AS EXCL_TRM_CAT_HA_2,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COALESCE(RTRIM(LTRIM(ACAD_PROG_TBL.EXCL_TRM_CAT_HA_3)),'-') AS EXCL_TRM_CAT_HA_3,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COALESCE(RTRIM(LTRIM(ACAD_PROG_TBL.HONOR_DT_FG)),'-') AS HONOR_DT_FG,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COALESCE(RTRIM(LTRIM(ACAD_PROG_TBL.INCOMPLETE_GRADE)),'-') AS INCOMPLETE_GRADE,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COALESCE(RTRIM(LTRIM(ACAD_PROG_TBL.LAPSE_GRADE)),'-') AS LAPSE_GRADE,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COALESCE(RTRIM(LTRIM(ACAD_PROG_TBL.LAPSE_TO_GRADE)),'-') AS LAPSE_TO_GRADE,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COALESCE(RTRIM(LTRIM(ACAD_PROG_TBL.LAPSE_DAYS)),'-') AS LAPSE_DAYS,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COALESCE(RTRIM(LTRIM(ACAD_PROG_TBL.LAPSE_NOTE_ID)),'-') AS LAPSE_NOTE_ID,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COALESCE(RTRIM(LTRIM(ACAD_PROG_TBL.PRINT_LAPSE_DATE)),'-') AS PRINT_LAPSE_DATE,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COALESCE(RTRIM(LTRIM(ACAD_PROG_TBL.CMPLTD_NOTE_ID)),'-') AS CMPLTD_NOTE_ID,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COALESCE(RTRIM(LTRIM(ACAD_PROG_TBL.PRINT_CMPLTD_DATE)),'-') AS PRINT_CMPLTD_DATE,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COALESCE(RTRIM(LTRIM(ACAD_PROG_TBL.REPEAT_RULE)),'-') AS REPEAT_RULE,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COALESCE(RTRIM(LTRIM(ACAD_PROG_TBL.REPEAT_GRD_CK)),'-') AS REPEAT_GRD_CK,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COALESCE(RTRIM(LTRIM(ACAD_PROG_TBL.CANCEL_REASON)),'-') AS CANCEL_REASON,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COALESCE(RTRIM(LTRIM(ACAD_PROG_TBL.WD_WO_PEN_REASON)),'-') AS WD_WO_PEN_REASON,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COALESCE(RTRIM(LTRIM(ACAD_PROG_TBL.WD_W_PEN_GRD_BAS)),'-') AS WD_W_PEN_GRD_BAS,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COALESCE(RTRIM(LTRIM(ACAD_PROG_TBL.WD_W_PEN_GRADE)),'-') AS WD_W_PEN_GRADE,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COALESCE(RTRIM(LTRIM(ACAD_PROG_TBL.WD_W_PEN2_GRADE)),'-') AS WD_W_PEN2_GRADE,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COALESCE(RTRIM(LTRIM(ACAD_PROG_TBL.WD_W_PEN2_GRD_BAS)),'-') AS WD_W_PEN2_GRD_BAS,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COALESCE(RTRIM(LTRIM(ACAD_PROG_TBL.DROP_RET_RSN)),'-') AS DROP_RET_RSN,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COALESCE(RTRIM(LTRIM(ACAD_PROG_TBL.DROP_PEN_GRADE)),'-') AS DROP_PEN_GRADE,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COALESCE(RTRIM(LTRIM(ACAD_PROG_TBL.DROP_PEN_GRADE_2)),'-') AS DROP_PEN_GRADE_2,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COALESCE(RTRIM(LTRIM(ACAD_PROG_TBL.DROP_PEN_GRD_BAS)),'-') AS DROP_PEN_GRD_BAS,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COALESCE(RTRIM(LTRIM(ACAD_PROG_TBL.DROP_PEN_GRD_BAS_2)),'-') AS DROP_PEN_GRD_BAS_2,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COALESCE(RTRIM(LTRIM(ACAD_PROG_TBL.OEE_IND)),'-') AS OEE_IND,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COALESCE(RTRIM(LTRIM(ACAD_PROG_TBL.REPEAT_ENRL_CTL)),'-') AS REPEAT_ENRL_CTL,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COALESCE(RTRIM(LTRIM(ACAD_PROG_TBL.REPEAT_ENRL_SUSP)),'-') AS REPEAT_ENRL_SUSP,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COALESCE(RTRIM(LTRIM(ACAD_PROG_TBL.REPEAT_GRD_SUSP)),'-') AS REPEAT_GRD_SUSP,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COALESCE(RTRIM(LTRIM(ACAD_PROG_TBL.REPEAT_CRSE_ERROR)),'-') AS REPEAT_CRSE_ERROR,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DENSE_RANK() OVER (PARTITION BY ACAD_PROG_TBL.INSTITUTION,ACAD_PROG_TBL.ACAD_PROG ORDER BY ACAD_PROG_TBL.EFFDT DESC ) AS DNS_RNK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PS_ACAD_PROG_TBL ACAD_PROG_TBL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) CS_APROG_D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WHERE 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CS_APROG_D.DNS_RNK=1;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ABD8-ADEC-4FE7-9DE4-646A784D2822}">
  <dimension ref="A9:D26"/>
  <sheetViews>
    <sheetView workbookViewId="0">
      <selection activeCell="D34" sqref="D34"/>
    </sheetView>
  </sheetViews>
  <sheetFormatPr defaultRowHeight="15" x14ac:dyDescent="0.25"/>
  <cols>
    <col min="2" max="2" width="12.5703125" bestFit="1" customWidth="1"/>
    <col min="3" max="3" width="46.85546875" customWidth="1"/>
    <col min="4" max="4" width="47.140625" customWidth="1"/>
  </cols>
  <sheetData>
    <row r="9" spans="1:4" x14ac:dyDescent="0.25">
      <c r="A9" s="1" t="s">
        <v>0</v>
      </c>
      <c r="B9" s="1" t="s">
        <v>8</v>
      </c>
      <c r="C9" s="1" t="s">
        <v>1</v>
      </c>
      <c r="D9" s="1" t="s">
        <v>2</v>
      </c>
    </row>
    <row r="10" spans="1:4" x14ac:dyDescent="0.25">
      <c r="A10" s="1">
        <v>1</v>
      </c>
      <c r="B10" s="1"/>
      <c r="C10" s="1"/>
      <c r="D10" s="1"/>
    </row>
    <row r="11" spans="1:4" x14ac:dyDescent="0.25">
      <c r="A11" s="1">
        <v>2</v>
      </c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DCF1-5BD5-479B-9008-CE1DF3DFB861}">
  <dimension ref="A1:H8"/>
  <sheetViews>
    <sheetView workbookViewId="0">
      <selection activeCell="H19" sqref="H19"/>
    </sheetView>
  </sheetViews>
  <sheetFormatPr defaultRowHeight="15" x14ac:dyDescent="0.25"/>
  <cols>
    <col min="1" max="1" width="16.85546875" bestFit="1" customWidth="1"/>
    <col min="2" max="2" width="16.42578125" bestFit="1" customWidth="1"/>
    <col min="3" max="3" width="18.85546875" bestFit="1" customWidth="1"/>
    <col min="8" max="8" width="79.85546875" bestFit="1" customWidth="1"/>
  </cols>
  <sheetData>
    <row r="1" spans="1:8" x14ac:dyDescent="0.25">
      <c r="A1" t="s">
        <v>102</v>
      </c>
      <c r="B1" t="s">
        <v>103</v>
      </c>
      <c r="C1" t="s">
        <v>104</v>
      </c>
      <c r="H1" t="s">
        <v>105</v>
      </c>
    </row>
    <row r="2" spans="1:8" x14ac:dyDescent="0.25">
      <c r="A2" t="s">
        <v>106</v>
      </c>
      <c r="B2" t="s">
        <v>29</v>
      </c>
      <c r="C2" t="s">
        <v>30</v>
      </c>
      <c r="D2" t="str">
        <f>IF(C2="DATE","TO_DATE(","")</f>
        <v/>
      </c>
      <c r="E2" t="s">
        <v>101</v>
      </c>
      <c r="F2" t="str">
        <f>IF(C2="DATE",",'YYYY-MM-DD'","")</f>
        <v/>
      </c>
      <c r="G2" t="str">
        <f>IF(C2="DATE","))),'1900-01-01')",")),'-')")</f>
        <v>)),'-')</v>
      </c>
      <c r="H2" t="str">
        <f>CONCATENATE(E2,D2,A2,B2,F2,G2," AS ",B2,",")</f>
        <v>COALESCE(RTRIM(LTRIM(ADM_APPL_PROG.EMPLID)),'-') AS EMPLID,</v>
      </c>
    </row>
    <row r="3" spans="1:8" x14ac:dyDescent="0.25">
      <c r="A3" t="s">
        <v>106</v>
      </c>
      <c r="B3" t="s">
        <v>31</v>
      </c>
      <c r="C3" t="s">
        <v>32</v>
      </c>
      <c r="D3" t="str">
        <f t="shared" ref="D3:D8" si="0">IF(C3="DATE","TO_DATE(","")</f>
        <v/>
      </c>
      <c r="E3" t="s">
        <v>101</v>
      </c>
      <c r="F3" t="str">
        <f t="shared" ref="F3:F8" si="1">IF(C3="DATE",",'YYYY-MM-DD'","")</f>
        <v/>
      </c>
      <c r="G3" t="str">
        <f t="shared" ref="G3:G7" si="2">IF(C3="DATE","))),'1900-01-01')",")),'-')")</f>
        <v>)),'-')</v>
      </c>
      <c r="H3" t="str">
        <f t="shared" ref="H3:H7" si="3">CONCATENATE(E3,D3,A3,B3,F3,G3," AS ",B3,",")</f>
        <v>COALESCE(RTRIM(LTRIM(ADM_APPL_PROG.ACAD_CAREER)),'-') AS ACAD_CAREER,</v>
      </c>
    </row>
    <row r="4" spans="1:8" x14ac:dyDescent="0.25">
      <c r="A4" t="s">
        <v>106</v>
      </c>
      <c r="B4" t="s">
        <v>33</v>
      </c>
      <c r="C4" t="s">
        <v>34</v>
      </c>
      <c r="D4" t="str">
        <f t="shared" si="0"/>
        <v/>
      </c>
      <c r="E4" t="s">
        <v>101</v>
      </c>
      <c r="F4" t="str">
        <f t="shared" si="1"/>
        <v/>
      </c>
      <c r="G4" t="str">
        <f t="shared" si="2"/>
        <v>)),'-')</v>
      </c>
      <c r="H4" t="str">
        <f t="shared" si="3"/>
        <v>COALESCE(RTRIM(LTRIM(ADM_APPL_PROG.STDNT_CAR_NBR)),'-') AS STDNT_CAR_NBR,</v>
      </c>
    </row>
    <row r="5" spans="1:8" x14ac:dyDescent="0.25">
      <c r="A5" t="s">
        <v>106</v>
      </c>
      <c r="B5" t="s">
        <v>35</v>
      </c>
      <c r="C5" t="s">
        <v>36</v>
      </c>
      <c r="D5" t="str">
        <f t="shared" si="0"/>
        <v/>
      </c>
      <c r="E5" t="s">
        <v>101</v>
      </c>
      <c r="F5" t="str">
        <f t="shared" si="1"/>
        <v/>
      </c>
      <c r="G5" t="str">
        <f t="shared" si="2"/>
        <v>)),'-')</v>
      </c>
      <c r="H5" t="str">
        <f t="shared" si="3"/>
        <v>COALESCE(RTRIM(LTRIM(ADM_APPL_PROG.ADM_APPL_NBR)),'-') AS ADM_APPL_NBR,</v>
      </c>
    </row>
    <row r="6" spans="1:8" x14ac:dyDescent="0.25">
      <c r="A6" t="s">
        <v>106</v>
      </c>
      <c r="B6" t="s">
        <v>107</v>
      </c>
      <c r="C6" t="s">
        <v>34</v>
      </c>
      <c r="D6" t="str">
        <f t="shared" si="0"/>
        <v/>
      </c>
      <c r="E6" t="s">
        <v>101</v>
      </c>
      <c r="F6" t="str">
        <f t="shared" si="1"/>
        <v/>
      </c>
      <c r="G6" t="str">
        <f t="shared" si="2"/>
        <v>)),'-')</v>
      </c>
      <c r="H6" t="str">
        <f t="shared" si="3"/>
        <v>COALESCE(RTRIM(LTRIM(ADM_APPL_PROG.APPL_PROG_NBR)),'-') AS APPL_PROG_NBR,</v>
      </c>
    </row>
    <row r="7" spans="1:8" x14ac:dyDescent="0.25">
      <c r="A7" t="s">
        <v>106</v>
      </c>
      <c r="B7" t="s">
        <v>110</v>
      </c>
      <c r="C7" t="s">
        <v>38</v>
      </c>
      <c r="D7" t="str">
        <f t="shared" si="0"/>
        <v/>
      </c>
      <c r="E7" t="s">
        <v>101</v>
      </c>
      <c r="F7" t="str">
        <f t="shared" si="1"/>
        <v/>
      </c>
      <c r="G7" t="str">
        <f t="shared" si="2"/>
        <v>)),'-')</v>
      </c>
      <c r="H7" t="str">
        <f t="shared" si="3"/>
        <v>COALESCE(RTRIM(LTRIM(ADM_APPL_PROG.ACAD_PROG)),'-') AS ACAD_PROG,</v>
      </c>
    </row>
    <row r="8" spans="1:8" x14ac:dyDescent="0.25">
      <c r="B8">
        <v>1</v>
      </c>
      <c r="C8" t="s">
        <v>34</v>
      </c>
      <c r="D8" t="str">
        <f t="shared" si="0"/>
        <v/>
      </c>
      <c r="F8" t="str">
        <f t="shared" si="1"/>
        <v/>
      </c>
      <c r="H8" t="str">
        <f>CONCATENATE(B8," AS DENIED_CNT")</f>
        <v>1 AS DENIED_CNT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404A7-5C16-4D12-AD0B-39C7AB5F5FC6}">
  <dimension ref="A1:H8"/>
  <sheetViews>
    <sheetView workbookViewId="0">
      <selection sqref="A1:H8"/>
    </sheetView>
  </sheetViews>
  <sheetFormatPr defaultRowHeight="15" x14ac:dyDescent="0.25"/>
  <cols>
    <col min="1" max="1" width="16.85546875" bestFit="1" customWidth="1"/>
    <col min="2" max="2" width="16.42578125" bestFit="1" customWidth="1"/>
    <col min="3" max="3" width="18.85546875" bestFit="1" customWidth="1"/>
    <col min="8" max="8" width="79.85546875" bestFit="1" customWidth="1"/>
  </cols>
  <sheetData>
    <row r="1" spans="1:8" x14ac:dyDescent="0.25">
      <c r="A1" t="s">
        <v>102</v>
      </c>
      <c r="B1" t="s">
        <v>103</v>
      </c>
      <c r="C1" t="s">
        <v>104</v>
      </c>
      <c r="H1" t="s">
        <v>105</v>
      </c>
    </row>
    <row r="2" spans="1:8" x14ac:dyDescent="0.25">
      <c r="A2" t="s">
        <v>106</v>
      </c>
      <c r="B2" t="s">
        <v>29</v>
      </c>
      <c r="C2" t="s">
        <v>30</v>
      </c>
      <c r="D2" t="str">
        <f>IF(C2="DATE","TO_DATE(","")</f>
        <v/>
      </c>
      <c r="E2" t="s">
        <v>101</v>
      </c>
      <c r="F2" t="str">
        <f>IF(C2="DATE",",'YYYY-MM-DD'","")</f>
        <v/>
      </c>
      <c r="G2" t="str">
        <f>IF(C2="DATE","))),'1900-01-01')",")),'-')")</f>
        <v>)),'-')</v>
      </c>
      <c r="H2" t="str">
        <f>CONCATENATE(E2,D2,A2,B2,F2,G2," AS ",B2,",")</f>
        <v>COALESCE(RTRIM(LTRIM(ADM_APPL_PROG.EMPLID)),'-') AS EMPLID,</v>
      </c>
    </row>
    <row r="3" spans="1:8" x14ac:dyDescent="0.25">
      <c r="A3" t="s">
        <v>106</v>
      </c>
      <c r="B3" t="s">
        <v>31</v>
      </c>
      <c r="C3" t="s">
        <v>32</v>
      </c>
      <c r="D3" t="str">
        <f t="shared" ref="D3:D8" si="0">IF(C3="DATE","TO_DATE(","")</f>
        <v/>
      </c>
      <c r="E3" t="s">
        <v>101</v>
      </c>
      <c r="F3" t="str">
        <f t="shared" ref="F3:F8" si="1">IF(C3="DATE",",'YYYY-MM-DD'","")</f>
        <v/>
      </c>
      <c r="G3" t="str">
        <f t="shared" ref="G3:G7" si="2">IF(C3="DATE","))),'1900-01-01')",")),'-')")</f>
        <v>)),'-')</v>
      </c>
      <c r="H3" t="str">
        <f t="shared" ref="H3:H7" si="3">CONCATENATE(E3,D3,A3,B3,F3,G3," AS ",B3,",")</f>
        <v>COALESCE(RTRIM(LTRIM(ADM_APPL_PROG.ACAD_CAREER)),'-') AS ACAD_CAREER,</v>
      </c>
    </row>
    <row r="4" spans="1:8" x14ac:dyDescent="0.25">
      <c r="A4" t="s">
        <v>106</v>
      </c>
      <c r="B4" t="s">
        <v>33</v>
      </c>
      <c r="C4" t="s">
        <v>34</v>
      </c>
      <c r="D4" t="str">
        <f t="shared" si="0"/>
        <v/>
      </c>
      <c r="E4" t="s">
        <v>101</v>
      </c>
      <c r="F4" t="str">
        <f t="shared" si="1"/>
        <v/>
      </c>
      <c r="G4" t="str">
        <f t="shared" si="2"/>
        <v>)),'-')</v>
      </c>
      <c r="H4" t="str">
        <f t="shared" si="3"/>
        <v>COALESCE(RTRIM(LTRIM(ADM_APPL_PROG.STDNT_CAR_NBR)),'-') AS STDNT_CAR_NBR,</v>
      </c>
    </row>
    <row r="5" spans="1:8" x14ac:dyDescent="0.25">
      <c r="A5" t="s">
        <v>106</v>
      </c>
      <c r="B5" t="s">
        <v>35</v>
      </c>
      <c r="C5" t="s">
        <v>36</v>
      </c>
      <c r="D5" t="str">
        <f t="shared" si="0"/>
        <v/>
      </c>
      <c r="E5" t="s">
        <v>101</v>
      </c>
      <c r="F5" t="str">
        <f t="shared" si="1"/>
        <v/>
      </c>
      <c r="G5" t="str">
        <f t="shared" si="2"/>
        <v>)),'-')</v>
      </c>
      <c r="H5" t="str">
        <f t="shared" si="3"/>
        <v>COALESCE(RTRIM(LTRIM(ADM_APPL_PROG.ADM_APPL_NBR)),'-') AS ADM_APPL_NBR,</v>
      </c>
    </row>
    <row r="6" spans="1:8" x14ac:dyDescent="0.25">
      <c r="A6" t="s">
        <v>106</v>
      </c>
      <c r="B6" t="s">
        <v>107</v>
      </c>
      <c r="C6" t="s">
        <v>34</v>
      </c>
      <c r="D6" t="str">
        <f t="shared" si="0"/>
        <v/>
      </c>
      <c r="E6" t="s">
        <v>101</v>
      </c>
      <c r="F6" t="str">
        <f t="shared" si="1"/>
        <v/>
      </c>
      <c r="G6" t="str">
        <f t="shared" si="2"/>
        <v>)),'-')</v>
      </c>
      <c r="H6" t="str">
        <f t="shared" si="3"/>
        <v>COALESCE(RTRIM(LTRIM(ADM_APPL_PROG.APPL_PROG_NBR)),'-') AS APPL_PROG_NBR,</v>
      </c>
    </row>
    <row r="7" spans="1:8" x14ac:dyDescent="0.25">
      <c r="A7" t="s">
        <v>106</v>
      </c>
      <c r="B7" t="s">
        <v>110</v>
      </c>
      <c r="C7" t="s">
        <v>38</v>
      </c>
      <c r="D7" t="str">
        <f t="shared" si="0"/>
        <v/>
      </c>
      <c r="E7" t="s">
        <v>101</v>
      </c>
      <c r="F7" t="str">
        <f t="shared" si="1"/>
        <v/>
      </c>
      <c r="G7" t="str">
        <f t="shared" si="2"/>
        <v>)),'-')</v>
      </c>
      <c r="H7" t="str">
        <f t="shared" si="3"/>
        <v>COALESCE(RTRIM(LTRIM(ADM_APPL_PROG.ACAD_PROG)),'-') AS ACAD_PROG,</v>
      </c>
    </row>
    <row r="8" spans="1:8" x14ac:dyDescent="0.25">
      <c r="B8">
        <v>1</v>
      </c>
      <c r="C8" t="s">
        <v>34</v>
      </c>
      <c r="D8" t="str">
        <f t="shared" si="0"/>
        <v/>
      </c>
      <c r="F8" t="str">
        <f t="shared" si="1"/>
        <v/>
      </c>
      <c r="H8" t="str">
        <f>CONCATENATE(B8," AS ENROL_CNT")</f>
        <v>1 AS ENROL_CNT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FB9D-00D5-4226-81EF-AB342766FAE3}">
  <dimension ref="A1:H37"/>
  <sheetViews>
    <sheetView workbookViewId="0">
      <selection activeCell="H5" sqref="H5"/>
    </sheetView>
  </sheetViews>
  <sheetFormatPr defaultRowHeight="15" x14ac:dyDescent="0.25"/>
  <cols>
    <col min="1" max="1" width="17.5703125" bestFit="1" customWidth="1"/>
    <col min="2" max="2" width="21.140625" bestFit="1" customWidth="1"/>
    <col min="3" max="3" width="18.85546875" bestFit="1" customWidth="1"/>
    <col min="5" max="5" width="23.28515625" bestFit="1" customWidth="1"/>
    <col min="8" max="8" width="89.28515625" bestFit="1" customWidth="1"/>
  </cols>
  <sheetData>
    <row r="1" spans="1:8" x14ac:dyDescent="0.25">
      <c r="A1" t="s">
        <v>102</v>
      </c>
      <c r="B1" t="s">
        <v>103</v>
      </c>
      <c r="C1" t="s">
        <v>104</v>
      </c>
      <c r="H1" t="s">
        <v>105</v>
      </c>
    </row>
    <row r="3" spans="1:8" x14ac:dyDescent="0.25">
      <c r="A3" t="s">
        <v>172</v>
      </c>
      <c r="B3" t="s">
        <v>39</v>
      </c>
      <c r="C3" t="s">
        <v>38</v>
      </c>
      <c r="D3" t="str">
        <f>IF(C3="DATE","COALESCE(TO_DATE(","")</f>
        <v/>
      </c>
      <c r="E3" t="str">
        <f>IF(C3="DATE","","COALESCE(RTRIM(LTRIM(")</f>
        <v>COALESCE(RTRIM(LTRIM(</v>
      </c>
      <c r="F3" t="str">
        <f>IF(C3="DATE",",'dd/mm/yyyy'),'1900-01-01')","")</f>
        <v/>
      </c>
      <c r="G3" t="str">
        <f>IF(C3="DATE","",")),'-')")</f>
        <v>)),'-')</v>
      </c>
      <c r="H3" t="str">
        <f>CONCATENATE(E3,D3,A3,B3,F3,G3," AS ",B3,",")</f>
        <v>COALESCE(RTRIM(LTRIM(ACAD_CAR_TBL.INSTITUTION)),'-') AS INSTITUTION,</v>
      </c>
    </row>
    <row r="4" spans="1:8" x14ac:dyDescent="0.25">
      <c r="A4" t="s">
        <v>172</v>
      </c>
      <c r="B4" t="s">
        <v>31</v>
      </c>
      <c r="C4" t="s">
        <v>32</v>
      </c>
      <c r="D4" t="str">
        <f t="shared" ref="D4:D36" si="0">IF(C4="DATE","COALESCE(TO_DATE(","")</f>
        <v/>
      </c>
      <c r="E4" t="str">
        <f t="shared" ref="E4:E36" si="1">IF(C4="DATE","","COALESCE(RTRIM(LTRIM(")</f>
        <v>COALESCE(RTRIM(LTRIM(</v>
      </c>
      <c r="F4" t="str">
        <f t="shared" ref="F4:F36" si="2">IF(C4="DATE",",'dd/mm/yyyy'),'1900-01-01')","")</f>
        <v/>
      </c>
      <c r="G4" t="str">
        <f t="shared" ref="G4:G36" si="3">IF(C4="DATE","",")),'-')")</f>
        <v>)),'-')</v>
      </c>
      <c r="H4" t="str">
        <f t="shared" ref="H4:H36" si="4">CONCATENATE(E4,D4,A4,B4,F4,G4," AS ",B4,",")</f>
        <v>COALESCE(RTRIM(LTRIM(ACAD_CAR_TBL.ACAD_CAREER)),'-') AS ACAD_CAREER,</v>
      </c>
    </row>
    <row r="5" spans="1:8" x14ac:dyDescent="0.25">
      <c r="A5" t="s">
        <v>172</v>
      </c>
      <c r="B5" t="s">
        <v>108</v>
      </c>
      <c r="C5" t="s">
        <v>48</v>
      </c>
      <c r="D5" t="str">
        <f t="shared" si="0"/>
        <v>COALESCE(TO_DATE(</v>
      </c>
      <c r="E5" t="str">
        <f t="shared" si="1"/>
        <v/>
      </c>
      <c r="F5" t="str">
        <f t="shared" si="2"/>
        <v>,'dd/mm/yyyy'),'1900-01-01')</v>
      </c>
      <c r="G5" t="str">
        <f t="shared" si="3"/>
        <v/>
      </c>
      <c r="H5" t="str">
        <f t="shared" si="4"/>
        <v>COALESCE(TO_DATE(ACAD_CAR_TBL.EFFDT,'dd/mm/yyyy'),'1900-01-01') AS EFFDT,</v>
      </c>
    </row>
    <row r="6" spans="1:8" x14ac:dyDescent="0.25">
      <c r="A6" t="s">
        <v>172</v>
      </c>
      <c r="B6" t="s">
        <v>37</v>
      </c>
      <c r="C6" t="s">
        <v>38</v>
      </c>
      <c r="D6" t="str">
        <f t="shared" si="0"/>
        <v/>
      </c>
      <c r="E6" t="str">
        <f t="shared" si="1"/>
        <v>COALESCE(RTRIM(LTRIM(</v>
      </c>
      <c r="F6" t="str">
        <f t="shared" si="2"/>
        <v/>
      </c>
      <c r="G6" t="str">
        <f t="shared" si="3"/>
        <v>)),'-')</v>
      </c>
      <c r="H6" t="str">
        <f t="shared" si="4"/>
        <v>COALESCE(RTRIM(LTRIM(ACAD_CAR_TBL.SRC_SYS_ID)),'-') AS SRC_SYS_ID,</v>
      </c>
    </row>
    <row r="7" spans="1:8" x14ac:dyDescent="0.25">
      <c r="A7" t="s">
        <v>172</v>
      </c>
      <c r="B7" t="s">
        <v>142</v>
      </c>
      <c r="C7" t="s">
        <v>44</v>
      </c>
      <c r="D7" t="str">
        <f t="shared" si="0"/>
        <v/>
      </c>
      <c r="E7" t="str">
        <f t="shared" si="1"/>
        <v>COALESCE(RTRIM(LTRIM(</v>
      </c>
      <c r="F7" t="str">
        <f t="shared" si="2"/>
        <v/>
      </c>
      <c r="G7" t="str">
        <f t="shared" si="3"/>
        <v>)),'-')</v>
      </c>
      <c r="H7" t="str">
        <f t="shared" si="4"/>
        <v>COALESCE(RTRIM(LTRIM(ACAD_CAR_TBL.EFF_STATUS)),'-') AS EFF_STATUS,</v>
      </c>
    </row>
    <row r="8" spans="1:8" x14ac:dyDescent="0.25">
      <c r="A8" t="s">
        <v>172</v>
      </c>
      <c r="B8" t="s">
        <v>143</v>
      </c>
      <c r="C8" t="s">
        <v>57</v>
      </c>
      <c r="D8" t="str">
        <f t="shared" si="0"/>
        <v/>
      </c>
      <c r="E8" t="str">
        <f t="shared" si="1"/>
        <v>COALESCE(RTRIM(LTRIM(</v>
      </c>
      <c r="F8" t="str">
        <f t="shared" si="2"/>
        <v/>
      </c>
      <c r="G8" t="str">
        <f t="shared" si="3"/>
        <v>)),'-')</v>
      </c>
      <c r="H8" t="str">
        <f t="shared" si="4"/>
        <v>COALESCE(RTRIM(LTRIM(ACAD_CAR_TBL.DESCR)),'-') AS DESCR,</v>
      </c>
    </row>
    <row r="9" spans="1:8" x14ac:dyDescent="0.25">
      <c r="A9" t="s">
        <v>172</v>
      </c>
      <c r="B9" t="s">
        <v>144</v>
      </c>
      <c r="C9" t="s">
        <v>51</v>
      </c>
      <c r="D9" t="str">
        <f t="shared" si="0"/>
        <v/>
      </c>
      <c r="E9" t="str">
        <f t="shared" si="1"/>
        <v>COALESCE(RTRIM(LTRIM(</v>
      </c>
      <c r="F9" t="str">
        <f t="shared" si="2"/>
        <v/>
      </c>
      <c r="G9" t="str">
        <f t="shared" si="3"/>
        <v>)),'-')</v>
      </c>
      <c r="H9" t="str">
        <f t="shared" si="4"/>
        <v>COALESCE(RTRIM(LTRIM(ACAD_CAR_TBL.DESCRSHORT)),'-') AS DESCRSHORT,</v>
      </c>
    </row>
    <row r="10" spans="1:8" x14ac:dyDescent="0.25">
      <c r="A10" t="s">
        <v>172</v>
      </c>
      <c r="B10" t="s">
        <v>145</v>
      </c>
      <c r="C10" t="s">
        <v>42</v>
      </c>
      <c r="D10" t="str">
        <f t="shared" si="0"/>
        <v/>
      </c>
      <c r="E10" t="str">
        <f t="shared" si="1"/>
        <v>COALESCE(RTRIM(LTRIM(</v>
      </c>
      <c r="F10" t="str">
        <f t="shared" si="2"/>
        <v/>
      </c>
      <c r="G10" t="str">
        <f t="shared" si="3"/>
        <v>)),'-')</v>
      </c>
      <c r="H10" t="str">
        <f t="shared" si="4"/>
        <v>COALESCE(RTRIM(LTRIM(ACAD_CAR_TBL.GRADING_SCHEME)),'-') AS GRADING_SCHEME,</v>
      </c>
    </row>
    <row r="11" spans="1:8" x14ac:dyDescent="0.25">
      <c r="A11" t="s">
        <v>172</v>
      </c>
      <c r="B11" t="s">
        <v>146</v>
      </c>
      <c r="C11" t="s">
        <v>42</v>
      </c>
      <c r="D11" t="str">
        <f t="shared" si="0"/>
        <v/>
      </c>
      <c r="E11" t="str">
        <f t="shared" si="1"/>
        <v>COALESCE(RTRIM(LTRIM(</v>
      </c>
      <c r="F11" t="str">
        <f t="shared" si="2"/>
        <v/>
      </c>
      <c r="G11" t="str">
        <f t="shared" si="3"/>
        <v>)),'-')</v>
      </c>
      <c r="H11" t="str">
        <f t="shared" si="4"/>
        <v>COALESCE(RTRIM(LTRIM(ACAD_CAR_TBL.GRADING_BASIS)),'-') AS GRADING_BASIS,</v>
      </c>
    </row>
    <row r="12" spans="1:8" x14ac:dyDescent="0.25">
      <c r="A12" t="s">
        <v>172</v>
      </c>
      <c r="B12" t="s">
        <v>147</v>
      </c>
      <c r="C12" t="s">
        <v>42</v>
      </c>
      <c r="D12" t="str">
        <f t="shared" si="0"/>
        <v/>
      </c>
      <c r="E12" t="str">
        <f t="shared" si="1"/>
        <v>COALESCE(RTRIM(LTRIM(</v>
      </c>
      <c r="F12" t="str">
        <f t="shared" si="2"/>
        <v/>
      </c>
      <c r="G12" t="str">
        <f t="shared" si="3"/>
        <v>)),'-')</v>
      </c>
      <c r="H12" t="str">
        <f t="shared" si="4"/>
        <v>COALESCE(RTRIM(LTRIM(ACAD_CAR_TBL.GRADE_TRANSFER)),'-') AS GRADE_TRANSFER,</v>
      </c>
    </row>
    <row r="13" spans="1:8" x14ac:dyDescent="0.25">
      <c r="A13" t="s">
        <v>172</v>
      </c>
      <c r="B13" t="s">
        <v>148</v>
      </c>
      <c r="C13" t="s">
        <v>32</v>
      </c>
      <c r="D13" t="str">
        <f t="shared" si="0"/>
        <v/>
      </c>
      <c r="E13" t="str">
        <f t="shared" si="1"/>
        <v>COALESCE(RTRIM(LTRIM(</v>
      </c>
      <c r="F13" t="str">
        <f t="shared" si="2"/>
        <v/>
      </c>
      <c r="G13" t="str">
        <f t="shared" si="3"/>
        <v>)),'-')</v>
      </c>
      <c r="H13" t="str">
        <f t="shared" si="4"/>
        <v>COALESCE(RTRIM(LTRIM(ACAD_CAR_TBL.REPEAT_SCHEME)),'-') AS REPEAT_SCHEME,</v>
      </c>
    </row>
    <row r="14" spans="1:8" x14ac:dyDescent="0.25">
      <c r="A14" t="s">
        <v>172</v>
      </c>
      <c r="B14" t="s">
        <v>149</v>
      </c>
      <c r="C14" t="s">
        <v>44</v>
      </c>
      <c r="D14" t="str">
        <f t="shared" si="0"/>
        <v/>
      </c>
      <c r="E14" t="str">
        <f t="shared" si="1"/>
        <v>COALESCE(RTRIM(LTRIM(</v>
      </c>
      <c r="F14" t="str">
        <f t="shared" si="2"/>
        <v/>
      </c>
      <c r="G14" t="str">
        <f t="shared" si="3"/>
        <v>)),'-')</v>
      </c>
      <c r="H14" t="str">
        <f t="shared" si="4"/>
        <v>COALESCE(RTRIM(LTRIM(ACAD_CAR_TBL.TERM_TYPE)),'-') AS TERM_TYPE,</v>
      </c>
    </row>
    <row r="15" spans="1:8" x14ac:dyDescent="0.25">
      <c r="A15" t="s">
        <v>172</v>
      </c>
      <c r="B15" t="s">
        <v>150</v>
      </c>
      <c r="C15" t="s">
        <v>86</v>
      </c>
      <c r="D15" t="str">
        <f t="shared" si="0"/>
        <v/>
      </c>
      <c r="E15" t="str">
        <f t="shared" si="1"/>
        <v>COALESCE(RTRIM(LTRIM(</v>
      </c>
      <c r="F15" t="str">
        <f t="shared" si="2"/>
        <v/>
      </c>
      <c r="G15" t="str">
        <f t="shared" si="3"/>
        <v>)),'-')</v>
      </c>
      <c r="H15" t="str">
        <f t="shared" si="4"/>
        <v>COALESCE(RTRIM(LTRIM(ACAD_CAR_TBL.HOLIDAY_SCHEDULE)),'-') AS HOLIDAY_SCHEDULE,</v>
      </c>
    </row>
    <row r="16" spans="1:8" x14ac:dyDescent="0.25">
      <c r="A16" t="s">
        <v>172</v>
      </c>
      <c r="B16" t="s">
        <v>151</v>
      </c>
      <c r="C16" t="s">
        <v>34</v>
      </c>
      <c r="D16" t="str">
        <f t="shared" si="0"/>
        <v/>
      </c>
      <c r="E16" t="str">
        <f t="shared" si="1"/>
        <v>COALESCE(RTRIM(LTRIM(</v>
      </c>
      <c r="F16" t="str">
        <f t="shared" si="2"/>
        <v/>
      </c>
      <c r="G16" t="str">
        <f t="shared" si="3"/>
        <v>)),'-')</v>
      </c>
      <c r="H16" t="str">
        <f t="shared" si="4"/>
        <v>COALESCE(RTRIM(LTRIM(ACAD_CAR_TBL.FA_PRIMACY_NBR)),'-') AS FA_PRIMACY_NBR,</v>
      </c>
    </row>
    <row r="17" spans="1:8" x14ac:dyDescent="0.25">
      <c r="A17" t="s">
        <v>172</v>
      </c>
      <c r="B17" t="s">
        <v>152</v>
      </c>
      <c r="C17" t="s">
        <v>42</v>
      </c>
      <c r="D17" t="str">
        <f t="shared" si="0"/>
        <v/>
      </c>
      <c r="E17" t="str">
        <f t="shared" si="1"/>
        <v>COALESCE(RTRIM(LTRIM(</v>
      </c>
      <c r="F17" t="str">
        <f t="shared" si="2"/>
        <v/>
      </c>
      <c r="G17" t="str">
        <f t="shared" si="3"/>
        <v>)),'-')</v>
      </c>
      <c r="H17" t="str">
        <f t="shared" si="4"/>
        <v>COALESCE(RTRIM(LTRIM(ACAD_CAR_TBL.ACAD_PLAN_TYPE)),'-') AS ACAD_PLAN_TYPE,</v>
      </c>
    </row>
    <row r="18" spans="1:8" x14ac:dyDescent="0.25">
      <c r="A18" t="s">
        <v>172</v>
      </c>
      <c r="B18" t="s">
        <v>153</v>
      </c>
      <c r="C18" t="s">
        <v>44</v>
      </c>
      <c r="D18" t="str">
        <f t="shared" si="0"/>
        <v/>
      </c>
      <c r="E18" t="str">
        <f t="shared" si="1"/>
        <v>COALESCE(RTRIM(LTRIM(</v>
      </c>
      <c r="F18" t="str">
        <f t="shared" si="2"/>
        <v/>
      </c>
      <c r="G18" t="str">
        <f t="shared" si="3"/>
        <v>)),'-')</v>
      </c>
      <c r="H18" t="str">
        <f t="shared" si="4"/>
        <v>COALESCE(RTRIM(LTRIM(ACAD_CAR_TBL.ADVISOR_EDIT)),'-') AS ADVISOR_EDIT,</v>
      </c>
    </row>
    <row r="19" spans="1:8" x14ac:dyDescent="0.25">
      <c r="A19" t="s">
        <v>172</v>
      </c>
      <c r="B19" t="s">
        <v>154</v>
      </c>
      <c r="C19" t="s">
        <v>32</v>
      </c>
      <c r="D19" t="str">
        <f t="shared" si="0"/>
        <v/>
      </c>
      <c r="E19" t="str">
        <f t="shared" si="1"/>
        <v>COALESCE(RTRIM(LTRIM(</v>
      </c>
      <c r="F19" t="str">
        <f t="shared" si="2"/>
        <v/>
      </c>
      <c r="G19" t="str">
        <f t="shared" si="3"/>
        <v>)),'-')</v>
      </c>
      <c r="H19" t="str">
        <f t="shared" si="4"/>
        <v>COALESCE(RTRIM(LTRIM(ACAD_CAR_TBL.LST_TRM_HIST_ENRL)),'-') AS LST_TRM_HIST_ENRL,</v>
      </c>
    </row>
    <row r="20" spans="1:8" x14ac:dyDescent="0.25">
      <c r="A20" t="s">
        <v>172</v>
      </c>
      <c r="B20" t="s">
        <v>155</v>
      </c>
      <c r="C20" t="s">
        <v>51</v>
      </c>
      <c r="D20" t="str">
        <f t="shared" si="0"/>
        <v/>
      </c>
      <c r="E20" t="str">
        <f t="shared" si="1"/>
        <v>COALESCE(RTRIM(LTRIM(</v>
      </c>
      <c r="F20" t="str">
        <f t="shared" si="2"/>
        <v/>
      </c>
      <c r="G20" t="str">
        <f t="shared" si="3"/>
        <v>)),'-')</v>
      </c>
      <c r="H20" t="str">
        <f t="shared" si="4"/>
        <v>COALESCE(RTRIM(LTRIM(ACAD_CAR_TBL.DYN_CLASS_DATA)),'-') AS DYN_CLASS_DATA,</v>
      </c>
    </row>
    <row r="21" spans="1:8" x14ac:dyDescent="0.25">
      <c r="A21" t="s">
        <v>172</v>
      </c>
      <c r="B21" t="s">
        <v>156</v>
      </c>
      <c r="C21" t="s">
        <v>51</v>
      </c>
      <c r="D21" t="str">
        <f t="shared" si="0"/>
        <v/>
      </c>
      <c r="E21" t="str">
        <f t="shared" si="1"/>
        <v>COALESCE(RTRIM(LTRIM(</v>
      </c>
      <c r="F21" t="str">
        <f t="shared" si="2"/>
        <v/>
      </c>
      <c r="G21" t="str">
        <f t="shared" si="3"/>
        <v>)),'-')</v>
      </c>
      <c r="H21" t="str">
        <f t="shared" si="4"/>
        <v>COALESCE(RTRIM(LTRIM(ACAD_CAR_TBL.OEE_DYN_DATE_RULE)),'-') AS OEE_DYN_DATE_RULE,</v>
      </c>
    </row>
    <row r="22" spans="1:8" x14ac:dyDescent="0.25">
      <c r="A22" t="s">
        <v>172</v>
      </c>
      <c r="B22" t="s">
        <v>157</v>
      </c>
      <c r="C22" t="s">
        <v>44</v>
      </c>
      <c r="D22" t="str">
        <f t="shared" si="0"/>
        <v/>
      </c>
      <c r="E22" t="str">
        <f t="shared" si="1"/>
        <v>COALESCE(RTRIM(LTRIM(</v>
      </c>
      <c r="F22" t="str">
        <f t="shared" si="2"/>
        <v/>
      </c>
      <c r="G22" t="str">
        <f t="shared" si="3"/>
        <v>)),'-')</v>
      </c>
      <c r="H22" t="str">
        <f t="shared" si="4"/>
        <v>COALESCE(RTRIM(LTRIM(ACAD_CAR_TBL.USE_DYN_CLASS_DATE)),'-') AS USE_DYN_CLASS_DATE,</v>
      </c>
    </row>
    <row r="23" spans="1:8" x14ac:dyDescent="0.25">
      <c r="A23" t="s">
        <v>172</v>
      </c>
      <c r="B23" t="s">
        <v>158</v>
      </c>
      <c r="C23" t="s">
        <v>44</v>
      </c>
      <c r="D23" t="str">
        <f t="shared" si="0"/>
        <v/>
      </c>
      <c r="E23" t="str">
        <f t="shared" si="1"/>
        <v>COALESCE(RTRIM(LTRIM(</v>
      </c>
      <c r="F23" t="str">
        <f t="shared" si="2"/>
        <v/>
      </c>
      <c r="G23" t="str">
        <f t="shared" si="3"/>
        <v>)),'-')</v>
      </c>
      <c r="H23" t="str">
        <f t="shared" si="4"/>
        <v>COALESCE(RTRIM(LTRIM(ACAD_CAR_TBL.SF_GRAD_DESIGNATIO)),'-') AS SF_GRAD_DESIGNATIO,</v>
      </c>
    </row>
    <row r="24" spans="1:8" x14ac:dyDescent="0.25">
      <c r="A24" t="s">
        <v>172</v>
      </c>
      <c r="B24" t="s">
        <v>159</v>
      </c>
      <c r="C24" t="s">
        <v>44</v>
      </c>
      <c r="D24" t="str">
        <f t="shared" si="0"/>
        <v/>
      </c>
      <c r="E24" t="str">
        <f t="shared" si="1"/>
        <v>COALESCE(RTRIM(LTRIM(</v>
      </c>
      <c r="F24" t="str">
        <f t="shared" si="2"/>
        <v/>
      </c>
      <c r="G24" t="str">
        <f t="shared" si="3"/>
        <v>)),'-')</v>
      </c>
      <c r="H24" t="str">
        <f t="shared" si="4"/>
        <v>COALESCE(RTRIM(LTRIM(ACAD_CAR_TBL.FA_CAR_TYPE)),'-') AS FA_CAR_TYPE,</v>
      </c>
    </row>
    <row r="25" spans="1:8" x14ac:dyDescent="0.25">
      <c r="A25" t="s">
        <v>172</v>
      </c>
      <c r="B25" t="s">
        <v>160</v>
      </c>
      <c r="C25" t="s">
        <v>44</v>
      </c>
      <c r="D25" t="str">
        <f t="shared" si="0"/>
        <v/>
      </c>
      <c r="E25" t="str">
        <f t="shared" si="1"/>
        <v>COALESCE(RTRIM(LTRIM(</v>
      </c>
      <c r="F25" t="str">
        <f t="shared" si="2"/>
        <v/>
      </c>
      <c r="G25" t="str">
        <f t="shared" si="3"/>
        <v>)),'-')</v>
      </c>
      <c r="H25" t="str">
        <f t="shared" si="4"/>
        <v>COALESCE(RTRIM(LTRIM(ACAD_CAR_TBL.GRADUATE_LVL_IND)),'-') AS GRADUATE_LVL_IND,</v>
      </c>
    </row>
    <row r="26" spans="1:8" x14ac:dyDescent="0.25">
      <c r="A26" t="s">
        <v>172</v>
      </c>
      <c r="B26" t="s">
        <v>161</v>
      </c>
      <c r="C26" t="s">
        <v>44</v>
      </c>
      <c r="D26" t="str">
        <f t="shared" si="0"/>
        <v/>
      </c>
      <c r="E26" t="str">
        <f t="shared" si="1"/>
        <v>COALESCE(RTRIM(LTRIM(</v>
      </c>
      <c r="F26" t="str">
        <f t="shared" si="2"/>
        <v/>
      </c>
      <c r="G26" t="str">
        <f t="shared" si="3"/>
        <v>)),'-')</v>
      </c>
      <c r="H26" t="str">
        <f t="shared" si="4"/>
        <v>COALESCE(RTRIM(LTRIM(ACAD_CAR_TBL.OEE_IND)),'-') AS OEE_IND,</v>
      </c>
    </row>
    <row r="27" spans="1:8" x14ac:dyDescent="0.25">
      <c r="A27" t="s">
        <v>172</v>
      </c>
      <c r="B27" t="s">
        <v>162</v>
      </c>
      <c r="C27" t="s">
        <v>51</v>
      </c>
      <c r="D27" t="str">
        <f t="shared" si="0"/>
        <v/>
      </c>
      <c r="E27" t="str">
        <f t="shared" si="1"/>
        <v>COALESCE(RTRIM(LTRIM(</v>
      </c>
      <c r="F27" t="str">
        <f t="shared" si="2"/>
        <v/>
      </c>
      <c r="G27" t="str">
        <f t="shared" si="3"/>
        <v>)),'-')</v>
      </c>
      <c r="H27" t="str">
        <f t="shared" si="4"/>
        <v>COALESCE(RTRIM(LTRIM(ACAD_CAR_TBL.REPEAT_RULE)),'-') AS REPEAT_RULE,</v>
      </c>
    </row>
    <row r="28" spans="1:8" x14ac:dyDescent="0.25">
      <c r="A28" t="s">
        <v>172</v>
      </c>
      <c r="B28" t="s">
        <v>163</v>
      </c>
      <c r="C28" t="s">
        <v>44</v>
      </c>
      <c r="D28" t="str">
        <f t="shared" si="0"/>
        <v/>
      </c>
      <c r="E28" t="str">
        <f t="shared" si="1"/>
        <v>COALESCE(RTRIM(LTRIM(</v>
      </c>
      <c r="F28" t="str">
        <f t="shared" si="2"/>
        <v/>
      </c>
      <c r="G28" t="str">
        <f t="shared" si="3"/>
        <v>)),'-')</v>
      </c>
      <c r="H28" t="str">
        <f t="shared" si="4"/>
        <v>COALESCE(RTRIM(LTRIM(ACAD_CAR_TBL.REPEAT_ENRL_CTL)),'-') AS REPEAT_ENRL_CTL,</v>
      </c>
    </row>
    <row r="29" spans="1:8" x14ac:dyDescent="0.25">
      <c r="A29" t="s">
        <v>172</v>
      </c>
      <c r="B29" t="s">
        <v>164</v>
      </c>
      <c r="C29" t="s">
        <v>44</v>
      </c>
      <c r="D29" t="str">
        <f t="shared" si="0"/>
        <v/>
      </c>
      <c r="E29" t="str">
        <f t="shared" si="1"/>
        <v>COALESCE(RTRIM(LTRIM(</v>
      </c>
      <c r="F29" t="str">
        <f t="shared" si="2"/>
        <v/>
      </c>
      <c r="G29" t="str">
        <f t="shared" si="3"/>
        <v>)),'-')</v>
      </c>
      <c r="H29" t="str">
        <f t="shared" si="4"/>
        <v>COALESCE(RTRIM(LTRIM(ACAD_CAR_TBL.REPEAT_ENRL_SUSP)),'-') AS REPEAT_ENRL_SUSP,</v>
      </c>
    </row>
    <row r="30" spans="1:8" x14ac:dyDescent="0.25">
      <c r="A30" t="s">
        <v>172</v>
      </c>
      <c r="B30" t="s">
        <v>165</v>
      </c>
      <c r="C30" t="s">
        <v>44</v>
      </c>
      <c r="D30" t="str">
        <f t="shared" si="0"/>
        <v/>
      </c>
      <c r="E30" t="str">
        <f t="shared" si="1"/>
        <v>COALESCE(RTRIM(LTRIM(</v>
      </c>
      <c r="F30" t="str">
        <f t="shared" si="2"/>
        <v/>
      </c>
      <c r="G30" t="str">
        <f t="shared" si="3"/>
        <v>)),'-')</v>
      </c>
      <c r="H30" t="str">
        <f t="shared" si="4"/>
        <v>COALESCE(RTRIM(LTRIM(ACAD_CAR_TBL.REPEAT_GRD_CK)),'-') AS REPEAT_GRD_CK,</v>
      </c>
    </row>
    <row r="31" spans="1:8" x14ac:dyDescent="0.25">
      <c r="A31" t="s">
        <v>172</v>
      </c>
      <c r="B31" t="s">
        <v>166</v>
      </c>
      <c r="C31" t="s">
        <v>44</v>
      </c>
      <c r="D31" t="str">
        <f t="shared" si="0"/>
        <v/>
      </c>
      <c r="E31" t="str">
        <f t="shared" si="1"/>
        <v>COALESCE(RTRIM(LTRIM(</v>
      </c>
      <c r="F31" t="str">
        <f t="shared" si="2"/>
        <v/>
      </c>
      <c r="G31" t="str">
        <f t="shared" si="3"/>
        <v>)),'-')</v>
      </c>
      <c r="H31" t="str">
        <f t="shared" si="4"/>
        <v>COALESCE(RTRIM(LTRIM(ACAD_CAR_TBL.REPEAT_GRD_SUSP)),'-') AS REPEAT_GRD_SUSP,</v>
      </c>
    </row>
    <row r="32" spans="1:8" x14ac:dyDescent="0.25">
      <c r="A32" t="s">
        <v>172</v>
      </c>
      <c r="B32" t="s">
        <v>167</v>
      </c>
      <c r="C32" t="s">
        <v>44</v>
      </c>
      <c r="D32" t="str">
        <f t="shared" si="0"/>
        <v/>
      </c>
      <c r="E32" t="str">
        <f t="shared" si="1"/>
        <v>COALESCE(RTRIM(LTRIM(</v>
      </c>
      <c r="F32" t="str">
        <f t="shared" si="2"/>
        <v/>
      </c>
      <c r="G32" t="str">
        <f t="shared" si="3"/>
        <v>)),'-')</v>
      </c>
      <c r="H32" t="str">
        <f t="shared" si="4"/>
        <v>COALESCE(RTRIM(LTRIM(ACAD_CAR_TBL.REPEAT_CRSE_ERROR)),'-') AS REPEAT_CRSE_ERROR,</v>
      </c>
    </row>
    <row r="33" spans="1:8" x14ac:dyDescent="0.25">
      <c r="A33" t="s">
        <v>172</v>
      </c>
      <c r="B33" t="s">
        <v>168</v>
      </c>
      <c r="C33" t="s">
        <v>44</v>
      </c>
      <c r="D33" t="str">
        <f t="shared" si="0"/>
        <v/>
      </c>
      <c r="E33" t="str">
        <f t="shared" si="1"/>
        <v>COALESCE(RTRIM(LTRIM(</v>
      </c>
      <c r="F33" t="str">
        <f t="shared" si="2"/>
        <v/>
      </c>
      <c r="G33" t="str">
        <f t="shared" si="3"/>
        <v>)),'-')</v>
      </c>
      <c r="H33" t="str">
        <f t="shared" si="4"/>
        <v>COALESCE(RTRIM(LTRIM(ACAD_CAR_TBL.SS_ENRL_APPT_CHKPT)),'-') AS SS_ENRL_APPT_CHKPT,</v>
      </c>
    </row>
    <row r="34" spans="1:8" x14ac:dyDescent="0.25">
      <c r="A34" t="s">
        <v>172</v>
      </c>
      <c r="B34" t="s">
        <v>169</v>
      </c>
      <c r="C34" t="s">
        <v>44</v>
      </c>
      <c r="D34" t="str">
        <f t="shared" si="0"/>
        <v/>
      </c>
      <c r="E34" t="str">
        <f t="shared" si="1"/>
        <v>COALESCE(RTRIM(LTRIM(</v>
      </c>
      <c r="F34" t="str">
        <f t="shared" si="2"/>
        <v/>
      </c>
      <c r="G34" t="str">
        <f t="shared" si="3"/>
        <v>)),'-')</v>
      </c>
      <c r="H34" t="str">
        <f t="shared" si="4"/>
        <v>COALESCE(RTRIM(LTRIM(ACAD_CAR_TBL.SSR_ALLOW_PROG_IN)),'-') AS SSR_ALLOW_PROG_IN,</v>
      </c>
    </row>
    <row r="35" spans="1:8" x14ac:dyDescent="0.25">
      <c r="A35" t="s">
        <v>172</v>
      </c>
      <c r="B35" t="s">
        <v>170</v>
      </c>
      <c r="C35" t="s">
        <v>79</v>
      </c>
      <c r="D35" t="str">
        <f t="shared" si="0"/>
        <v/>
      </c>
      <c r="E35" t="str">
        <f t="shared" si="1"/>
        <v>COALESCE(RTRIM(LTRIM(</v>
      </c>
      <c r="F35" t="str">
        <f t="shared" si="2"/>
        <v/>
      </c>
      <c r="G35" t="str">
        <f t="shared" si="3"/>
        <v>)),'-')</v>
      </c>
      <c r="H35" t="str">
        <f t="shared" si="4"/>
        <v>COALESCE(RTRIM(LTRIM(ACAD_CAR_TBL.SSR_DFLT_TRMAC_LST)),'-') AS SSR_DFLT_TRMAC_LST,</v>
      </c>
    </row>
    <row r="36" spans="1:8" x14ac:dyDescent="0.25">
      <c r="A36" t="s">
        <v>172</v>
      </c>
      <c r="B36" t="s">
        <v>171</v>
      </c>
      <c r="C36" t="s">
        <v>44</v>
      </c>
      <c r="D36" t="str">
        <f t="shared" si="0"/>
        <v/>
      </c>
      <c r="E36" t="str">
        <f t="shared" si="1"/>
        <v>COALESCE(RTRIM(LTRIM(</v>
      </c>
      <c r="F36" t="str">
        <f t="shared" si="2"/>
        <v/>
      </c>
      <c r="G36" t="str">
        <f t="shared" si="3"/>
        <v>)),'-')</v>
      </c>
      <c r="H36" t="str">
        <f t="shared" si="4"/>
        <v>COALESCE(RTRIM(LTRIM(ACAD_CAR_TBL.SAA_DISPLAY_OPTION)),'-') AS SAA_DISPLAY_OPTION,</v>
      </c>
    </row>
    <row r="37" spans="1:8" x14ac:dyDescent="0.25">
      <c r="H37" t="s">
        <v>173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E25E-4DFB-4668-9DEA-4311955B298D}">
  <dimension ref="A1:H72"/>
  <sheetViews>
    <sheetView topLeftCell="A106" workbookViewId="0">
      <selection sqref="A1:H8"/>
    </sheetView>
  </sheetViews>
  <sheetFormatPr defaultRowHeight="15" x14ac:dyDescent="0.25"/>
  <cols>
    <col min="1" max="1" width="17" bestFit="1" customWidth="1"/>
    <col min="2" max="2" width="16.42578125" bestFit="1" customWidth="1"/>
    <col min="3" max="3" width="18.85546875" bestFit="1" customWidth="1"/>
    <col min="8" max="8" width="89.28515625" bestFit="1" customWidth="1"/>
  </cols>
  <sheetData>
    <row r="1" spans="1:8" x14ac:dyDescent="0.25">
      <c r="A1" t="s">
        <v>102</v>
      </c>
      <c r="B1" t="s">
        <v>103</v>
      </c>
      <c r="C1" t="s">
        <v>104</v>
      </c>
      <c r="H1" t="s">
        <v>105</v>
      </c>
    </row>
    <row r="3" spans="1:8" x14ac:dyDescent="0.25">
      <c r="A3" t="s">
        <v>235</v>
      </c>
      <c r="B3" t="s">
        <v>39</v>
      </c>
      <c r="C3" t="s">
        <v>38</v>
      </c>
      <c r="D3" t="str">
        <f>IF(C3="DATE","COALESCE(TO_DATE(","")</f>
        <v/>
      </c>
      <c r="E3" t="str">
        <f>IF(C3="DATE","","COALESCE(RTRIM(LTRIM(")</f>
        <v>COALESCE(RTRIM(LTRIM(</v>
      </c>
      <c r="F3" t="str">
        <f>IF(C3="DATE",",'dd/mm/yyyy'),'1900-01-01')","")</f>
        <v/>
      </c>
      <c r="G3" t="str">
        <f>IF(C3="DATE","",")),'-')")</f>
        <v>)),'-')</v>
      </c>
      <c r="H3" t="str">
        <f>CONCATENATE(E3,D3,A3,B3,F3,G3," AS ",B3,",")</f>
        <v>COALESCE(RTRIM(LTRIM(INSTITUTION_TBL.INSTITUTION)),'-') AS INSTITUTION,</v>
      </c>
    </row>
    <row r="4" spans="1:8" x14ac:dyDescent="0.25">
      <c r="A4" t="s">
        <v>235</v>
      </c>
      <c r="B4" t="s">
        <v>108</v>
      </c>
      <c r="C4" t="s">
        <v>48</v>
      </c>
      <c r="D4" t="str">
        <f>IF(C4="DATE","COALESCE(TO_DATE(","")</f>
        <v>COALESCE(TO_DATE(</v>
      </c>
      <c r="E4" t="str">
        <f t="shared" ref="E4:E67" si="0">IF(C4="DATE","","COALESCE(RTRIM(LTRIM(")</f>
        <v/>
      </c>
      <c r="F4" t="str">
        <f t="shared" ref="F4:F67" si="1">IF(C4="DATE",",'dd/mm/yyyy'),'1900-01-01')","")</f>
        <v>,'dd/mm/yyyy'),'1900-01-01')</v>
      </c>
      <c r="G4" t="str">
        <f t="shared" ref="G4:G67" si="2">IF(C4="DATE","",")),'-')")</f>
        <v/>
      </c>
      <c r="H4" t="str">
        <f t="shared" ref="H4:H66" si="3">CONCATENATE(E4,D4,A4,B4,F4,G4," AS ",B4,",")</f>
        <v>COALESCE(TO_DATE(INSTITUTION_TBL.EFFDT,'dd/mm/yyyy'),'1900-01-01') AS EFFDT,</v>
      </c>
    </row>
    <row r="5" spans="1:8" x14ac:dyDescent="0.25">
      <c r="A5" t="s">
        <v>235</v>
      </c>
      <c r="B5" t="s">
        <v>142</v>
      </c>
      <c r="C5" t="s">
        <v>44</v>
      </c>
      <c r="D5" t="str">
        <f t="shared" ref="D5:D68" si="4">IF(C5="DATE","COALESCE(TO_DATE(","")</f>
        <v/>
      </c>
      <c r="E5" t="str">
        <f t="shared" si="0"/>
        <v>COALESCE(RTRIM(LTRIM(</v>
      </c>
      <c r="F5" t="str">
        <f t="shared" si="1"/>
        <v/>
      </c>
      <c r="G5" t="str">
        <f t="shared" si="2"/>
        <v>)),'-')</v>
      </c>
      <c r="H5" t="str">
        <f t="shared" si="3"/>
        <v>COALESCE(RTRIM(LTRIM(INSTITUTION_TBL.EFF_STATUS)),'-') AS EFF_STATUS,</v>
      </c>
    </row>
    <row r="6" spans="1:8" x14ac:dyDescent="0.25">
      <c r="A6" t="s">
        <v>235</v>
      </c>
      <c r="B6" t="s">
        <v>143</v>
      </c>
      <c r="C6" t="s">
        <v>57</v>
      </c>
      <c r="D6" t="str">
        <f t="shared" si="4"/>
        <v/>
      </c>
      <c r="E6" t="str">
        <f t="shared" si="0"/>
        <v>COALESCE(RTRIM(LTRIM(</v>
      </c>
      <c r="F6" t="str">
        <f t="shared" si="1"/>
        <v/>
      </c>
      <c r="G6" t="str">
        <f t="shared" si="2"/>
        <v>)),'-')</v>
      </c>
      <c r="H6" t="str">
        <f t="shared" si="3"/>
        <v>COALESCE(RTRIM(LTRIM(INSTITUTION_TBL.DESCR)),'-') AS DESCR,</v>
      </c>
    </row>
    <row r="7" spans="1:8" x14ac:dyDescent="0.25">
      <c r="A7" t="s">
        <v>235</v>
      </c>
      <c r="B7" t="s">
        <v>144</v>
      </c>
      <c r="C7" t="s">
        <v>51</v>
      </c>
      <c r="D7" t="str">
        <f t="shared" si="4"/>
        <v/>
      </c>
      <c r="E7" t="str">
        <f t="shared" si="0"/>
        <v>COALESCE(RTRIM(LTRIM(</v>
      </c>
      <c r="F7" t="str">
        <f t="shared" si="1"/>
        <v/>
      </c>
      <c r="G7" t="str">
        <f t="shared" si="2"/>
        <v>)),'-')</v>
      </c>
      <c r="H7" t="str">
        <f t="shared" si="3"/>
        <v>COALESCE(RTRIM(LTRIM(INSTITUTION_TBL.DESCRSHORT)),'-') AS DESCRSHORT,</v>
      </c>
    </row>
    <row r="8" spans="1:8" x14ac:dyDescent="0.25">
      <c r="A8" t="s">
        <v>235</v>
      </c>
      <c r="B8" t="s">
        <v>174</v>
      </c>
      <c r="C8" t="s">
        <v>175</v>
      </c>
      <c r="D8" t="str">
        <f t="shared" si="4"/>
        <v/>
      </c>
      <c r="E8" t="str">
        <f t="shared" si="0"/>
        <v>COALESCE(RTRIM(LTRIM(</v>
      </c>
      <c r="F8" t="str">
        <f t="shared" si="1"/>
        <v/>
      </c>
      <c r="G8" t="str">
        <f t="shared" si="2"/>
        <v>)),'-')</v>
      </c>
      <c r="H8" t="str">
        <f t="shared" si="3"/>
        <v>COALESCE(RTRIM(LTRIM(INSTITUTION_TBL.DESCRFORMAL)),'-') AS DESCRFORMAL,</v>
      </c>
    </row>
    <row r="9" spans="1:8" x14ac:dyDescent="0.25">
      <c r="A9" t="s">
        <v>235</v>
      </c>
      <c r="B9" t="s">
        <v>176</v>
      </c>
      <c r="C9" t="s">
        <v>42</v>
      </c>
      <c r="D9" t="str">
        <f t="shared" si="4"/>
        <v/>
      </c>
      <c r="E9" t="str">
        <f t="shared" si="0"/>
        <v>COALESCE(RTRIM(LTRIM(</v>
      </c>
      <c r="F9" t="str">
        <f t="shared" si="1"/>
        <v/>
      </c>
      <c r="G9" t="str">
        <f t="shared" si="2"/>
        <v>)),'-')</v>
      </c>
      <c r="H9" t="str">
        <f t="shared" si="3"/>
        <v>COALESCE(RTRIM(LTRIM(INSTITUTION_TBL.COUNTRY)),'-') AS COUNTRY,</v>
      </c>
    </row>
    <row r="10" spans="1:8" x14ac:dyDescent="0.25">
      <c r="A10" t="s">
        <v>235</v>
      </c>
      <c r="B10" t="s">
        <v>177</v>
      </c>
      <c r="C10" t="s">
        <v>178</v>
      </c>
      <c r="D10" t="str">
        <f t="shared" si="4"/>
        <v/>
      </c>
      <c r="E10" t="str">
        <f t="shared" si="0"/>
        <v>COALESCE(RTRIM(LTRIM(</v>
      </c>
      <c r="F10" t="str">
        <f t="shared" si="1"/>
        <v/>
      </c>
      <c r="G10" t="str">
        <f t="shared" si="2"/>
        <v>)),'-')</v>
      </c>
      <c r="H10" t="str">
        <f t="shared" si="3"/>
        <v>COALESCE(RTRIM(LTRIM(INSTITUTION_TBL.ADDRESS1)),'-') AS ADDRESS1,</v>
      </c>
    </row>
    <row r="11" spans="1:8" x14ac:dyDescent="0.25">
      <c r="A11" t="s">
        <v>235</v>
      </c>
      <c r="B11" t="s">
        <v>179</v>
      </c>
      <c r="C11" t="s">
        <v>178</v>
      </c>
      <c r="D11" t="str">
        <f t="shared" si="4"/>
        <v/>
      </c>
      <c r="E11" t="str">
        <f t="shared" si="0"/>
        <v>COALESCE(RTRIM(LTRIM(</v>
      </c>
      <c r="F11" t="str">
        <f t="shared" si="1"/>
        <v/>
      </c>
      <c r="G11" t="str">
        <f t="shared" si="2"/>
        <v>)),'-')</v>
      </c>
      <c r="H11" t="str">
        <f t="shared" si="3"/>
        <v>COALESCE(RTRIM(LTRIM(INSTITUTION_TBL.ADDRESS2)),'-') AS ADDRESS2,</v>
      </c>
    </row>
    <row r="12" spans="1:8" x14ac:dyDescent="0.25">
      <c r="A12" t="s">
        <v>235</v>
      </c>
      <c r="B12" t="s">
        <v>180</v>
      </c>
      <c r="C12" t="s">
        <v>178</v>
      </c>
      <c r="D12" t="str">
        <f t="shared" si="4"/>
        <v/>
      </c>
      <c r="E12" t="str">
        <f t="shared" si="0"/>
        <v>COALESCE(RTRIM(LTRIM(</v>
      </c>
      <c r="F12" t="str">
        <f t="shared" si="1"/>
        <v/>
      </c>
      <c r="G12" t="str">
        <f t="shared" si="2"/>
        <v>)),'-')</v>
      </c>
      <c r="H12" t="str">
        <f t="shared" si="3"/>
        <v>COALESCE(RTRIM(LTRIM(INSTITUTION_TBL.ADDRESS3)),'-') AS ADDRESS3,</v>
      </c>
    </row>
    <row r="13" spans="1:8" x14ac:dyDescent="0.25">
      <c r="A13" t="s">
        <v>235</v>
      </c>
      <c r="B13" t="s">
        <v>181</v>
      </c>
      <c r="C13" t="s">
        <v>178</v>
      </c>
      <c r="D13" t="str">
        <f t="shared" si="4"/>
        <v/>
      </c>
      <c r="E13" t="str">
        <f t="shared" si="0"/>
        <v>COALESCE(RTRIM(LTRIM(</v>
      </c>
      <c r="F13" t="str">
        <f t="shared" si="1"/>
        <v/>
      </c>
      <c r="G13" t="str">
        <f t="shared" si="2"/>
        <v>)),'-')</v>
      </c>
      <c r="H13" t="str">
        <f t="shared" si="3"/>
        <v>COALESCE(RTRIM(LTRIM(INSTITUTION_TBL.ADDRESS4)),'-') AS ADDRESS4,</v>
      </c>
    </row>
    <row r="14" spans="1:8" x14ac:dyDescent="0.25">
      <c r="A14" t="s">
        <v>235</v>
      </c>
      <c r="B14" t="s">
        <v>182</v>
      </c>
      <c r="C14" t="s">
        <v>57</v>
      </c>
      <c r="D14" t="str">
        <f t="shared" si="4"/>
        <v/>
      </c>
      <c r="E14" t="str">
        <f t="shared" si="0"/>
        <v>COALESCE(RTRIM(LTRIM(</v>
      </c>
      <c r="F14" t="str">
        <f t="shared" si="1"/>
        <v/>
      </c>
      <c r="G14" t="str">
        <f t="shared" si="2"/>
        <v>)),'-')</v>
      </c>
      <c r="H14" t="str">
        <f t="shared" si="3"/>
        <v>COALESCE(RTRIM(LTRIM(INSTITUTION_TBL.CITY)),'-') AS CITY,</v>
      </c>
    </row>
    <row r="15" spans="1:8" x14ac:dyDescent="0.25">
      <c r="A15" t="s">
        <v>235</v>
      </c>
      <c r="B15" t="s">
        <v>183</v>
      </c>
      <c r="C15" t="s">
        <v>86</v>
      </c>
      <c r="D15" t="str">
        <f t="shared" si="4"/>
        <v/>
      </c>
      <c r="E15" t="str">
        <f t="shared" si="0"/>
        <v>COALESCE(RTRIM(LTRIM(</v>
      </c>
      <c r="F15" t="str">
        <f t="shared" si="1"/>
        <v/>
      </c>
      <c r="G15" t="str">
        <f t="shared" si="2"/>
        <v>)),'-')</v>
      </c>
      <c r="H15" t="str">
        <f t="shared" si="3"/>
        <v>COALESCE(RTRIM(LTRIM(INSTITUTION_TBL.NUM1)),'-') AS NUM1,</v>
      </c>
    </row>
    <row r="16" spans="1:8" x14ac:dyDescent="0.25">
      <c r="A16" t="s">
        <v>235</v>
      </c>
      <c r="B16" t="s">
        <v>184</v>
      </c>
      <c r="C16" t="s">
        <v>86</v>
      </c>
      <c r="D16" t="str">
        <f t="shared" si="4"/>
        <v/>
      </c>
      <c r="E16" t="str">
        <f t="shared" si="0"/>
        <v>COALESCE(RTRIM(LTRIM(</v>
      </c>
      <c r="F16" t="str">
        <f t="shared" si="1"/>
        <v/>
      </c>
      <c r="G16" t="str">
        <f t="shared" si="2"/>
        <v>)),'-')</v>
      </c>
      <c r="H16" t="str">
        <f t="shared" si="3"/>
        <v>COALESCE(RTRIM(LTRIM(INSTITUTION_TBL.NUM2)),'-') AS NUM2,</v>
      </c>
    </row>
    <row r="17" spans="1:8" x14ac:dyDescent="0.25">
      <c r="A17" t="s">
        <v>235</v>
      </c>
      <c r="B17" t="s">
        <v>185</v>
      </c>
      <c r="C17" t="s">
        <v>79</v>
      </c>
      <c r="D17" t="str">
        <f t="shared" si="4"/>
        <v/>
      </c>
      <c r="E17" t="str">
        <f t="shared" si="0"/>
        <v>COALESCE(RTRIM(LTRIM(</v>
      </c>
      <c r="F17" t="str">
        <f t="shared" si="1"/>
        <v/>
      </c>
      <c r="G17" t="str">
        <f t="shared" si="2"/>
        <v>)),'-')</v>
      </c>
      <c r="H17" t="str">
        <f t="shared" si="3"/>
        <v>COALESCE(RTRIM(LTRIM(INSTITUTION_TBL.HOUSE_TYPE)),'-') AS HOUSE_TYPE,</v>
      </c>
    </row>
    <row r="18" spans="1:8" x14ac:dyDescent="0.25">
      <c r="A18" t="s">
        <v>235</v>
      </c>
      <c r="B18" t="s">
        <v>186</v>
      </c>
      <c r="C18" t="s">
        <v>79</v>
      </c>
      <c r="D18" t="str">
        <f t="shared" si="4"/>
        <v/>
      </c>
      <c r="E18" t="str">
        <f t="shared" si="0"/>
        <v>COALESCE(RTRIM(LTRIM(</v>
      </c>
      <c r="F18" t="str">
        <f t="shared" si="1"/>
        <v/>
      </c>
      <c r="G18" t="str">
        <f t="shared" si="2"/>
        <v>)),'-')</v>
      </c>
      <c r="H18" t="str">
        <f t="shared" si="3"/>
        <v>COALESCE(RTRIM(LTRIM(INSTITUTION_TBL.ADDR_FIELD1)),'-') AS ADDR_FIELD1,</v>
      </c>
    </row>
    <row r="19" spans="1:8" x14ac:dyDescent="0.25">
      <c r="A19" t="s">
        <v>235</v>
      </c>
      <c r="B19" t="s">
        <v>187</v>
      </c>
      <c r="C19" t="s">
        <v>32</v>
      </c>
      <c r="D19" t="str">
        <f t="shared" si="4"/>
        <v/>
      </c>
      <c r="E19" t="str">
        <f t="shared" si="0"/>
        <v>COALESCE(RTRIM(LTRIM(</v>
      </c>
      <c r="F19" t="str">
        <f t="shared" si="1"/>
        <v/>
      </c>
      <c r="G19" t="str">
        <f t="shared" si="2"/>
        <v>)),'-')</v>
      </c>
      <c r="H19" t="str">
        <f t="shared" si="3"/>
        <v>COALESCE(RTRIM(LTRIM(INSTITUTION_TBL.ADDR_FIELD2)),'-') AS ADDR_FIELD2,</v>
      </c>
    </row>
    <row r="20" spans="1:8" x14ac:dyDescent="0.25">
      <c r="A20" t="s">
        <v>235</v>
      </c>
      <c r="B20" t="s">
        <v>188</v>
      </c>
      <c r="C20" t="s">
        <v>32</v>
      </c>
      <c r="D20" t="str">
        <f t="shared" si="4"/>
        <v/>
      </c>
      <c r="E20" t="str">
        <f t="shared" si="0"/>
        <v>COALESCE(RTRIM(LTRIM(</v>
      </c>
      <c r="F20" t="str">
        <f t="shared" si="1"/>
        <v/>
      </c>
      <c r="G20" t="str">
        <f t="shared" si="2"/>
        <v>)),'-')</v>
      </c>
      <c r="H20" t="str">
        <f t="shared" si="3"/>
        <v>COALESCE(RTRIM(LTRIM(INSTITUTION_TBL.ADDR_FIELD3)),'-') AS ADDR_FIELD3,</v>
      </c>
    </row>
    <row r="21" spans="1:8" x14ac:dyDescent="0.25">
      <c r="A21" t="s">
        <v>235</v>
      </c>
      <c r="B21" t="s">
        <v>189</v>
      </c>
      <c r="C21" t="s">
        <v>57</v>
      </c>
      <c r="D21" t="str">
        <f t="shared" si="4"/>
        <v/>
      </c>
      <c r="E21" t="str">
        <f t="shared" si="0"/>
        <v>COALESCE(RTRIM(LTRIM(</v>
      </c>
      <c r="F21" t="str">
        <f t="shared" si="1"/>
        <v/>
      </c>
      <c r="G21" t="str">
        <f t="shared" si="2"/>
        <v>)),'-')</v>
      </c>
      <c r="H21" t="str">
        <f t="shared" si="3"/>
        <v>COALESCE(RTRIM(LTRIM(INSTITUTION_TBL.COUNTY)),'-') AS COUNTY,</v>
      </c>
    </row>
    <row r="22" spans="1:8" x14ac:dyDescent="0.25">
      <c r="A22" t="s">
        <v>235</v>
      </c>
      <c r="B22" t="s">
        <v>190</v>
      </c>
      <c r="C22" t="s">
        <v>86</v>
      </c>
      <c r="D22" t="str">
        <f t="shared" si="4"/>
        <v/>
      </c>
      <c r="E22" t="str">
        <f t="shared" si="0"/>
        <v>COALESCE(RTRIM(LTRIM(</v>
      </c>
      <c r="F22" t="str">
        <f t="shared" si="1"/>
        <v/>
      </c>
      <c r="G22" t="str">
        <f t="shared" si="2"/>
        <v>)),'-')</v>
      </c>
      <c r="H22" t="str">
        <f t="shared" si="3"/>
        <v>COALESCE(RTRIM(LTRIM(INSTITUTION_TBL.STATE)),'-') AS STATE,</v>
      </c>
    </row>
    <row r="23" spans="1:8" x14ac:dyDescent="0.25">
      <c r="A23" t="s">
        <v>235</v>
      </c>
      <c r="B23" t="s">
        <v>191</v>
      </c>
      <c r="C23" t="s">
        <v>192</v>
      </c>
      <c r="D23" t="str">
        <f t="shared" si="4"/>
        <v/>
      </c>
      <c r="E23" t="str">
        <f t="shared" si="0"/>
        <v>COALESCE(RTRIM(LTRIM(</v>
      </c>
      <c r="F23" t="str">
        <f t="shared" si="1"/>
        <v/>
      </c>
      <c r="G23" t="str">
        <f t="shared" si="2"/>
        <v>)),'-')</v>
      </c>
      <c r="H23" t="str">
        <f t="shared" si="3"/>
        <v>COALESCE(RTRIM(LTRIM(INSTITUTION_TBL.POSTAL)),'-') AS POSTAL,</v>
      </c>
    </row>
    <row r="24" spans="1:8" x14ac:dyDescent="0.25">
      <c r="A24" t="s">
        <v>235</v>
      </c>
      <c r="B24" t="s">
        <v>193</v>
      </c>
      <c r="C24" t="s">
        <v>30</v>
      </c>
      <c r="D24" t="str">
        <f t="shared" si="4"/>
        <v/>
      </c>
      <c r="E24" t="str">
        <f t="shared" si="0"/>
        <v>COALESCE(RTRIM(LTRIM(</v>
      </c>
      <c r="F24" t="str">
        <f t="shared" si="1"/>
        <v/>
      </c>
      <c r="G24" t="str">
        <f t="shared" si="2"/>
        <v>)),'-')</v>
      </c>
      <c r="H24" t="str">
        <f t="shared" si="3"/>
        <v>COALESCE(RTRIM(LTRIM(INSTITUTION_TBL.GEO_CODE)),'-') AS GEO_CODE,</v>
      </c>
    </row>
    <row r="25" spans="1:8" x14ac:dyDescent="0.25">
      <c r="A25" t="s">
        <v>235</v>
      </c>
      <c r="B25" t="s">
        <v>194</v>
      </c>
      <c r="C25" t="s">
        <v>44</v>
      </c>
      <c r="D25" t="str">
        <f t="shared" si="4"/>
        <v/>
      </c>
      <c r="E25" t="str">
        <f t="shared" si="0"/>
        <v>COALESCE(RTRIM(LTRIM(</v>
      </c>
      <c r="F25" t="str">
        <f t="shared" si="1"/>
        <v/>
      </c>
      <c r="G25" t="str">
        <f t="shared" si="2"/>
        <v>)),'-')</v>
      </c>
      <c r="H25" t="str">
        <f t="shared" si="3"/>
        <v>COALESCE(RTRIM(LTRIM(INSTITUTION_TBL.IN_CITY_LIMIT)),'-') AS IN_CITY_LIMIT,</v>
      </c>
    </row>
    <row r="26" spans="1:8" x14ac:dyDescent="0.25">
      <c r="A26" t="s">
        <v>235</v>
      </c>
      <c r="B26" t="s">
        <v>145</v>
      </c>
      <c r="C26" t="s">
        <v>42</v>
      </c>
      <c r="D26" t="str">
        <f t="shared" si="4"/>
        <v/>
      </c>
      <c r="E26" t="str">
        <f t="shared" si="0"/>
        <v>COALESCE(RTRIM(LTRIM(</v>
      </c>
      <c r="F26" t="str">
        <f t="shared" si="1"/>
        <v/>
      </c>
      <c r="G26" t="str">
        <f t="shared" si="2"/>
        <v>)),'-')</v>
      </c>
      <c r="H26" t="str">
        <f t="shared" si="3"/>
        <v>COALESCE(RTRIM(LTRIM(INSTITUTION_TBL.GRADING_SCHEME)),'-') AS GRADING_SCHEME,</v>
      </c>
    </row>
    <row r="27" spans="1:8" x14ac:dyDescent="0.25">
      <c r="A27" t="s">
        <v>235</v>
      </c>
      <c r="B27" t="s">
        <v>146</v>
      </c>
      <c r="C27" t="s">
        <v>42</v>
      </c>
      <c r="D27" t="str">
        <f t="shared" si="4"/>
        <v/>
      </c>
      <c r="E27" t="str">
        <f t="shared" si="0"/>
        <v>COALESCE(RTRIM(LTRIM(</v>
      </c>
      <c r="F27" t="str">
        <f t="shared" si="1"/>
        <v/>
      </c>
      <c r="G27" t="str">
        <f t="shared" si="2"/>
        <v>)),'-')</v>
      </c>
      <c r="H27" t="str">
        <f t="shared" si="3"/>
        <v>COALESCE(RTRIM(LTRIM(INSTITUTION_TBL.GRADING_BASIS)),'-') AS GRADING_BASIS,</v>
      </c>
    </row>
    <row r="28" spans="1:8" x14ac:dyDescent="0.25">
      <c r="A28" t="s">
        <v>235</v>
      </c>
      <c r="B28" t="s">
        <v>195</v>
      </c>
      <c r="C28" t="s">
        <v>42</v>
      </c>
      <c r="D28" t="str">
        <f t="shared" si="4"/>
        <v/>
      </c>
      <c r="E28" t="str">
        <f t="shared" si="0"/>
        <v>COALESCE(RTRIM(LTRIM(</v>
      </c>
      <c r="F28" t="str">
        <f t="shared" si="1"/>
        <v/>
      </c>
      <c r="G28" t="str">
        <f t="shared" si="2"/>
        <v>)),'-')</v>
      </c>
      <c r="H28" t="str">
        <f t="shared" si="3"/>
        <v>COALESCE(RTRIM(LTRIM(INSTITUTION_TBL.GRADING_BASIS_SCH)),'-') AS GRADING_BASIS_SCH,</v>
      </c>
    </row>
    <row r="29" spans="1:8" x14ac:dyDescent="0.25">
      <c r="A29" t="s">
        <v>235</v>
      </c>
      <c r="B29" t="s">
        <v>119</v>
      </c>
      <c r="C29" t="s">
        <v>38</v>
      </c>
      <c r="D29" t="str">
        <f t="shared" si="4"/>
        <v/>
      </c>
      <c r="E29" t="str">
        <f t="shared" si="0"/>
        <v>COALESCE(RTRIM(LTRIM(</v>
      </c>
      <c r="F29" t="str">
        <f t="shared" si="1"/>
        <v/>
      </c>
      <c r="G29" t="str">
        <f t="shared" si="2"/>
        <v>)),'-')</v>
      </c>
      <c r="H29" t="str">
        <f t="shared" si="3"/>
        <v>COALESCE(RTRIM(LTRIM(INSTITUTION_TBL.CAMPUS)),'-') AS CAMPUS,</v>
      </c>
    </row>
    <row r="30" spans="1:8" x14ac:dyDescent="0.25">
      <c r="A30" t="s">
        <v>235</v>
      </c>
      <c r="B30" t="s">
        <v>196</v>
      </c>
      <c r="C30" t="s">
        <v>44</v>
      </c>
      <c r="D30" t="str">
        <f t="shared" si="4"/>
        <v/>
      </c>
      <c r="E30" t="str">
        <f t="shared" si="0"/>
        <v>COALESCE(RTRIM(LTRIM(</v>
      </c>
      <c r="F30" t="str">
        <f t="shared" si="1"/>
        <v/>
      </c>
      <c r="G30" t="str">
        <f t="shared" si="2"/>
        <v>)),'-')</v>
      </c>
      <c r="H30" t="str">
        <f t="shared" si="3"/>
        <v>COALESCE(RTRIM(LTRIM(INSTITUTION_TBL.STDNT_SPEC_PERM)),'-') AS STDNT_SPEC_PERM,</v>
      </c>
    </row>
    <row r="31" spans="1:8" x14ac:dyDescent="0.25">
      <c r="A31" t="s">
        <v>235</v>
      </c>
      <c r="B31" t="s">
        <v>197</v>
      </c>
      <c r="C31" t="s">
        <v>44</v>
      </c>
      <c r="D31" t="str">
        <f t="shared" si="4"/>
        <v/>
      </c>
      <c r="E31" t="str">
        <f t="shared" si="0"/>
        <v>COALESCE(RTRIM(LTRIM(</v>
      </c>
      <c r="F31" t="str">
        <f t="shared" si="1"/>
        <v/>
      </c>
      <c r="G31" t="str">
        <f t="shared" si="2"/>
        <v>)),'-')</v>
      </c>
      <c r="H31" t="str">
        <f t="shared" si="3"/>
        <v>COALESCE(RTRIM(LTRIM(INSTITUTION_TBL.AUTO_ENRL_WAITLIST)),'-') AS AUTO_ENRL_WAITLIST,</v>
      </c>
    </row>
    <row r="32" spans="1:8" x14ac:dyDescent="0.25">
      <c r="A32" t="s">
        <v>235</v>
      </c>
      <c r="B32" t="s">
        <v>198</v>
      </c>
      <c r="C32" t="s">
        <v>44</v>
      </c>
      <c r="D32" t="str">
        <f t="shared" si="4"/>
        <v/>
      </c>
      <c r="E32" t="str">
        <f t="shared" si="0"/>
        <v>COALESCE(RTRIM(LTRIM(</v>
      </c>
      <c r="F32" t="str">
        <f t="shared" si="1"/>
        <v/>
      </c>
      <c r="G32" t="str">
        <f t="shared" si="2"/>
        <v>)),'-')</v>
      </c>
      <c r="H32" t="str">
        <f t="shared" si="3"/>
        <v>COALESCE(RTRIM(LTRIM(INSTITUTION_TBL.RESIDENCY_REQ)),'-') AS RESIDENCY_REQ,</v>
      </c>
    </row>
    <row r="33" spans="1:8" x14ac:dyDescent="0.25">
      <c r="A33" t="s">
        <v>235</v>
      </c>
      <c r="B33" t="s">
        <v>199</v>
      </c>
      <c r="C33" t="s">
        <v>42</v>
      </c>
      <c r="D33" t="str">
        <f t="shared" si="4"/>
        <v/>
      </c>
      <c r="E33" t="str">
        <f t="shared" si="0"/>
        <v>COALESCE(RTRIM(LTRIM(</v>
      </c>
      <c r="F33" t="str">
        <f t="shared" si="1"/>
        <v/>
      </c>
      <c r="G33" t="str">
        <f t="shared" si="2"/>
        <v>)),'-')</v>
      </c>
      <c r="H33" t="str">
        <f t="shared" si="3"/>
        <v>COALESCE(RTRIM(LTRIM(INSTITUTION_TBL.FA_WDCAN_RSN)),'-') AS FA_WDCAN_RSN,</v>
      </c>
    </row>
    <row r="34" spans="1:8" x14ac:dyDescent="0.25">
      <c r="A34" t="s">
        <v>235</v>
      </c>
      <c r="B34" t="s">
        <v>200</v>
      </c>
      <c r="C34" t="s">
        <v>32</v>
      </c>
      <c r="D34" t="str">
        <f t="shared" si="4"/>
        <v/>
      </c>
      <c r="E34" t="str">
        <f t="shared" si="0"/>
        <v>COALESCE(RTRIM(LTRIM(</v>
      </c>
      <c r="F34" t="str">
        <f t="shared" si="1"/>
        <v/>
      </c>
      <c r="G34" t="str">
        <f t="shared" si="2"/>
        <v>)),'-')</v>
      </c>
      <c r="H34" t="str">
        <f t="shared" si="3"/>
        <v>COALESCE(RTRIM(LTRIM(INSTITUTION_TBL.ENRL_ACTION_REASON)),'-') AS ENRL_ACTION_REASON,</v>
      </c>
    </row>
    <row r="35" spans="1:8" x14ac:dyDescent="0.25">
      <c r="A35" t="s">
        <v>235</v>
      </c>
      <c r="B35" t="s">
        <v>201</v>
      </c>
      <c r="C35" t="s">
        <v>44</v>
      </c>
      <c r="D35" t="str">
        <f t="shared" si="4"/>
        <v/>
      </c>
      <c r="E35" t="str">
        <f t="shared" si="0"/>
        <v>COALESCE(RTRIM(LTRIM(</v>
      </c>
      <c r="F35" t="str">
        <f t="shared" si="1"/>
        <v/>
      </c>
      <c r="G35" t="str">
        <f t="shared" si="2"/>
        <v>)),'-')</v>
      </c>
      <c r="H35" t="str">
        <f t="shared" si="3"/>
        <v>COALESCE(RTRIM(LTRIM(INSTITUTION_TBL.FACILITY_CONFLICT)),'-') AS FACILITY_CONFLICT,</v>
      </c>
    </row>
    <row r="36" spans="1:8" x14ac:dyDescent="0.25">
      <c r="A36" t="s">
        <v>235</v>
      </c>
      <c r="B36" t="s">
        <v>202</v>
      </c>
      <c r="C36" t="s">
        <v>44</v>
      </c>
      <c r="D36" t="str">
        <f t="shared" si="4"/>
        <v/>
      </c>
      <c r="E36" t="str">
        <f t="shared" si="0"/>
        <v>COALESCE(RTRIM(LTRIM(</v>
      </c>
      <c r="F36" t="str">
        <f t="shared" si="1"/>
        <v/>
      </c>
      <c r="G36" t="str">
        <f t="shared" si="2"/>
        <v>)),'-')</v>
      </c>
      <c r="H36" t="str">
        <f t="shared" si="3"/>
        <v>COALESCE(RTRIM(LTRIM(INSTITUTION_TBL.NSLC_AGD_RULE)),'-') AS NSLC_AGD_RULE,</v>
      </c>
    </row>
    <row r="37" spans="1:8" x14ac:dyDescent="0.25">
      <c r="A37" t="s">
        <v>235</v>
      </c>
      <c r="B37" t="s">
        <v>203</v>
      </c>
      <c r="C37" t="s">
        <v>34</v>
      </c>
      <c r="D37" t="str">
        <f t="shared" si="4"/>
        <v/>
      </c>
      <c r="E37" t="str">
        <f t="shared" si="0"/>
        <v>COALESCE(RTRIM(LTRIM(</v>
      </c>
      <c r="F37" t="str">
        <f t="shared" si="1"/>
        <v/>
      </c>
      <c r="G37" t="str">
        <f t="shared" si="2"/>
        <v>)),'-')</v>
      </c>
      <c r="H37" t="str">
        <f t="shared" si="3"/>
        <v>COALESCE(RTRIM(LTRIM(INSTITUTION_TBL.NSLC_MONTH_FACTOR)),'-') AS NSLC_MONTH_FACTOR,</v>
      </c>
    </row>
    <row r="38" spans="1:8" x14ac:dyDescent="0.25">
      <c r="A38" t="s">
        <v>235</v>
      </c>
      <c r="B38" t="s">
        <v>204</v>
      </c>
      <c r="C38" t="s">
        <v>32</v>
      </c>
      <c r="D38" t="str">
        <f t="shared" si="4"/>
        <v/>
      </c>
      <c r="E38" t="str">
        <f t="shared" si="0"/>
        <v>COALESCE(RTRIM(LTRIM(</v>
      </c>
      <c r="F38" t="str">
        <f t="shared" si="1"/>
        <v/>
      </c>
      <c r="G38" t="str">
        <f t="shared" si="2"/>
        <v>)),'-')</v>
      </c>
      <c r="H38" t="str">
        <f t="shared" si="3"/>
        <v>COALESCE(RTRIM(LTRIM(INSTITUTION_TBL.STDNT_ATTR_COHORT)),'-') AS STDNT_ATTR_COHORT,</v>
      </c>
    </row>
    <row r="39" spans="1:8" x14ac:dyDescent="0.25">
      <c r="A39" t="s">
        <v>235</v>
      </c>
      <c r="B39" t="s">
        <v>205</v>
      </c>
      <c r="C39" t="s">
        <v>32</v>
      </c>
      <c r="D39" t="str">
        <f t="shared" si="4"/>
        <v/>
      </c>
      <c r="E39" t="str">
        <f t="shared" si="0"/>
        <v>COALESCE(RTRIM(LTRIM(</v>
      </c>
      <c r="F39" t="str">
        <f t="shared" si="1"/>
        <v/>
      </c>
      <c r="G39" t="str">
        <f t="shared" si="2"/>
        <v>)),'-')</v>
      </c>
      <c r="H39" t="str">
        <f t="shared" si="3"/>
        <v>COALESCE(RTRIM(LTRIM(INSTITUTION_TBL.CLASS_MTG_ATND_TYP)),'-') AS CLASS_MTG_ATND_TYP,</v>
      </c>
    </row>
    <row r="40" spans="1:8" x14ac:dyDescent="0.25">
      <c r="A40" t="s">
        <v>235</v>
      </c>
      <c r="B40" t="s">
        <v>206</v>
      </c>
      <c r="C40" t="s">
        <v>86</v>
      </c>
      <c r="D40" t="str">
        <f t="shared" si="4"/>
        <v/>
      </c>
      <c r="E40" t="str">
        <f t="shared" si="0"/>
        <v>COALESCE(RTRIM(LTRIM(</v>
      </c>
      <c r="F40" t="str">
        <f t="shared" si="1"/>
        <v/>
      </c>
      <c r="G40" t="str">
        <f t="shared" si="2"/>
        <v>)),'-')</v>
      </c>
      <c r="H40" t="str">
        <f t="shared" si="3"/>
        <v>COALESCE(RTRIM(LTRIM(INSTITUTION_TBL.FICE_CD)),'-') AS FICE_CD,</v>
      </c>
    </row>
    <row r="41" spans="1:8" x14ac:dyDescent="0.25">
      <c r="A41" t="s">
        <v>235</v>
      </c>
      <c r="B41" t="s">
        <v>207</v>
      </c>
      <c r="C41" t="s">
        <v>44</v>
      </c>
      <c r="D41" t="str">
        <f t="shared" si="4"/>
        <v/>
      </c>
      <c r="E41" t="str">
        <f t="shared" si="0"/>
        <v>COALESCE(RTRIM(LTRIM(</v>
      </c>
      <c r="F41" t="str">
        <f t="shared" si="1"/>
        <v/>
      </c>
      <c r="G41" t="str">
        <f t="shared" si="2"/>
        <v>)),'-')</v>
      </c>
      <c r="H41" t="str">
        <f t="shared" si="3"/>
        <v>COALESCE(RTRIM(LTRIM(INSTITUTION_TBL.LOAD_CALC_APPLY)),'-') AS LOAD_CALC_APPLY,</v>
      </c>
    </row>
    <row r="42" spans="1:8" x14ac:dyDescent="0.25">
      <c r="A42" t="s">
        <v>235</v>
      </c>
      <c r="B42" t="s">
        <v>208</v>
      </c>
      <c r="C42" t="s">
        <v>209</v>
      </c>
      <c r="D42" t="str">
        <f t="shared" si="4"/>
        <v/>
      </c>
      <c r="E42" t="str">
        <f t="shared" si="0"/>
        <v>COALESCE(RTRIM(LTRIM(</v>
      </c>
      <c r="F42" t="str">
        <f t="shared" si="1"/>
        <v/>
      </c>
      <c r="G42" t="str">
        <f t="shared" si="2"/>
        <v>)),'-')</v>
      </c>
      <c r="H42" t="str">
        <f t="shared" si="3"/>
        <v>COALESCE(RTRIM(LTRIM(INSTITUTION_TBL.FULLTIME_LIMIT_PCT)),'-') AS FULLTIME_LIMIT_PCT,</v>
      </c>
    </row>
    <row r="43" spans="1:8" x14ac:dyDescent="0.25">
      <c r="A43" t="s">
        <v>235</v>
      </c>
      <c r="B43" t="s">
        <v>210</v>
      </c>
      <c r="C43" t="s">
        <v>209</v>
      </c>
      <c r="D43" t="str">
        <f t="shared" si="4"/>
        <v/>
      </c>
      <c r="E43" t="str">
        <f t="shared" si="0"/>
        <v>COALESCE(RTRIM(LTRIM(</v>
      </c>
      <c r="F43" t="str">
        <f t="shared" si="1"/>
        <v/>
      </c>
      <c r="G43" t="str">
        <f t="shared" si="2"/>
        <v>)),'-')</v>
      </c>
      <c r="H43" t="str">
        <f t="shared" si="3"/>
        <v>COALESCE(RTRIM(LTRIM(INSTITUTION_TBL.FULLTIM_LIMIT_WARN)),'-') AS FULLTIM_LIMIT_WARN,</v>
      </c>
    </row>
    <row r="44" spans="1:8" x14ac:dyDescent="0.25">
      <c r="A44" t="s">
        <v>235</v>
      </c>
      <c r="B44" t="s">
        <v>211</v>
      </c>
      <c r="C44" t="s">
        <v>209</v>
      </c>
      <c r="D44" t="str">
        <f t="shared" si="4"/>
        <v/>
      </c>
      <c r="E44" t="str">
        <f t="shared" si="0"/>
        <v>COALESCE(RTRIM(LTRIM(</v>
      </c>
      <c r="F44" t="str">
        <f t="shared" si="1"/>
        <v/>
      </c>
      <c r="G44" t="str">
        <f t="shared" si="2"/>
        <v>)),'-')</v>
      </c>
      <c r="H44" t="str">
        <f t="shared" si="3"/>
        <v>COALESCE(RTRIM(LTRIM(INSTITUTION_TBL.PARTTIME_LIMIT_PCT)),'-') AS PARTTIME_LIMIT_PCT,</v>
      </c>
    </row>
    <row r="45" spans="1:8" x14ac:dyDescent="0.25">
      <c r="A45" t="s">
        <v>235</v>
      </c>
      <c r="B45" t="s">
        <v>212</v>
      </c>
      <c r="C45" t="s">
        <v>209</v>
      </c>
      <c r="D45" t="str">
        <f t="shared" si="4"/>
        <v/>
      </c>
      <c r="E45" t="str">
        <f t="shared" si="0"/>
        <v>COALESCE(RTRIM(LTRIM(</v>
      </c>
      <c r="F45" t="str">
        <f t="shared" si="1"/>
        <v/>
      </c>
      <c r="G45" t="str">
        <f t="shared" si="2"/>
        <v>)),'-')</v>
      </c>
      <c r="H45" t="str">
        <f t="shared" si="3"/>
        <v>COALESCE(RTRIM(LTRIM(INSTITUTION_TBL.PARTTIM_LIMIT_WARN)),'-') AS PARTTIM_LIMIT_WARN,</v>
      </c>
    </row>
    <row r="46" spans="1:8" x14ac:dyDescent="0.25">
      <c r="A46" t="s">
        <v>235</v>
      </c>
      <c r="B46" t="s">
        <v>213</v>
      </c>
      <c r="C46" t="s">
        <v>42</v>
      </c>
      <c r="D46" t="str">
        <f t="shared" si="4"/>
        <v/>
      </c>
      <c r="E46" t="str">
        <f t="shared" si="0"/>
        <v>COALESCE(RTRIM(LTRIM(</v>
      </c>
      <c r="F46" t="str">
        <f t="shared" si="1"/>
        <v/>
      </c>
      <c r="G46" t="str">
        <f t="shared" si="2"/>
        <v>)),'-')</v>
      </c>
      <c r="H46" t="str">
        <f t="shared" si="3"/>
        <v>COALESCE(RTRIM(LTRIM(INSTITUTION_TBL.ASSIGN_TYPE)),'-') AS ASSIGN_TYPE,</v>
      </c>
    </row>
    <row r="47" spans="1:8" x14ac:dyDescent="0.25">
      <c r="A47" t="s">
        <v>235</v>
      </c>
      <c r="B47" t="s">
        <v>214</v>
      </c>
      <c r="C47" t="s">
        <v>86</v>
      </c>
      <c r="D47" t="str">
        <f t="shared" si="4"/>
        <v/>
      </c>
      <c r="E47" t="str">
        <f t="shared" si="0"/>
        <v>COALESCE(RTRIM(LTRIM(</v>
      </c>
      <c r="F47" t="str">
        <f t="shared" si="1"/>
        <v/>
      </c>
      <c r="G47" t="str">
        <f t="shared" si="2"/>
        <v>)),'-')</v>
      </c>
      <c r="H47" t="str">
        <f t="shared" si="3"/>
        <v>COALESCE(RTRIM(LTRIM(INSTITUTION_TBL.INSTRUCTOR_CLASS)),'-') AS INSTRUCTOR_CLASS,</v>
      </c>
    </row>
    <row r="48" spans="1:8" x14ac:dyDescent="0.25">
      <c r="A48" t="s">
        <v>235</v>
      </c>
      <c r="B48" t="s">
        <v>215</v>
      </c>
      <c r="C48" t="s">
        <v>34</v>
      </c>
      <c r="D48" t="str">
        <f t="shared" si="4"/>
        <v/>
      </c>
      <c r="E48" t="str">
        <f t="shared" si="0"/>
        <v>COALESCE(RTRIM(LTRIM(</v>
      </c>
      <c r="F48" t="str">
        <f t="shared" si="1"/>
        <v/>
      </c>
      <c r="G48" t="str">
        <f t="shared" si="2"/>
        <v>)),'-')</v>
      </c>
      <c r="H48" t="str">
        <f t="shared" si="3"/>
        <v>COALESCE(RTRIM(LTRIM(INSTITUTION_TBL.CRSE_CNTCT_HRS_PCT)),'-') AS CRSE_CNTCT_HRS_PCT,</v>
      </c>
    </row>
    <row r="49" spans="1:8" x14ac:dyDescent="0.25">
      <c r="A49" t="s">
        <v>235</v>
      </c>
      <c r="B49" t="s">
        <v>216</v>
      </c>
      <c r="C49" t="s">
        <v>34</v>
      </c>
      <c r="D49" t="str">
        <f t="shared" si="4"/>
        <v/>
      </c>
      <c r="E49" t="str">
        <f t="shared" si="0"/>
        <v>COALESCE(RTRIM(LTRIM(</v>
      </c>
      <c r="F49" t="str">
        <f t="shared" si="1"/>
        <v/>
      </c>
      <c r="G49" t="str">
        <f t="shared" si="2"/>
        <v>)),'-')</v>
      </c>
      <c r="H49" t="str">
        <f t="shared" si="3"/>
        <v>COALESCE(RTRIM(LTRIM(INSTITUTION_TBL.UNITS_ACAD_PRG_PCT)),'-') AS UNITS_ACAD_PRG_PCT,</v>
      </c>
    </row>
    <row r="50" spans="1:8" x14ac:dyDescent="0.25">
      <c r="A50" t="s">
        <v>235</v>
      </c>
      <c r="B50" t="s">
        <v>217</v>
      </c>
      <c r="C50" t="s">
        <v>42</v>
      </c>
      <c r="D50" t="str">
        <f t="shared" si="4"/>
        <v/>
      </c>
      <c r="E50" t="str">
        <f t="shared" si="0"/>
        <v>COALESCE(RTRIM(LTRIM(</v>
      </c>
      <c r="F50" t="str">
        <f t="shared" si="1"/>
        <v/>
      </c>
      <c r="G50" t="str">
        <f t="shared" si="2"/>
        <v>)),'-')</v>
      </c>
      <c r="H50" t="str">
        <f t="shared" si="3"/>
        <v>COALESCE(RTRIM(LTRIM(INSTITUTION_TBL.LMS_FILE_TYPE)),'-') AS LMS_FILE_TYPE,</v>
      </c>
    </row>
    <row r="51" spans="1:8" x14ac:dyDescent="0.25">
      <c r="A51" t="s">
        <v>235</v>
      </c>
      <c r="B51" t="s">
        <v>218</v>
      </c>
      <c r="C51" t="s">
        <v>32</v>
      </c>
      <c r="D51" t="str">
        <f t="shared" si="4"/>
        <v/>
      </c>
      <c r="E51" t="str">
        <f t="shared" si="0"/>
        <v>COALESCE(RTRIM(LTRIM(</v>
      </c>
      <c r="F51" t="str">
        <f t="shared" si="1"/>
        <v/>
      </c>
      <c r="G51" t="str">
        <f t="shared" si="2"/>
        <v>)),'-')</v>
      </c>
      <c r="H51" t="str">
        <f t="shared" si="3"/>
        <v>COALESCE(RTRIM(LTRIM(INSTITUTION_TBL.PHONE_TYPE)),'-') AS PHONE_TYPE,</v>
      </c>
    </row>
    <row r="52" spans="1:8" x14ac:dyDescent="0.25">
      <c r="A52" t="s">
        <v>235</v>
      </c>
      <c r="B52" t="s">
        <v>219</v>
      </c>
      <c r="C52" t="s">
        <v>51</v>
      </c>
      <c r="D52" t="str">
        <f t="shared" si="4"/>
        <v/>
      </c>
      <c r="E52" t="str">
        <f t="shared" si="0"/>
        <v>COALESCE(RTRIM(LTRIM(</v>
      </c>
      <c r="F52" t="str">
        <f t="shared" si="1"/>
        <v/>
      </c>
      <c r="G52" t="str">
        <f t="shared" si="2"/>
        <v>)),'-')</v>
      </c>
      <c r="H52" t="str">
        <f t="shared" si="3"/>
        <v>COALESCE(RTRIM(LTRIM(INSTITUTION_TBL.ADDR_USAGE)),'-') AS ADDR_USAGE,</v>
      </c>
    </row>
    <row r="53" spans="1:8" x14ac:dyDescent="0.25">
      <c r="A53" t="s">
        <v>235</v>
      </c>
      <c r="B53" t="s">
        <v>163</v>
      </c>
      <c r="C53" t="s">
        <v>44</v>
      </c>
      <c r="D53" t="str">
        <f t="shared" si="4"/>
        <v/>
      </c>
      <c r="E53" t="str">
        <f t="shared" si="0"/>
        <v>COALESCE(RTRIM(LTRIM(</v>
      </c>
      <c r="F53" t="str">
        <f t="shared" si="1"/>
        <v/>
      </c>
      <c r="G53" t="str">
        <f t="shared" si="2"/>
        <v>)),'-')</v>
      </c>
      <c r="H53" t="str">
        <f t="shared" si="3"/>
        <v>COALESCE(RTRIM(LTRIM(INSTITUTION_TBL.REPEAT_ENRL_CTL)),'-') AS REPEAT_ENRL_CTL,</v>
      </c>
    </row>
    <row r="54" spans="1:8" x14ac:dyDescent="0.25">
      <c r="A54" t="s">
        <v>235</v>
      </c>
      <c r="B54" t="s">
        <v>164</v>
      </c>
      <c r="C54" t="s">
        <v>44</v>
      </c>
      <c r="D54" t="str">
        <f t="shared" si="4"/>
        <v/>
      </c>
      <c r="E54" t="str">
        <f t="shared" si="0"/>
        <v>COALESCE(RTRIM(LTRIM(</v>
      </c>
      <c r="F54" t="str">
        <f t="shared" si="1"/>
        <v/>
      </c>
      <c r="G54" t="str">
        <f t="shared" si="2"/>
        <v>)),'-')</v>
      </c>
      <c r="H54" t="str">
        <f t="shared" si="3"/>
        <v>COALESCE(RTRIM(LTRIM(INSTITUTION_TBL.REPEAT_ENRL_SUSP)),'-') AS REPEAT_ENRL_SUSP,</v>
      </c>
    </row>
    <row r="55" spans="1:8" x14ac:dyDescent="0.25">
      <c r="A55" t="s">
        <v>235</v>
      </c>
      <c r="B55" t="s">
        <v>165</v>
      </c>
      <c r="C55" t="s">
        <v>44</v>
      </c>
      <c r="D55" t="str">
        <f t="shared" si="4"/>
        <v/>
      </c>
      <c r="E55" t="str">
        <f t="shared" si="0"/>
        <v>COALESCE(RTRIM(LTRIM(</v>
      </c>
      <c r="F55" t="str">
        <f t="shared" si="1"/>
        <v/>
      </c>
      <c r="G55" t="str">
        <f t="shared" si="2"/>
        <v>)),'-')</v>
      </c>
      <c r="H55" t="str">
        <f t="shared" si="3"/>
        <v>COALESCE(RTRIM(LTRIM(INSTITUTION_TBL.REPEAT_GRD_CK)),'-') AS REPEAT_GRD_CK,</v>
      </c>
    </row>
    <row r="56" spans="1:8" x14ac:dyDescent="0.25">
      <c r="A56" t="s">
        <v>235</v>
      </c>
      <c r="B56" t="s">
        <v>166</v>
      </c>
      <c r="C56" t="s">
        <v>44</v>
      </c>
      <c r="D56" t="str">
        <f t="shared" si="4"/>
        <v/>
      </c>
      <c r="E56" t="str">
        <f t="shared" si="0"/>
        <v>COALESCE(RTRIM(LTRIM(</v>
      </c>
      <c r="F56" t="str">
        <f t="shared" si="1"/>
        <v/>
      </c>
      <c r="G56" t="str">
        <f t="shared" si="2"/>
        <v>)),'-')</v>
      </c>
      <c r="H56" t="str">
        <f t="shared" si="3"/>
        <v>COALESCE(RTRIM(LTRIM(INSTITUTION_TBL.REPEAT_GRD_SUSP)),'-') AS REPEAT_GRD_SUSP,</v>
      </c>
    </row>
    <row r="57" spans="1:8" x14ac:dyDescent="0.25">
      <c r="A57" t="s">
        <v>235</v>
      </c>
      <c r="B57" t="s">
        <v>220</v>
      </c>
      <c r="C57" t="s">
        <v>44</v>
      </c>
      <c r="D57" t="str">
        <f t="shared" si="4"/>
        <v/>
      </c>
      <c r="E57" t="str">
        <f t="shared" si="0"/>
        <v>COALESCE(RTRIM(LTRIM(</v>
      </c>
      <c r="F57" t="str">
        <f t="shared" si="1"/>
        <v/>
      </c>
      <c r="G57" t="str">
        <f t="shared" si="2"/>
        <v>)),'-')</v>
      </c>
      <c r="H57" t="str">
        <f t="shared" si="3"/>
        <v>COALESCE(RTRIM(LTRIM(INSTITUTION_TBL.GRAD_NAME_CHG)),'-') AS GRAD_NAME_CHG,</v>
      </c>
    </row>
    <row r="58" spans="1:8" x14ac:dyDescent="0.25">
      <c r="A58" t="s">
        <v>235</v>
      </c>
      <c r="B58" t="s">
        <v>221</v>
      </c>
      <c r="C58" t="s">
        <v>44</v>
      </c>
      <c r="D58" t="str">
        <f t="shared" si="4"/>
        <v/>
      </c>
      <c r="E58" t="str">
        <f t="shared" si="0"/>
        <v>COALESCE(RTRIM(LTRIM(</v>
      </c>
      <c r="F58" t="str">
        <f t="shared" si="1"/>
        <v/>
      </c>
      <c r="G58" t="str">
        <f t="shared" si="2"/>
        <v>)),'-')</v>
      </c>
      <c r="H58" t="str">
        <f t="shared" si="3"/>
        <v>COALESCE(RTRIM(LTRIM(INSTITUTION_TBL.PRINT_NID)),'-') AS PRINT_NID,</v>
      </c>
    </row>
    <row r="59" spans="1:8" x14ac:dyDescent="0.25">
      <c r="A59" t="s">
        <v>235</v>
      </c>
      <c r="B59" t="s">
        <v>222</v>
      </c>
      <c r="C59" t="s">
        <v>44</v>
      </c>
      <c r="D59" t="str">
        <f t="shared" si="4"/>
        <v/>
      </c>
      <c r="E59" t="str">
        <f t="shared" si="0"/>
        <v>COALESCE(RTRIM(LTRIM(</v>
      </c>
      <c r="F59" t="str">
        <f t="shared" si="1"/>
        <v/>
      </c>
      <c r="G59" t="str">
        <f t="shared" si="2"/>
        <v>)),'-')</v>
      </c>
      <c r="H59" t="str">
        <f t="shared" si="3"/>
        <v>COALESCE(RTRIM(LTRIM(INSTITUTION_TBL.REPEAT_CHK_TOPIC)),'-') AS REPEAT_CHK_TOPIC,</v>
      </c>
    </row>
    <row r="60" spans="1:8" x14ac:dyDescent="0.25">
      <c r="A60" t="s">
        <v>235</v>
      </c>
      <c r="B60" t="s">
        <v>223</v>
      </c>
      <c r="C60" t="s">
        <v>44</v>
      </c>
      <c r="D60" t="str">
        <f t="shared" si="4"/>
        <v/>
      </c>
      <c r="E60" t="str">
        <f t="shared" si="0"/>
        <v>COALESCE(RTRIM(LTRIM(</v>
      </c>
      <c r="F60" t="str">
        <f t="shared" si="1"/>
        <v/>
      </c>
      <c r="G60" t="str">
        <f t="shared" si="2"/>
        <v>)),'-')</v>
      </c>
      <c r="H60" t="str">
        <f t="shared" si="3"/>
        <v>COALESCE(RTRIM(LTRIM(INSTITUTION_TBL.SCC_AUS_DEST)),'-') AS SCC_AUS_DEST,</v>
      </c>
    </row>
    <row r="61" spans="1:8" x14ac:dyDescent="0.25">
      <c r="A61" t="s">
        <v>235</v>
      </c>
      <c r="B61" t="s">
        <v>224</v>
      </c>
      <c r="C61" t="s">
        <v>44</v>
      </c>
      <c r="D61" t="str">
        <f t="shared" si="4"/>
        <v/>
      </c>
      <c r="E61" t="str">
        <f t="shared" si="0"/>
        <v>COALESCE(RTRIM(LTRIM(</v>
      </c>
      <c r="F61" t="str">
        <f t="shared" si="1"/>
        <v/>
      </c>
      <c r="G61" t="str">
        <f t="shared" si="2"/>
        <v>)),'-')</v>
      </c>
      <c r="H61" t="str">
        <f t="shared" si="3"/>
        <v>COALESCE(RTRIM(LTRIM(INSTITUTION_TBL.SCC_CAN_GOV_RPT)),'-') AS SCC_CAN_GOV_RPT,</v>
      </c>
    </row>
    <row r="62" spans="1:8" x14ac:dyDescent="0.25">
      <c r="A62" t="s">
        <v>235</v>
      </c>
      <c r="B62" t="s">
        <v>225</v>
      </c>
      <c r="C62" t="s">
        <v>44</v>
      </c>
      <c r="D62" t="str">
        <f t="shared" si="4"/>
        <v/>
      </c>
      <c r="E62" t="str">
        <f t="shared" si="0"/>
        <v>COALESCE(RTRIM(LTRIM(</v>
      </c>
      <c r="F62" t="str">
        <f t="shared" si="1"/>
        <v/>
      </c>
      <c r="G62" t="str">
        <f t="shared" si="2"/>
        <v>)),'-')</v>
      </c>
      <c r="H62" t="str">
        <f t="shared" si="3"/>
        <v>COALESCE(RTRIM(LTRIM(INSTITUTION_TBL.SCC_NZL_ENR)),'-') AS SCC_NZL_ENR,</v>
      </c>
    </row>
    <row r="63" spans="1:8" x14ac:dyDescent="0.25">
      <c r="A63" t="s">
        <v>235</v>
      </c>
      <c r="B63" t="s">
        <v>226</v>
      </c>
      <c r="C63" t="s">
        <v>44</v>
      </c>
      <c r="D63" t="str">
        <f t="shared" si="4"/>
        <v/>
      </c>
      <c r="E63" t="str">
        <f t="shared" si="0"/>
        <v>COALESCE(RTRIM(LTRIM(</v>
      </c>
      <c r="F63" t="str">
        <f t="shared" si="1"/>
        <v/>
      </c>
      <c r="G63" t="str">
        <f t="shared" si="2"/>
        <v>)),'-')</v>
      </c>
      <c r="H63" t="str">
        <f t="shared" si="3"/>
        <v>COALESCE(RTRIM(LTRIM(INSTITUTION_TBL.SCC_NZL_NZQA)),'-') AS SCC_NZL_NZQA,</v>
      </c>
    </row>
    <row r="64" spans="1:8" x14ac:dyDescent="0.25">
      <c r="A64" t="s">
        <v>235</v>
      </c>
      <c r="B64" t="s">
        <v>227</v>
      </c>
      <c r="C64" t="s">
        <v>44</v>
      </c>
      <c r="D64" t="str">
        <f t="shared" si="4"/>
        <v/>
      </c>
      <c r="E64" t="str">
        <f t="shared" si="0"/>
        <v>COALESCE(RTRIM(LTRIM(</v>
      </c>
      <c r="F64" t="str">
        <f t="shared" si="1"/>
        <v/>
      </c>
      <c r="G64" t="str">
        <f t="shared" si="2"/>
        <v>)),'-')</v>
      </c>
      <c r="H64" t="str">
        <f t="shared" si="3"/>
        <v>COALESCE(RTRIM(LTRIM(INSTITUTION_TBL.SSR_USE_WEEKS)),'-') AS SSR_USE_WEEKS,</v>
      </c>
    </row>
    <row r="65" spans="1:8" x14ac:dyDescent="0.25">
      <c r="A65" t="s">
        <v>235</v>
      </c>
      <c r="B65" t="s">
        <v>228</v>
      </c>
      <c r="C65" t="s">
        <v>44</v>
      </c>
      <c r="D65" t="str">
        <f t="shared" si="4"/>
        <v/>
      </c>
      <c r="E65" t="str">
        <f t="shared" si="0"/>
        <v>COALESCE(RTRIM(LTRIM(</v>
      </c>
      <c r="F65" t="str">
        <f t="shared" si="1"/>
        <v/>
      </c>
      <c r="G65" t="str">
        <f t="shared" si="2"/>
        <v>)),'-')</v>
      </c>
      <c r="H65" t="str">
        <f t="shared" si="3"/>
        <v>COALESCE(RTRIM(LTRIM(INSTITUTION_TBL.SSR_ENBL_ACAD_PROG)),'-') AS SSR_ENBL_ACAD_PROG,</v>
      </c>
    </row>
    <row r="66" spans="1:8" x14ac:dyDescent="0.25">
      <c r="A66" t="s">
        <v>235</v>
      </c>
      <c r="B66" t="s">
        <v>229</v>
      </c>
      <c r="C66" t="s">
        <v>44</v>
      </c>
      <c r="D66" t="str">
        <f t="shared" si="4"/>
        <v/>
      </c>
      <c r="E66" t="str">
        <f t="shared" si="0"/>
        <v>COALESCE(RTRIM(LTRIM(</v>
      </c>
      <c r="F66" t="str">
        <f t="shared" si="1"/>
        <v/>
      </c>
      <c r="G66" t="str">
        <f t="shared" si="2"/>
        <v>)),'-')</v>
      </c>
      <c r="H66" t="str">
        <f t="shared" si="3"/>
        <v>COALESCE(RTRIM(LTRIM(INSTITUTION_TBL.SSR_CLASS_CANC_ENR)),'-') AS SSR_CLASS_CANC_ENR,</v>
      </c>
    </row>
    <row r="67" spans="1:8" x14ac:dyDescent="0.25">
      <c r="A67" t="s">
        <v>235</v>
      </c>
      <c r="B67" t="s">
        <v>230</v>
      </c>
      <c r="C67" t="s">
        <v>44</v>
      </c>
      <c r="D67" t="str">
        <f t="shared" si="4"/>
        <v/>
      </c>
      <c r="E67" t="str">
        <f t="shared" si="0"/>
        <v>COALESCE(RTRIM(LTRIM(</v>
      </c>
      <c r="F67" t="str">
        <f t="shared" si="1"/>
        <v/>
      </c>
      <c r="G67" t="str">
        <f t="shared" si="2"/>
        <v>)),'-')</v>
      </c>
      <c r="H67" t="str">
        <f t="shared" ref="H67:H71" si="5">CONCATENATE(E67,D67,A67,B67,F67,G67," AS ",B67,",")</f>
        <v>COALESCE(RTRIM(LTRIM(INSTITUTION_TBL.SSR_CLASS_CANC_NON)),'-') AS SSR_CLASS_CANC_NON,</v>
      </c>
    </row>
    <row r="68" spans="1:8" x14ac:dyDescent="0.25">
      <c r="A68" t="s">
        <v>235</v>
      </c>
      <c r="B68" t="s">
        <v>231</v>
      </c>
      <c r="C68" t="s">
        <v>44</v>
      </c>
      <c r="D68" t="str">
        <f t="shared" si="4"/>
        <v/>
      </c>
      <c r="E68" t="str">
        <f t="shared" ref="E68:E71" si="6">IF(C68="DATE","","COALESCE(RTRIM(LTRIM(")</f>
        <v>COALESCE(RTRIM(LTRIM(</v>
      </c>
      <c r="F68" t="str">
        <f t="shared" ref="F68:F71" si="7">IF(C68="DATE",",'dd/mm/yyyy'),'1900-01-01')","")</f>
        <v/>
      </c>
      <c r="G68" t="str">
        <f t="shared" ref="G68:G71" si="8">IF(C68="DATE","",")),'-')")</f>
        <v>)),'-')</v>
      </c>
      <c r="H68" t="str">
        <f t="shared" si="5"/>
        <v>COALESCE(RTRIM(LTRIM(INSTITUTION_TBL.EXT_USERID_OPT)),'-') AS EXT_USERID_OPT,</v>
      </c>
    </row>
    <row r="69" spans="1:8" x14ac:dyDescent="0.25">
      <c r="A69" t="s">
        <v>235</v>
      </c>
      <c r="B69" t="s">
        <v>232</v>
      </c>
      <c r="C69" t="s">
        <v>57</v>
      </c>
      <c r="D69" t="str">
        <f t="shared" ref="D69:D71" si="9">IF(C69="DATE","COALESCE(TO_DATE(","")</f>
        <v/>
      </c>
      <c r="E69" t="str">
        <f t="shared" si="6"/>
        <v>COALESCE(RTRIM(LTRIM(</v>
      </c>
      <c r="F69" t="str">
        <f t="shared" si="7"/>
        <v/>
      </c>
      <c r="G69" t="str">
        <f t="shared" si="8"/>
        <v>)),'-')</v>
      </c>
      <c r="H69" t="str">
        <f t="shared" si="5"/>
        <v>COALESCE(RTRIM(LTRIM(INSTITUTION_TBL.LMS_PROVIDER)),'-') AS LMS_PROVIDER,</v>
      </c>
    </row>
    <row r="70" spans="1:8" x14ac:dyDescent="0.25">
      <c r="A70" t="s">
        <v>235</v>
      </c>
      <c r="B70" t="s">
        <v>233</v>
      </c>
      <c r="C70" t="s">
        <v>32</v>
      </c>
      <c r="D70" t="str">
        <f t="shared" si="9"/>
        <v/>
      </c>
      <c r="E70" t="str">
        <f t="shared" si="6"/>
        <v>COALESCE(RTRIM(LTRIM(</v>
      </c>
      <c r="F70" t="str">
        <f t="shared" si="7"/>
        <v/>
      </c>
      <c r="G70" t="str">
        <f t="shared" si="8"/>
        <v>)),'-')</v>
      </c>
      <c r="H70" t="str">
        <f t="shared" si="5"/>
        <v>COALESCE(RTRIM(LTRIM(INSTITUTION_TBL.E_ADDR_TYPE)),'-') AS E_ADDR_TYPE,</v>
      </c>
    </row>
    <row r="71" spans="1:8" x14ac:dyDescent="0.25">
      <c r="A71" t="s">
        <v>235</v>
      </c>
      <c r="B71" t="s">
        <v>234</v>
      </c>
      <c r="C71" t="s">
        <v>44</v>
      </c>
      <c r="D71" t="str">
        <f t="shared" si="9"/>
        <v/>
      </c>
      <c r="E71" t="str">
        <f t="shared" si="6"/>
        <v>COALESCE(RTRIM(LTRIM(</v>
      </c>
      <c r="F71" t="str">
        <f t="shared" si="7"/>
        <v/>
      </c>
      <c r="G71" t="str">
        <f t="shared" si="8"/>
        <v>)),'-')</v>
      </c>
      <c r="H71" t="str">
        <f t="shared" si="5"/>
        <v>COALESCE(RTRIM(LTRIM(INSTITUTION_TBL.SCC_HE_USED_NLD)),'-') AS SCC_HE_USED_NLD,</v>
      </c>
    </row>
    <row r="72" spans="1:8" x14ac:dyDescent="0.25">
      <c r="H72" t="s">
        <v>236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43AF-7989-4F85-A458-853DD683AFD3}">
  <dimension ref="A1:H75"/>
  <sheetViews>
    <sheetView topLeftCell="B109" workbookViewId="0">
      <selection activeCell="H75" sqref="H75"/>
    </sheetView>
  </sheetViews>
  <sheetFormatPr defaultRowHeight="15" x14ac:dyDescent="0.25"/>
  <cols>
    <col min="1" max="1" width="17" bestFit="1" customWidth="1"/>
    <col min="2" max="2" width="16.42578125" bestFit="1" customWidth="1"/>
    <col min="3" max="3" width="18.85546875" bestFit="1" customWidth="1"/>
    <col min="4" max="4" width="19.5703125" bestFit="1" customWidth="1"/>
    <col min="8" max="8" width="92.140625" bestFit="1" customWidth="1"/>
  </cols>
  <sheetData>
    <row r="1" spans="1:8" x14ac:dyDescent="0.25">
      <c r="A1" t="s">
        <v>102</v>
      </c>
      <c r="B1" t="s">
        <v>103</v>
      </c>
      <c r="C1" t="s">
        <v>104</v>
      </c>
      <c r="H1" t="s">
        <v>105</v>
      </c>
    </row>
    <row r="3" spans="1:8" x14ac:dyDescent="0.25">
      <c r="A3" t="s">
        <v>288</v>
      </c>
      <c r="B3" t="s">
        <v>39</v>
      </c>
      <c r="C3" t="s">
        <v>38</v>
      </c>
      <c r="D3" t="str">
        <f>IF(C3="DATE","COALESCE(TO_DATE(","")</f>
        <v/>
      </c>
      <c r="E3" t="str">
        <f>IF(C3="DATE","","COALESCE(RTRIM(LTRIM(")</f>
        <v>COALESCE(RTRIM(LTRIM(</v>
      </c>
      <c r="F3" t="str">
        <f>IF(C3="DATE",",'dd/mm/yyyy'),'1900-01-01')","")</f>
        <v/>
      </c>
      <c r="G3" t="str">
        <f>IF(C3="DATE","",")),'-')")</f>
        <v>)),'-')</v>
      </c>
      <c r="H3" t="str">
        <f>CONCATENATE(E3,D3,A3,B3,F3,G3," AS ",B3,",")</f>
        <v>COALESCE(RTRIM(LTRIM(ACAD_PROG_TBL.INSTITUTION)),'-') AS INSTITUTION,</v>
      </c>
    </row>
    <row r="4" spans="1:8" x14ac:dyDescent="0.25">
      <c r="A4" t="s">
        <v>288</v>
      </c>
      <c r="B4" t="s">
        <v>110</v>
      </c>
      <c r="C4" t="s">
        <v>38</v>
      </c>
      <c r="D4" t="str">
        <f t="shared" ref="D4:D66" si="0">IF(C4="DATE","COALESCE(TO_DATE(","")</f>
        <v/>
      </c>
      <c r="E4" t="str">
        <f t="shared" ref="E4:E66" si="1">IF(C4="DATE","","COALESCE(RTRIM(LTRIM(")</f>
        <v>COALESCE(RTRIM(LTRIM(</v>
      </c>
      <c r="F4" t="str">
        <f t="shared" ref="F4:F66" si="2">IF(C4="DATE",",'dd/mm/yyyy'),'1900-01-01')","")</f>
        <v/>
      </c>
      <c r="G4" t="str">
        <f t="shared" ref="G4:G66" si="3">IF(C4="DATE","",")),'-')")</f>
        <v>)),'-')</v>
      </c>
      <c r="H4" t="str">
        <f t="shared" ref="H4:H66" si="4">CONCATENATE(E4,D4,A4,B4,F4,G4," AS ",B4,",")</f>
        <v>COALESCE(RTRIM(LTRIM(ACAD_PROG_TBL.ACAD_PROG)),'-') AS ACAD_PROG,</v>
      </c>
    </row>
    <row r="5" spans="1:8" x14ac:dyDescent="0.25">
      <c r="A5" t="s">
        <v>288</v>
      </c>
      <c r="B5" t="s">
        <v>108</v>
      </c>
      <c r="C5" t="s">
        <v>48</v>
      </c>
      <c r="D5" t="str">
        <f t="shared" si="0"/>
        <v>COALESCE(TO_DATE(</v>
      </c>
      <c r="E5" t="str">
        <f t="shared" si="1"/>
        <v/>
      </c>
      <c r="F5" t="str">
        <f t="shared" si="2"/>
        <v>,'dd/mm/yyyy'),'1900-01-01')</v>
      </c>
      <c r="G5" t="str">
        <f t="shared" si="3"/>
        <v/>
      </c>
      <c r="H5" t="str">
        <f t="shared" si="4"/>
        <v>COALESCE(TO_DATE(ACAD_PROG_TBL.EFFDT,'dd/mm/yyyy'),'1900-01-01') AS EFFDT,</v>
      </c>
    </row>
    <row r="6" spans="1:8" x14ac:dyDescent="0.25">
      <c r="A6" t="s">
        <v>288</v>
      </c>
      <c r="B6" t="s">
        <v>142</v>
      </c>
      <c r="C6" t="s">
        <v>44</v>
      </c>
      <c r="D6" t="str">
        <f t="shared" si="0"/>
        <v/>
      </c>
      <c r="E6" t="str">
        <f t="shared" si="1"/>
        <v>COALESCE(RTRIM(LTRIM(</v>
      </c>
      <c r="F6" t="str">
        <f t="shared" si="2"/>
        <v/>
      </c>
      <c r="G6" t="str">
        <f t="shared" si="3"/>
        <v>)),'-')</v>
      </c>
      <c r="H6" t="str">
        <f t="shared" si="4"/>
        <v>COALESCE(RTRIM(LTRIM(ACAD_PROG_TBL.EFF_STATUS)),'-') AS EFF_STATUS,</v>
      </c>
    </row>
    <row r="7" spans="1:8" x14ac:dyDescent="0.25">
      <c r="A7" t="s">
        <v>288</v>
      </c>
      <c r="B7" t="s">
        <v>143</v>
      </c>
      <c r="C7" t="s">
        <v>57</v>
      </c>
      <c r="D7" t="str">
        <f t="shared" si="0"/>
        <v/>
      </c>
      <c r="E7" t="str">
        <f t="shared" si="1"/>
        <v>COALESCE(RTRIM(LTRIM(</v>
      </c>
      <c r="F7" t="str">
        <f t="shared" si="2"/>
        <v/>
      </c>
      <c r="G7" t="str">
        <f t="shared" si="3"/>
        <v>)),'-')</v>
      </c>
      <c r="H7" t="str">
        <f t="shared" si="4"/>
        <v>COALESCE(RTRIM(LTRIM(ACAD_PROG_TBL.DESCR)),'-') AS DESCR,</v>
      </c>
    </row>
    <row r="8" spans="1:8" x14ac:dyDescent="0.25">
      <c r="A8" t="s">
        <v>288</v>
      </c>
      <c r="B8" t="s">
        <v>144</v>
      </c>
      <c r="C8" t="s">
        <v>51</v>
      </c>
      <c r="D8" t="str">
        <f t="shared" si="0"/>
        <v/>
      </c>
      <c r="E8" t="str">
        <f t="shared" si="1"/>
        <v>COALESCE(RTRIM(LTRIM(</v>
      </c>
      <c r="F8" t="str">
        <f t="shared" si="2"/>
        <v/>
      </c>
      <c r="G8" t="str">
        <f t="shared" si="3"/>
        <v>)),'-')</v>
      </c>
      <c r="H8" t="str">
        <f t="shared" si="4"/>
        <v>COALESCE(RTRIM(LTRIM(ACAD_PROG_TBL.DESCRSHORT)),'-') AS DESCRSHORT,</v>
      </c>
    </row>
    <row r="9" spans="1:8" x14ac:dyDescent="0.25">
      <c r="A9" t="s">
        <v>288</v>
      </c>
      <c r="B9" t="s">
        <v>31</v>
      </c>
      <c r="C9" t="s">
        <v>32</v>
      </c>
      <c r="D9" t="str">
        <f t="shared" si="0"/>
        <v/>
      </c>
      <c r="E9" t="str">
        <f t="shared" si="1"/>
        <v>COALESCE(RTRIM(LTRIM(</v>
      </c>
      <c r="F9" t="str">
        <f t="shared" si="2"/>
        <v/>
      </c>
      <c r="G9" t="str">
        <f t="shared" si="3"/>
        <v>)),'-')</v>
      </c>
      <c r="H9" t="str">
        <f t="shared" si="4"/>
        <v>COALESCE(RTRIM(LTRIM(ACAD_PROG_TBL.ACAD_CAREER)),'-') AS ACAD_CAREER,</v>
      </c>
    </row>
    <row r="10" spans="1:8" x14ac:dyDescent="0.25">
      <c r="A10" t="s">
        <v>288</v>
      </c>
      <c r="B10" t="s">
        <v>237</v>
      </c>
      <c r="C10" t="s">
        <v>32</v>
      </c>
      <c r="D10" t="str">
        <f t="shared" si="0"/>
        <v/>
      </c>
      <c r="E10" t="str">
        <f t="shared" si="1"/>
        <v>COALESCE(RTRIM(LTRIM(</v>
      </c>
      <c r="F10" t="str">
        <f t="shared" si="2"/>
        <v/>
      </c>
      <c r="G10" t="str">
        <f t="shared" si="3"/>
        <v>)),'-')</v>
      </c>
      <c r="H10" t="str">
        <f t="shared" si="4"/>
        <v>COALESCE(RTRIM(LTRIM(ACAD_PROG_TBL.ACAD_CALENDAR_ID)),'-') AS ACAD_CALENDAR_ID,</v>
      </c>
    </row>
    <row r="11" spans="1:8" x14ac:dyDescent="0.25">
      <c r="A11" t="s">
        <v>288</v>
      </c>
      <c r="B11" t="s">
        <v>153</v>
      </c>
      <c r="C11" t="s">
        <v>44</v>
      </c>
      <c r="D11" t="str">
        <f t="shared" si="0"/>
        <v/>
      </c>
      <c r="E11" t="str">
        <f t="shared" si="1"/>
        <v>COALESCE(RTRIM(LTRIM(</v>
      </c>
      <c r="F11" t="str">
        <f t="shared" si="2"/>
        <v/>
      </c>
      <c r="G11" t="str">
        <f t="shared" si="3"/>
        <v>)),'-')</v>
      </c>
      <c r="H11" t="str">
        <f t="shared" si="4"/>
        <v>COALESCE(RTRIM(LTRIM(ACAD_PROG_TBL.ADVISOR_EDIT)),'-') AS ADVISOR_EDIT,</v>
      </c>
    </row>
    <row r="12" spans="1:8" x14ac:dyDescent="0.25">
      <c r="A12" t="s">
        <v>288</v>
      </c>
      <c r="B12" t="s">
        <v>238</v>
      </c>
      <c r="C12" t="s">
        <v>38</v>
      </c>
      <c r="D12" t="str">
        <f t="shared" si="0"/>
        <v/>
      </c>
      <c r="E12" t="str">
        <f t="shared" si="1"/>
        <v>COALESCE(RTRIM(LTRIM(</v>
      </c>
      <c r="F12" t="str">
        <f t="shared" si="2"/>
        <v/>
      </c>
      <c r="G12" t="str">
        <f t="shared" si="3"/>
        <v>)),'-')</v>
      </c>
      <c r="H12" t="str">
        <f t="shared" si="4"/>
        <v>COALESCE(RTRIM(LTRIM(ACAD_PROG_TBL.LEVEL_LOAD_RULE)),'-') AS LEVEL_LOAD_RULE,</v>
      </c>
    </row>
    <row r="13" spans="1:8" x14ac:dyDescent="0.25">
      <c r="A13" t="s">
        <v>288</v>
      </c>
      <c r="B13" t="s">
        <v>239</v>
      </c>
      <c r="C13" t="s">
        <v>38</v>
      </c>
      <c r="D13" t="str">
        <f t="shared" si="0"/>
        <v/>
      </c>
      <c r="E13" t="str">
        <f t="shared" si="1"/>
        <v>COALESCE(RTRIM(LTRIM(</v>
      </c>
      <c r="F13" t="str">
        <f t="shared" si="2"/>
        <v/>
      </c>
      <c r="G13" t="str">
        <f t="shared" si="3"/>
        <v>)),'-')</v>
      </c>
      <c r="H13" t="str">
        <f t="shared" si="4"/>
        <v>COALESCE(RTRIM(LTRIM(ACAD_PROG_TBL.ACAD_GROUP)),'-') AS ACAD_GROUP,</v>
      </c>
    </row>
    <row r="14" spans="1:8" x14ac:dyDescent="0.25">
      <c r="A14" t="s">
        <v>288</v>
      </c>
      <c r="B14" t="s">
        <v>122</v>
      </c>
      <c r="C14" t="s">
        <v>51</v>
      </c>
      <c r="D14" t="str">
        <f t="shared" si="0"/>
        <v/>
      </c>
      <c r="E14" t="str">
        <f t="shared" si="1"/>
        <v>COALESCE(RTRIM(LTRIM(</v>
      </c>
      <c r="F14" t="str">
        <f t="shared" si="2"/>
        <v/>
      </c>
      <c r="G14" t="str">
        <f t="shared" si="3"/>
        <v>)),'-')</v>
      </c>
      <c r="H14" t="str">
        <f t="shared" si="4"/>
        <v>COALESCE(RTRIM(LTRIM(ACAD_PROG_TBL.ACAD_PLAN)),'-') AS ACAD_PLAN,</v>
      </c>
    </row>
    <row r="15" spans="1:8" x14ac:dyDescent="0.25">
      <c r="A15" t="s">
        <v>288</v>
      </c>
      <c r="B15" t="s">
        <v>119</v>
      </c>
      <c r="C15" t="s">
        <v>38</v>
      </c>
      <c r="D15" t="str">
        <f t="shared" si="0"/>
        <v/>
      </c>
      <c r="E15" t="str">
        <f t="shared" si="1"/>
        <v>COALESCE(RTRIM(LTRIM(</v>
      </c>
      <c r="F15" t="str">
        <f t="shared" si="2"/>
        <v/>
      </c>
      <c r="G15" t="str">
        <f t="shared" si="3"/>
        <v>)),'-')</v>
      </c>
      <c r="H15" t="str">
        <f t="shared" si="4"/>
        <v>COALESCE(RTRIM(LTRIM(ACAD_PROG_TBL.CAMPUS)),'-') AS CAMPUS,</v>
      </c>
    </row>
    <row r="16" spans="1:8" x14ac:dyDescent="0.25">
      <c r="A16" t="s">
        <v>288</v>
      </c>
      <c r="B16" t="s">
        <v>240</v>
      </c>
      <c r="C16" t="s">
        <v>32</v>
      </c>
      <c r="D16" t="str">
        <f t="shared" si="0"/>
        <v/>
      </c>
      <c r="E16" t="str">
        <f t="shared" si="1"/>
        <v>COALESCE(RTRIM(LTRIM(</v>
      </c>
      <c r="F16" t="str">
        <f t="shared" si="2"/>
        <v/>
      </c>
      <c r="G16" t="str">
        <f t="shared" si="3"/>
        <v>)),'-')</v>
      </c>
      <c r="H16" t="str">
        <f t="shared" si="4"/>
        <v>COALESCE(RTRIM(LTRIM(ACAD_PROG_TBL.FIRST_TERM_VALID)),'-') AS FIRST_TERM_VALID,</v>
      </c>
    </row>
    <row r="17" spans="1:8" x14ac:dyDescent="0.25">
      <c r="A17" t="s">
        <v>288</v>
      </c>
      <c r="B17" t="s">
        <v>241</v>
      </c>
      <c r="C17" t="s">
        <v>51</v>
      </c>
      <c r="D17" t="str">
        <f t="shared" si="0"/>
        <v/>
      </c>
      <c r="E17" t="str">
        <f t="shared" si="1"/>
        <v>COALESCE(RTRIM(LTRIM(</v>
      </c>
      <c r="F17" t="str">
        <f t="shared" si="2"/>
        <v/>
      </c>
      <c r="G17" t="str">
        <f t="shared" si="3"/>
        <v>)),'-')</v>
      </c>
      <c r="H17" t="str">
        <f t="shared" si="4"/>
        <v>COALESCE(RTRIM(LTRIM(ACAD_PROG_TBL.CAR_PTR_EXC_RULE)),'-') AS CAR_PTR_EXC_RULE,</v>
      </c>
    </row>
    <row r="18" spans="1:8" x14ac:dyDescent="0.25">
      <c r="A18" t="s">
        <v>288</v>
      </c>
      <c r="B18" t="s">
        <v>242</v>
      </c>
      <c r="C18" t="s">
        <v>44</v>
      </c>
      <c r="D18" t="str">
        <f t="shared" si="0"/>
        <v/>
      </c>
      <c r="E18" t="str">
        <f t="shared" si="1"/>
        <v>COALESCE(RTRIM(LTRIM(</v>
      </c>
      <c r="F18" t="str">
        <f t="shared" si="2"/>
        <v/>
      </c>
      <c r="G18" t="str">
        <f t="shared" si="3"/>
        <v>)),'-')</v>
      </c>
      <c r="H18" t="str">
        <f t="shared" si="4"/>
        <v>COALESCE(RTRIM(LTRIM(ACAD_PROG_TBL.CAR_PTR_EXC_FG)),'-') AS CAR_PTR_EXC_FG,</v>
      </c>
    </row>
    <row r="19" spans="1:8" x14ac:dyDescent="0.25">
      <c r="A19" t="s">
        <v>288</v>
      </c>
      <c r="B19" t="s">
        <v>151</v>
      </c>
      <c r="C19" t="s">
        <v>34</v>
      </c>
      <c r="D19" t="str">
        <f t="shared" si="0"/>
        <v/>
      </c>
      <c r="E19" t="str">
        <f t="shared" si="1"/>
        <v>COALESCE(RTRIM(LTRIM(</v>
      </c>
      <c r="F19" t="str">
        <f t="shared" si="2"/>
        <v/>
      </c>
      <c r="G19" t="str">
        <f t="shared" si="3"/>
        <v>)),'-')</v>
      </c>
      <c r="H19" t="str">
        <f t="shared" si="4"/>
        <v>COALESCE(RTRIM(LTRIM(ACAD_PROG_TBL.FA_PRIMACY_NBR)),'-') AS FA_PRIMACY_NBR,</v>
      </c>
    </row>
    <row r="20" spans="1:8" x14ac:dyDescent="0.25">
      <c r="A20" t="s">
        <v>288</v>
      </c>
      <c r="B20" t="s">
        <v>243</v>
      </c>
      <c r="C20" t="s">
        <v>44</v>
      </c>
      <c r="D20" t="str">
        <f t="shared" si="0"/>
        <v/>
      </c>
      <c r="E20" t="str">
        <f t="shared" si="1"/>
        <v>COALESCE(RTRIM(LTRIM(</v>
      </c>
      <c r="F20" t="str">
        <f t="shared" si="2"/>
        <v/>
      </c>
      <c r="G20" t="str">
        <f t="shared" si="3"/>
        <v>)),'-')</v>
      </c>
      <c r="H20" t="str">
        <f t="shared" si="4"/>
        <v>COALESCE(RTRIM(LTRIM(ACAD_PROG_TBL.FA_ELIGIBILITY)),'-') AS FA_ELIGIBILITY,</v>
      </c>
    </row>
    <row r="21" spans="1:8" x14ac:dyDescent="0.25">
      <c r="A21" t="s">
        <v>288</v>
      </c>
      <c r="B21" t="s">
        <v>244</v>
      </c>
      <c r="C21" t="s">
        <v>34</v>
      </c>
      <c r="D21" t="str">
        <f t="shared" si="0"/>
        <v/>
      </c>
      <c r="E21" t="str">
        <f t="shared" si="1"/>
        <v>COALESCE(RTRIM(LTRIM(</v>
      </c>
      <c r="F21" t="str">
        <f t="shared" si="2"/>
        <v/>
      </c>
      <c r="G21" t="str">
        <f t="shared" si="3"/>
        <v>)),'-')</v>
      </c>
      <c r="H21" t="str">
        <f t="shared" si="4"/>
        <v>COALESCE(RTRIM(LTRIM(ACAD_PROG_TBL.PROG_NORM_COMPLTN)),'-') AS PROG_NORM_COMPLTN,</v>
      </c>
    </row>
    <row r="22" spans="1:8" x14ac:dyDescent="0.25">
      <c r="A22" t="s">
        <v>288</v>
      </c>
      <c r="B22" t="s">
        <v>198</v>
      </c>
      <c r="C22" t="s">
        <v>44</v>
      </c>
      <c r="D22" t="str">
        <f t="shared" si="0"/>
        <v/>
      </c>
      <c r="E22" t="str">
        <f t="shared" si="1"/>
        <v>COALESCE(RTRIM(LTRIM(</v>
      </c>
      <c r="F22" t="str">
        <f t="shared" si="2"/>
        <v/>
      </c>
      <c r="G22" t="str">
        <f t="shared" si="3"/>
        <v>)),'-')</v>
      </c>
      <c r="H22" t="str">
        <f t="shared" si="4"/>
        <v>COALESCE(RTRIM(LTRIM(ACAD_PROG_TBL.RESIDENCY_REQ)),'-') AS RESIDENCY_REQ,</v>
      </c>
    </row>
    <row r="23" spans="1:8" x14ac:dyDescent="0.25">
      <c r="A23" t="s">
        <v>288</v>
      </c>
      <c r="B23" t="s">
        <v>245</v>
      </c>
      <c r="C23" t="s">
        <v>246</v>
      </c>
      <c r="D23" t="str">
        <f t="shared" si="0"/>
        <v/>
      </c>
      <c r="E23" t="str">
        <f t="shared" si="1"/>
        <v>COALESCE(RTRIM(LTRIM(</v>
      </c>
      <c r="F23" t="str">
        <f t="shared" si="2"/>
        <v/>
      </c>
      <c r="G23" t="str">
        <f t="shared" si="3"/>
        <v>)),'-')</v>
      </c>
      <c r="H23" t="str">
        <f t="shared" si="4"/>
        <v>COALESCE(RTRIM(LTRIM(ACAD_PROG_TBL.CIP_CODE)),'-') AS CIP_CODE,</v>
      </c>
    </row>
    <row r="24" spans="1:8" x14ac:dyDescent="0.25">
      <c r="A24" t="s">
        <v>288</v>
      </c>
      <c r="B24" t="s">
        <v>247</v>
      </c>
      <c r="C24" t="s">
        <v>36</v>
      </c>
      <c r="D24" t="str">
        <f t="shared" si="0"/>
        <v/>
      </c>
      <c r="E24" t="str">
        <f t="shared" si="1"/>
        <v>COALESCE(RTRIM(LTRIM(</v>
      </c>
      <c r="F24" t="str">
        <f t="shared" si="2"/>
        <v/>
      </c>
      <c r="G24" t="str">
        <f t="shared" si="3"/>
        <v>)),'-')</v>
      </c>
      <c r="H24" t="str">
        <f t="shared" si="4"/>
        <v>COALESCE(RTRIM(LTRIM(ACAD_PROG_TBL.HEGIS_CODE)),'-') AS HEGIS_CODE,</v>
      </c>
    </row>
    <row r="25" spans="1:8" x14ac:dyDescent="0.25">
      <c r="A25" t="s">
        <v>288</v>
      </c>
      <c r="B25" t="s">
        <v>248</v>
      </c>
      <c r="C25" t="s">
        <v>44</v>
      </c>
      <c r="D25" t="str">
        <f t="shared" si="0"/>
        <v/>
      </c>
      <c r="E25" t="str">
        <f t="shared" si="1"/>
        <v>COALESCE(RTRIM(LTRIM(</v>
      </c>
      <c r="F25" t="str">
        <f t="shared" si="2"/>
        <v/>
      </c>
      <c r="G25" t="str">
        <f t="shared" si="3"/>
        <v>)),'-')</v>
      </c>
      <c r="H25" t="str">
        <f t="shared" si="4"/>
        <v>COALESCE(RTRIM(LTRIM(ACAD_PROG_TBL.CRSE_COUNT_ENRL)),'-') AS CRSE_COUNT_ENRL,</v>
      </c>
    </row>
    <row r="26" spans="1:8" x14ac:dyDescent="0.25">
      <c r="A26" t="s">
        <v>288</v>
      </c>
      <c r="B26" t="s">
        <v>249</v>
      </c>
      <c r="C26" t="s">
        <v>250</v>
      </c>
      <c r="D26" t="str">
        <f t="shared" si="0"/>
        <v/>
      </c>
      <c r="E26" t="str">
        <f t="shared" si="1"/>
        <v>COALESCE(RTRIM(LTRIM(</v>
      </c>
      <c r="F26" t="str">
        <f t="shared" si="2"/>
        <v/>
      </c>
      <c r="G26" t="str">
        <f t="shared" si="3"/>
        <v>)),'-')</v>
      </c>
      <c r="H26" t="str">
        <f t="shared" si="4"/>
        <v>COALESCE(RTRIM(LTRIM(ACAD_PROG_TBL.CRSE_COUNT_MIN)),'-') AS CRSE_COUNT_MIN,</v>
      </c>
    </row>
    <row r="27" spans="1:8" x14ac:dyDescent="0.25">
      <c r="A27" t="s">
        <v>288</v>
      </c>
      <c r="B27" t="s">
        <v>251</v>
      </c>
      <c r="C27" t="s">
        <v>51</v>
      </c>
      <c r="D27" t="str">
        <f t="shared" si="0"/>
        <v/>
      </c>
      <c r="E27" t="str">
        <f t="shared" si="1"/>
        <v>COALESCE(RTRIM(LTRIM(</v>
      </c>
      <c r="F27" t="str">
        <f t="shared" si="2"/>
        <v/>
      </c>
      <c r="G27" t="str">
        <f t="shared" si="3"/>
        <v>)),'-')</v>
      </c>
      <c r="H27" t="str">
        <f t="shared" si="4"/>
        <v>COALESCE(RTRIM(LTRIM(ACAD_PROG_TBL.ACAD_ORG)),'-') AS ACAD_ORG,</v>
      </c>
    </row>
    <row r="28" spans="1:8" x14ac:dyDescent="0.25">
      <c r="A28" t="s">
        <v>288</v>
      </c>
      <c r="B28" t="s">
        <v>252</v>
      </c>
      <c r="C28" t="s">
        <v>44</v>
      </c>
      <c r="D28" t="str">
        <f t="shared" si="0"/>
        <v/>
      </c>
      <c r="E28" t="str">
        <f t="shared" si="1"/>
        <v>COALESCE(RTRIM(LTRIM(</v>
      </c>
      <c r="F28" t="str">
        <f t="shared" si="2"/>
        <v/>
      </c>
      <c r="G28" t="str">
        <f t="shared" si="3"/>
        <v>)),'-')</v>
      </c>
      <c r="H28" t="str">
        <f t="shared" si="4"/>
        <v>COALESCE(RTRIM(LTRIM(ACAD_PROG_TBL.SPLIT_OWNER)),'-') AS SPLIT_OWNER,</v>
      </c>
    </row>
    <row r="29" spans="1:8" x14ac:dyDescent="0.25">
      <c r="A29" t="s">
        <v>288</v>
      </c>
      <c r="B29" t="s">
        <v>120</v>
      </c>
      <c r="C29" t="s">
        <v>38</v>
      </c>
      <c r="D29" t="str">
        <f t="shared" si="0"/>
        <v/>
      </c>
      <c r="E29" t="str">
        <f t="shared" si="1"/>
        <v>COALESCE(RTRIM(LTRIM(</v>
      </c>
      <c r="F29" t="str">
        <f t="shared" si="2"/>
        <v/>
      </c>
      <c r="G29" t="str">
        <f t="shared" si="3"/>
        <v>)),'-')</v>
      </c>
      <c r="H29" t="str">
        <f t="shared" si="4"/>
        <v>COALESCE(RTRIM(LTRIM(ACAD_PROG_TBL.ACAD_PROG_DUAL)),'-') AS ACAD_PROG_DUAL,</v>
      </c>
    </row>
    <row r="30" spans="1:8" x14ac:dyDescent="0.25">
      <c r="A30" t="s">
        <v>288</v>
      </c>
      <c r="B30" t="s">
        <v>145</v>
      </c>
      <c r="C30" t="s">
        <v>42</v>
      </c>
      <c r="D30" t="str">
        <f t="shared" si="0"/>
        <v/>
      </c>
      <c r="E30" t="str">
        <f t="shared" si="1"/>
        <v>COALESCE(RTRIM(LTRIM(</v>
      </c>
      <c r="F30" t="str">
        <f t="shared" si="2"/>
        <v/>
      </c>
      <c r="G30" t="str">
        <f t="shared" si="3"/>
        <v>)),'-')</v>
      </c>
      <c r="H30" t="str">
        <f t="shared" si="4"/>
        <v>COALESCE(RTRIM(LTRIM(ACAD_PROG_TBL.GRADING_SCHEME)),'-') AS GRADING_SCHEME,</v>
      </c>
    </row>
    <row r="31" spans="1:8" x14ac:dyDescent="0.25">
      <c r="A31" t="s">
        <v>288</v>
      </c>
      <c r="B31" t="s">
        <v>146</v>
      </c>
      <c r="C31" t="s">
        <v>42</v>
      </c>
      <c r="D31" t="str">
        <f t="shared" si="0"/>
        <v/>
      </c>
      <c r="E31" t="str">
        <f t="shared" si="1"/>
        <v>COALESCE(RTRIM(LTRIM(</v>
      </c>
      <c r="F31" t="str">
        <f t="shared" si="2"/>
        <v/>
      </c>
      <c r="G31" t="str">
        <f t="shared" si="3"/>
        <v>)),'-')</v>
      </c>
      <c r="H31" t="str">
        <f t="shared" si="4"/>
        <v>COALESCE(RTRIM(LTRIM(ACAD_PROG_TBL.GRADING_BASIS)),'-') AS GRADING_BASIS,</v>
      </c>
    </row>
    <row r="32" spans="1:8" x14ac:dyDescent="0.25">
      <c r="A32" t="s">
        <v>288</v>
      </c>
      <c r="B32" t="s">
        <v>147</v>
      </c>
      <c r="C32" t="s">
        <v>42</v>
      </c>
      <c r="D32" t="str">
        <f t="shared" si="0"/>
        <v/>
      </c>
      <c r="E32" t="str">
        <f t="shared" si="1"/>
        <v>COALESCE(RTRIM(LTRIM(</v>
      </c>
      <c r="F32" t="str">
        <f t="shared" si="2"/>
        <v/>
      </c>
      <c r="G32" t="str">
        <f t="shared" si="3"/>
        <v>)),'-')</v>
      </c>
      <c r="H32" t="str">
        <f t="shared" si="4"/>
        <v>COALESCE(RTRIM(LTRIM(ACAD_PROG_TBL.GRADE_TRANSFER)),'-') AS GRADE_TRANSFER,</v>
      </c>
    </row>
    <row r="33" spans="1:8" x14ac:dyDescent="0.25">
      <c r="A33" t="s">
        <v>288</v>
      </c>
      <c r="B33" t="s">
        <v>253</v>
      </c>
      <c r="C33" t="s">
        <v>79</v>
      </c>
      <c r="D33" t="str">
        <f t="shared" si="0"/>
        <v/>
      </c>
      <c r="E33" t="str">
        <f t="shared" si="1"/>
        <v>COALESCE(RTRIM(LTRIM(</v>
      </c>
      <c r="F33" t="str">
        <f t="shared" si="2"/>
        <v/>
      </c>
      <c r="G33" t="str">
        <f t="shared" si="3"/>
        <v>)),'-')</v>
      </c>
      <c r="H33" t="str">
        <f t="shared" si="4"/>
        <v>COALESCE(RTRIM(LTRIM(ACAD_PROG_TBL.TRANSCRIPT_LEVEL)),'-') AS TRANSCRIPT_LEVEL,</v>
      </c>
    </row>
    <row r="34" spans="1:8" x14ac:dyDescent="0.25">
      <c r="A34" t="s">
        <v>288</v>
      </c>
      <c r="B34" t="s">
        <v>254</v>
      </c>
      <c r="C34" t="s">
        <v>51</v>
      </c>
      <c r="D34" t="str">
        <f t="shared" si="0"/>
        <v/>
      </c>
      <c r="E34" t="str">
        <f t="shared" si="1"/>
        <v>COALESCE(RTRIM(LTRIM(</v>
      </c>
      <c r="F34" t="str">
        <f t="shared" si="2"/>
        <v/>
      </c>
      <c r="G34" t="str">
        <f t="shared" si="3"/>
        <v>)),'-')</v>
      </c>
      <c r="H34" t="str">
        <f t="shared" si="4"/>
        <v>COALESCE(RTRIM(LTRIM(ACAD_PROG_TBL.ACAD_STDNG_RULE)),'-') AS ACAD_STDNG_RULE,</v>
      </c>
    </row>
    <row r="35" spans="1:8" x14ac:dyDescent="0.25">
      <c r="A35" t="s">
        <v>288</v>
      </c>
      <c r="B35" t="s">
        <v>255</v>
      </c>
      <c r="C35" t="s">
        <v>44</v>
      </c>
      <c r="D35" t="str">
        <f t="shared" si="0"/>
        <v/>
      </c>
      <c r="E35" t="str">
        <f t="shared" si="1"/>
        <v>COALESCE(RTRIM(LTRIM(</v>
      </c>
      <c r="F35" t="str">
        <f t="shared" si="2"/>
        <v/>
      </c>
      <c r="G35" t="str">
        <f t="shared" si="3"/>
        <v>)),'-')</v>
      </c>
      <c r="H35" t="str">
        <f t="shared" si="4"/>
        <v>COALESCE(RTRIM(LTRIM(ACAD_PROG_TBL.ASSOC_PROG_AS)),'-') AS ASSOC_PROG_AS,</v>
      </c>
    </row>
    <row r="36" spans="1:8" x14ac:dyDescent="0.25">
      <c r="A36" t="s">
        <v>288</v>
      </c>
      <c r="B36" t="s">
        <v>256</v>
      </c>
      <c r="C36" t="s">
        <v>44</v>
      </c>
      <c r="D36" t="str">
        <f t="shared" si="0"/>
        <v/>
      </c>
      <c r="E36" t="str">
        <f t="shared" si="1"/>
        <v>COALESCE(RTRIM(LTRIM(</v>
      </c>
      <c r="F36" t="str">
        <f t="shared" si="2"/>
        <v/>
      </c>
      <c r="G36" t="str">
        <f t="shared" si="3"/>
        <v>)),'-')</v>
      </c>
      <c r="H36" t="str">
        <f t="shared" si="4"/>
        <v>COALESCE(RTRIM(LTRIM(ACAD_PROG_TBL.CALC_AS_BATCH_ONLY)),'-') AS CALC_AS_BATCH_ONLY,</v>
      </c>
    </row>
    <row r="37" spans="1:8" x14ac:dyDescent="0.25">
      <c r="A37" t="s">
        <v>288</v>
      </c>
      <c r="B37" t="s">
        <v>257</v>
      </c>
      <c r="C37" t="s">
        <v>44</v>
      </c>
      <c r="D37" t="str">
        <f t="shared" si="0"/>
        <v/>
      </c>
      <c r="E37" t="str">
        <f t="shared" si="1"/>
        <v>COALESCE(RTRIM(LTRIM(</v>
      </c>
      <c r="F37" t="str">
        <f t="shared" si="2"/>
        <v/>
      </c>
      <c r="G37" t="str">
        <f t="shared" si="3"/>
        <v>)),'-')</v>
      </c>
      <c r="H37" t="str">
        <f t="shared" si="4"/>
        <v>COALESCE(RTRIM(LTRIM(ACAD_PROG_TBL.OBEY_FULLY_GRD_AS)),'-') AS OBEY_FULLY_GRD_AS,</v>
      </c>
    </row>
    <row r="38" spans="1:8" x14ac:dyDescent="0.25">
      <c r="A38" t="s">
        <v>288</v>
      </c>
      <c r="B38" t="s">
        <v>258</v>
      </c>
      <c r="C38" t="s">
        <v>44</v>
      </c>
      <c r="D38" t="str">
        <f t="shared" si="0"/>
        <v/>
      </c>
      <c r="E38" t="str">
        <f t="shared" si="1"/>
        <v>COALESCE(RTRIM(LTRIM(</v>
      </c>
      <c r="F38" t="str">
        <f t="shared" si="2"/>
        <v/>
      </c>
      <c r="G38" t="str">
        <f t="shared" si="3"/>
        <v>)),'-')</v>
      </c>
      <c r="H38" t="str">
        <f t="shared" si="4"/>
        <v>COALESCE(RTRIM(LTRIM(ACAD_PROG_TBL.EXCL_TRM_CAT_AS_1)),'-') AS EXCL_TRM_CAT_AS_1,</v>
      </c>
    </row>
    <row r="39" spans="1:8" x14ac:dyDescent="0.25">
      <c r="A39" t="s">
        <v>288</v>
      </c>
      <c r="B39" t="s">
        <v>259</v>
      </c>
      <c r="C39" t="s">
        <v>44</v>
      </c>
      <c r="D39" t="str">
        <f t="shared" si="0"/>
        <v/>
      </c>
      <c r="E39" t="str">
        <f t="shared" si="1"/>
        <v>COALESCE(RTRIM(LTRIM(</v>
      </c>
      <c r="F39" t="str">
        <f t="shared" si="2"/>
        <v/>
      </c>
      <c r="G39" t="str">
        <f t="shared" si="3"/>
        <v>)),'-')</v>
      </c>
      <c r="H39" t="str">
        <f t="shared" si="4"/>
        <v>COALESCE(RTRIM(LTRIM(ACAD_PROG_TBL.EXCL_TRM_CAT_AS_2)),'-') AS EXCL_TRM_CAT_AS_2,</v>
      </c>
    </row>
    <row r="40" spans="1:8" x14ac:dyDescent="0.25">
      <c r="A40" t="s">
        <v>288</v>
      </c>
      <c r="B40" t="s">
        <v>260</v>
      </c>
      <c r="C40" t="s">
        <v>44</v>
      </c>
      <c r="D40" t="str">
        <f t="shared" si="0"/>
        <v/>
      </c>
      <c r="E40" t="str">
        <f t="shared" si="1"/>
        <v>COALESCE(RTRIM(LTRIM(</v>
      </c>
      <c r="F40" t="str">
        <f t="shared" si="2"/>
        <v/>
      </c>
      <c r="G40" t="str">
        <f t="shared" si="3"/>
        <v>)),'-')</v>
      </c>
      <c r="H40" t="str">
        <f t="shared" si="4"/>
        <v>COALESCE(RTRIM(LTRIM(ACAD_PROG_TBL.EXCL_TRM_CAT_AS_3)),'-') AS EXCL_TRM_CAT_AS_3,</v>
      </c>
    </row>
    <row r="41" spans="1:8" x14ac:dyDescent="0.25">
      <c r="A41" t="s">
        <v>288</v>
      </c>
      <c r="B41" t="s">
        <v>261</v>
      </c>
      <c r="C41" t="s">
        <v>51</v>
      </c>
      <c r="D41" t="str">
        <f t="shared" si="0"/>
        <v/>
      </c>
      <c r="E41" t="str">
        <f t="shared" si="1"/>
        <v>COALESCE(RTRIM(LTRIM(</v>
      </c>
      <c r="F41" t="str">
        <f t="shared" si="2"/>
        <v/>
      </c>
      <c r="G41" t="str">
        <f t="shared" si="3"/>
        <v>)),'-')</v>
      </c>
      <c r="H41" t="str">
        <f t="shared" si="4"/>
        <v>COALESCE(RTRIM(LTRIM(ACAD_PROG_TBL.HONOR_AWARD_RULE)),'-') AS HONOR_AWARD_RULE,</v>
      </c>
    </row>
    <row r="42" spans="1:8" x14ac:dyDescent="0.25">
      <c r="A42" t="s">
        <v>288</v>
      </c>
      <c r="B42" t="s">
        <v>262</v>
      </c>
      <c r="C42" t="s">
        <v>44</v>
      </c>
      <c r="D42" t="str">
        <f t="shared" si="0"/>
        <v/>
      </c>
      <c r="E42" t="str">
        <f t="shared" si="1"/>
        <v>COALESCE(RTRIM(LTRIM(</v>
      </c>
      <c r="F42" t="str">
        <f t="shared" si="2"/>
        <v/>
      </c>
      <c r="G42" t="str">
        <f t="shared" si="3"/>
        <v>)),'-')</v>
      </c>
      <c r="H42" t="str">
        <f t="shared" si="4"/>
        <v>COALESCE(RTRIM(LTRIM(ACAD_PROG_TBL.ASSOC_PROG_HA)),'-') AS ASSOC_PROG_HA,</v>
      </c>
    </row>
    <row r="43" spans="1:8" x14ac:dyDescent="0.25">
      <c r="A43" t="s">
        <v>288</v>
      </c>
      <c r="B43" t="s">
        <v>263</v>
      </c>
      <c r="C43" t="s">
        <v>44</v>
      </c>
      <c r="D43" t="str">
        <f t="shared" si="0"/>
        <v/>
      </c>
      <c r="E43" t="str">
        <f t="shared" si="1"/>
        <v>COALESCE(RTRIM(LTRIM(</v>
      </c>
      <c r="F43" t="str">
        <f t="shared" si="2"/>
        <v/>
      </c>
      <c r="G43" t="str">
        <f t="shared" si="3"/>
        <v>)),'-')</v>
      </c>
      <c r="H43" t="str">
        <f t="shared" si="4"/>
        <v>COALESCE(RTRIM(LTRIM(ACAD_PROG_TBL.CALC_HA_BATCH_ONLY)),'-') AS CALC_HA_BATCH_ONLY,</v>
      </c>
    </row>
    <row r="44" spans="1:8" x14ac:dyDescent="0.25">
      <c r="A44" t="s">
        <v>288</v>
      </c>
      <c r="B44" t="s">
        <v>264</v>
      </c>
      <c r="C44" t="s">
        <v>44</v>
      </c>
      <c r="D44" t="str">
        <f t="shared" si="0"/>
        <v/>
      </c>
      <c r="E44" t="str">
        <f t="shared" si="1"/>
        <v>COALESCE(RTRIM(LTRIM(</v>
      </c>
      <c r="F44" t="str">
        <f t="shared" si="2"/>
        <v/>
      </c>
      <c r="G44" t="str">
        <f t="shared" si="3"/>
        <v>)),'-')</v>
      </c>
      <c r="H44" t="str">
        <f t="shared" si="4"/>
        <v>COALESCE(RTRIM(LTRIM(ACAD_PROG_TBL.OBEY_FULLY_GRD_HA)),'-') AS OBEY_FULLY_GRD_HA,</v>
      </c>
    </row>
    <row r="45" spans="1:8" x14ac:dyDescent="0.25">
      <c r="A45" t="s">
        <v>288</v>
      </c>
      <c r="B45" t="s">
        <v>265</v>
      </c>
      <c r="C45" t="s">
        <v>44</v>
      </c>
      <c r="D45" t="str">
        <f t="shared" si="0"/>
        <v/>
      </c>
      <c r="E45" t="str">
        <f t="shared" si="1"/>
        <v>COALESCE(RTRIM(LTRIM(</v>
      </c>
      <c r="F45" t="str">
        <f t="shared" si="2"/>
        <v/>
      </c>
      <c r="G45" t="str">
        <f t="shared" si="3"/>
        <v>)),'-')</v>
      </c>
      <c r="H45" t="str">
        <f t="shared" si="4"/>
        <v>COALESCE(RTRIM(LTRIM(ACAD_PROG_TBL.EXCL_TRM_CAT_HA_1)),'-') AS EXCL_TRM_CAT_HA_1,</v>
      </c>
    </row>
    <row r="46" spans="1:8" x14ac:dyDescent="0.25">
      <c r="A46" t="s">
        <v>288</v>
      </c>
      <c r="B46" t="s">
        <v>266</v>
      </c>
      <c r="C46" t="s">
        <v>44</v>
      </c>
      <c r="D46" t="str">
        <f t="shared" si="0"/>
        <v/>
      </c>
      <c r="E46" t="str">
        <f t="shared" si="1"/>
        <v>COALESCE(RTRIM(LTRIM(</v>
      </c>
      <c r="F46" t="str">
        <f t="shared" si="2"/>
        <v/>
      </c>
      <c r="G46" t="str">
        <f t="shared" si="3"/>
        <v>)),'-')</v>
      </c>
      <c r="H46" t="str">
        <f t="shared" si="4"/>
        <v>COALESCE(RTRIM(LTRIM(ACAD_PROG_TBL.EXCL_TRM_CAT_HA_2)),'-') AS EXCL_TRM_CAT_HA_2,</v>
      </c>
    </row>
    <row r="47" spans="1:8" x14ac:dyDescent="0.25">
      <c r="A47" t="s">
        <v>288</v>
      </c>
      <c r="B47" t="s">
        <v>267</v>
      </c>
      <c r="C47" t="s">
        <v>44</v>
      </c>
      <c r="D47" t="str">
        <f t="shared" si="0"/>
        <v/>
      </c>
      <c r="E47" t="str">
        <f t="shared" si="1"/>
        <v>COALESCE(RTRIM(LTRIM(</v>
      </c>
      <c r="F47" t="str">
        <f t="shared" si="2"/>
        <v/>
      </c>
      <c r="G47" t="str">
        <f t="shared" si="3"/>
        <v>)),'-')</v>
      </c>
      <c r="H47" t="str">
        <f t="shared" si="4"/>
        <v>COALESCE(RTRIM(LTRIM(ACAD_PROG_TBL.EXCL_TRM_CAT_HA_3)),'-') AS EXCL_TRM_CAT_HA_3,</v>
      </c>
    </row>
    <row r="48" spans="1:8" x14ac:dyDescent="0.25">
      <c r="A48" t="s">
        <v>288</v>
      </c>
      <c r="B48" t="s">
        <v>268</v>
      </c>
      <c r="C48" t="s">
        <v>32</v>
      </c>
      <c r="D48" t="str">
        <f t="shared" si="0"/>
        <v/>
      </c>
      <c r="E48" t="str">
        <f t="shared" si="1"/>
        <v>COALESCE(RTRIM(LTRIM(</v>
      </c>
      <c r="F48" t="str">
        <f t="shared" si="2"/>
        <v/>
      </c>
      <c r="G48" t="str">
        <f t="shared" si="3"/>
        <v>)),'-')</v>
      </c>
      <c r="H48" t="str">
        <f t="shared" si="4"/>
        <v>COALESCE(RTRIM(LTRIM(ACAD_PROG_TBL.HONOR_DT_FG)),'-') AS HONOR_DT_FG,</v>
      </c>
    </row>
    <row r="49" spans="1:8" x14ac:dyDescent="0.25">
      <c r="A49" t="s">
        <v>288</v>
      </c>
      <c r="B49" t="s">
        <v>269</v>
      </c>
      <c r="C49" t="s">
        <v>42</v>
      </c>
      <c r="D49" t="str">
        <f t="shared" si="0"/>
        <v/>
      </c>
      <c r="E49" t="str">
        <f t="shared" si="1"/>
        <v>COALESCE(RTRIM(LTRIM(</v>
      </c>
      <c r="F49" t="str">
        <f t="shared" si="2"/>
        <v/>
      </c>
      <c r="G49" t="str">
        <f t="shared" si="3"/>
        <v>)),'-')</v>
      </c>
      <c r="H49" t="str">
        <f t="shared" si="4"/>
        <v>COALESCE(RTRIM(LTRIM(ACAD_PROG_TBL.INCOMPLETE_GRADE)),'-') AS INCOMPLETE_GRADE,</v>
      </c>
    </row>
    <row r="50" spans="1:8" x14ac:dyDescent="0.25">
      <c r="A50" t="s">
        <v>288</v>
      </c>
      <c r="B50" t="s">
        <v>270</v>
      </c>
      <c r="C50" t="s">
        <v>44</v>
      </c>
      <c r="D50" t="str">
        <f t="shared" si="0"/>
        <v/>
      </c>
      <c r="E50" t="str">
        <f t="shared" si="1"/>
        <v>COALESCE(RTRIM(LTRIM(</v>
      </c>
      <c r="F50" t="str">
        <f t="shared" si="2"/>
        <v/>
      </c>
      <c r="G50" t="str">
        <f t="shared" si="3"/>
        <v>)),'-')</v>
      </c>
      <c r="H50" t="str">
        <f t="shared" si="4"/>
        <v>COALESCE(RTRIM(LTRIM(ACAD_PROG_TBL.LAPSE_GRADE)),'-') AS LAPSE_GRADE,</v>
      </c>
    </row>
    <row r="51" spans="1:8" x14ac:dyDescent="0.25">
      <c r="A51" t="s">
        <v>288</v>
      </c>
      <c r="B51" t="s">
        <v>271</v>
      </c>
      <c r="C51" t="s">
        <v>42</v>
      </c>
      <c r="D51" t="str">
        <f t="shared" si="0"/>
        <v/>
      </c>
      <c r="E51" t="str">
        <f t="shared" si="1"/>
        <v>COALESCE(RTRIM(LTRIM(</v>
      </c>
      <c r="F51" t="str">
        <f t="shared" si="2"/>
        <v/>
      </c>
      <c r="G51" t="str">
        <f t="shared" si="3"/>
        <v>)),'-')</v>
      </c>
      <c r="H51" t="str">
        <f t="shared" si="4"/>
        <v>COALESCE(RTRIM(LTRIM(ACAD_PROG_TBL.LAPSE_TO_GRADE)),'-') AS LAPSE_TO_GRADE,</v>
      </c>
    </row>
    <row r="52" spans="1:8" x14ac:dyDescent="0.25">
      <c r="A52" t="s">
        <v>288</v>
      </c>
      <c r="B52" t="s">
        <v>272</v>
      </c>
      <c r="C52" t="s">
        <v>34</v>
      </c>
      <c r="D52" t="str">
        <f t="shared" si="0"/>
        <v/>
      </c>
      <c r="E52" t="str">
        <f t="shared" si="1"/>
        <v>COALESCE(RTRIM(LTRIM(</v>
      </c>
      <c r="F52" t="str">
        <f t="shared" si="2"/>
        <v/>
      </c>
      <c r="G52" t="str">
        <f t="shared" si="3"/>
        <v>)),'-')</v>
      </c>
      <c r="H52" t="str">
        <f t="shared" si="4"/>
        <v>COALESCE(RTRIM(LTRIM(ACAD_PROG_TBL.LAPSE_DAYS)),'-') AS LAPSE_DAYS,</v>
      </c>
    </row>
    <row r="53" spans="1:8" x14ac:dyDescent="0.25">
      <c r="A53" t="s">
        <v>288</v>
      </c>
      <c r="B53" t="s">
        <v>273</v>
      </c>
      <c r="C53" t="s">
        <v>32</v>
      </c>
      <c r="D53" t="str">
        <f t="shared" si="0"/>
        <v/>
      </c>
      <c r="E53" t="str">
        <f t="shared" si="1"/>
        <v>COALESCE(RTRIM(LTRIM(</v>
      </c>
      <c r="F53" t="str">
        <f t="shared" si="2"/>
        <v/>
      </c>
      <c r="G53" t="str">
        <f t="shared" si="3"/>
        <v>)),'-')</v>
      </c>
      <c r="H53" t="str">
        <f t="shared" si="4"/>
        <v>COALESCE(RTRIM(LTRIM(ACAD_PROG_TBL.LAPSE_NOTE_ID)),'-') AS LAPSE_NOTE_ID,</v>
      </c>
    </row>
    <row r="54" spans="1:8" x14ac:dyDescent="0.25">
      <c r="A54" t="s">
        <v>288</v>
      </c>
      <c r="B54" t="s">
        <v>274</v>
      </c>
      <c r="C54" t="s">
        <v>44</v>
      </c>
      <c r="D54" t="str">
        <f t="shared" si="0"/>
        <v/>
      </c>
      <c r="E54" t="str">
        <f t="shared" si="1"/>
        <v>COALESCE(RTRIM(LTRIM(</v>
      </c>
      <c r="F54" t="str">
        <f t="shared" si="2"/>
        <v/>
      </c>
      <c r="G54" t="str">
        <f t="shared" si="3"/>
        <v>)),'-')</v>
      </c>
      <c r="H54" t="str">
        <f t="shared" si="4"/>
        <v>COALESCE(RTRIM(LTRIM(ACAD_PROG_TBL.PRINT_LAPSE_DATE)),'-') AS PRINT_LAPSE_DATE,</v>
      </c>
    </row>
    <row r="55" spans="1:8" x14ac:dyDescent="0.25">
      <c r="A55" t="s">
        <v>288</v>
      </c>
      <c r="B55" t="s">
        <v>275</v>
      </c>
      <c r="C55" t="s">
        <v>32</v>
      </c>
      <c r="D55" t="str">
        <f t="shared" si="0"/>
        <v/>
      </c>
      <c r="E55" t="str">
        <f t="shared" si="1"/>
        <v>COALESCE(RTRIM(LTRIM(</v>
      </c>
      <c r="F55" t="str">
        <f t="shared" si="2"/>
        <v/>
      </c>
      <c r="G55" t="str">
        <f t="shared" si="3"/>
        <v>)),'-')</v>
      </c>
      <c r="H55" t="str">
        <f t="shared" si="4"/>
        <v>COALESCE(RTRIM(LTRIM(ACAD_PROG_TBL.CMPLTD_NOTE_ID)),'-') AS CMPLTD_NOTE_ID,</v>
      </c>
    </row>
    <row r="56" spans="1:8" x14ac:dyDescent="0.25">
      <c r="A56" t="s">
        <v>288</v>
      </c>
      <c r="B56" t="s">
        <v>276</v>
      </c>
      <c r="C56" t="s">
        <v>44</v>
      </c>
      <c r="D56" t="str">
        <f t="shared" si="0"/>
        <v/>
      </c>
      <c r="E56" t="str">
        <f t="shared" si="1"/>
        <v>COALESCE(RTRIM(LTRIM(</v>
      </c>
      <c r="F56" t="str">
        <f t="shared" si="2"/>
        <v/>
      </c>
      <c r="G56" t="str">
        <f t="shared" si="3"/>
        <v>)),'-')</v>
      </c>
      <c r="H56" t="str">
        <f t="shared" si="4"/>
        <v>COALESCE(RTRIM(LTRIM(ACAD_PROG_TBL.PRINT_CMPLTD_DATE)),'-') AS PRINT_CMPLTD_DATE,</v>
      </c>
    </row>
    <row r="57" spans="1:8" x14ac:dyDescent="0.25">
      <c r="A57" t="s">
        <v>288</v>
      </c>
      <c r="B57" t="s">
        <v>162</v>
      </c>
      <c r="C57" t="s">
        <v>51</v>
      </c>
      <c r="D57" t="str">
        <f t="shared" si="0"/>
        <v/>
      </c>
      <c r="E57" t="str">
        <f t="shared" si="1"/>
        <v>COALESCE(RTRIM(LTRIM(</v>
      </c>
      <c r="F57" t="str">
        <f t="shared" si="2"/>
        <v/>
      </c>
      <c r="G57" t="str">
        <f t="shared" si="3"/>
        <v>)),'-')</v>
      </c>
      <c r="H57" t="str">
        <f t="shared" si="4"/>
        <v>COALESCE(RTRIM(LTRIM(ACAD_PROG_TBL.REPEAT_RULE)),'-') AS REPEAT_RULE,</v>
      </c>
    </row>
    <row r="58" spans="1:8" x14ac:dyDescent="0.25">
      <c r="A58" t="s">
        <v>288</v>
      </c>
      <c r="B58" t="s">
        <v>165</v>
      </c>
      <c r="C58" t="s">
        <v>44</v>
      </c>
      <c r="D58" t="str">
        <f t="shared" si="0"/>
        <v/>
      </c>
      <c r="E58" t="str">
        <f t="shared" si="1"/>
        <v>COALESCE(RTRIM(LTRIM(</v>
      </c>
      <c r="F58" t="str">
        <f t="shared" si="2"/>
        <v/>
      </c>
      <c r="G58" t="str">
        <f t="shared" si="3"/>
        <v>)),'-')</v>
      </c>
      <c r="H58" t="str">
        <f t="shared" si="4"/>
        <v>COALESCE(RTRIM(LTRIM(ACAD_PROG_TBL.REPEAT_GRD_CK)),'-') AS REPEAT_GRD_CK,</v>
      </c>
    </row>
    <row r="59" spans="1:8" x14ac:dyDescent="0.25">
      <c r="A59" t="s">
        <v>288</v>
      </c>
      <c r="B59" t="s">
        <v>277</v>
      </c>
      <c r="C59" t="s">
        <v>51</v>
      </c>
      <c r="D59" t="str">
        <f t="shared" si="0"/>
        <v/>
      </c>
      <c r="E59" t="str">
        <f t="shared" si="1"/>
        <v>COALESCE(RTRIM(LTRIM(</v>
      </c>
      <c r="F59" t="str">
        <f t="shared" si="2"/>
        <v/>
      </c>
      <c r="G59" t="str">
        <f t="shared" si="3"/>
        <v>)),'-')</v>
      </c>
      <c r="H59" t="str">
        <f t="shared" si="4"/>
        <v>COALESCE(RTRIM(LTRIM(ACAD_PROG_TBL.CANCEL_REASON)),'-') AS CANCEL_REASON,</v>
      </c>
    </row>
    <row r="60" spans="1:8" x14ac:dyDescent="0.25">
      <c r="A60" t="s">
        <v>288</v>
      </c>
      <c r="B60" t="s">
        <v>278</v>
      </c>
      <c r="C60" t="s">
        <v>32</v>
      </c>
      <c r="D60" t="str">
        <f t="shared" si="0"/>
        <v/>
      </c>
      <c r="E60" t="str">
        <f t="shared" si="1"/>
        <v>COALESCE(RTRIM(LTRIM(</v>
      </c>
      <c r="F60" t="str">
        <f t="shared" si="2"/>
        <v/>
      </c>
      <c r="G60" t="str">
        <f t="shared" si="3"/>
        <v>)),'-')</v>
      </c>
      <c r="H60" t="str">
        <f t="shared" si="4"/>
        <v>COALESCE(RTRIM(LTRIM(ACAD_PROG_TBL.WD_WO_PEN_REASON)),'-') AS WD_WO_PEN_REASON,</v>
      </c>
    </row>
    <row r="61" spans="1:8" x14ac:dyDescent="0.25">
      <c r="A61" t="s">
        <v>288</v>
      </c>
      <c r="B61" t="s">
        <v>279</v>
      </c>
      <c r="C61" t="s">
        <v>42</v>
      </c>
      <c r="D61" t="str">
        <f t="shared" si="0"/>
        <v/>
      </c>
      <c r="E61" t="str">
        <f t="shared" si="1"/>
        <v>COALESCE(RTRIM(LTRIM(</v>
      </c>
      <c r="F61" t="str">
        <f t="shared" si="2"/>
        <v/>
      </c>
      <c r="G61" t="str">
        <f t="shared" si="3"/>
        <v>)),'-')</v>
      </c>
      <c r="H61" t="str">
        <f t="shared" si="4"/>
        <v>COALESCE(RTRIM(LTRIM(ACAD_PROG_TBL.WD_W_PEN_GRD_BAS)),'-') AS WD_W_PEN_GRD_BAS,</v>
      </c>
    </row>
    <row r="62" spans="1:8" x14ac:dyDescent="0.25">
      <c r="A62" t="s">
        <v>288</v>
      </c>
      <c r="B62" t="s">
        <v>280</v>
      </c>
      <c r="C62" t="s">
        <v>42</v>
      </c>
      <c r="D62" t="str">
        <f t="shared" si="0"/>
        <v/>
      </c>
      <c r="E62" t="str">
        <f t="shared" si="1"/>
        <v>COALESCE(RTRIM(LTRIM(</v>
      </c>
      <c r="F62" t="str">
        <f t="shared" si="2"/>
        <v/>
      </c>
      <c r="G62" t="str">
        <f t="shared" si="3"/>
        <v>)),'-')</v>
      </c>
      <c r="H62" t="str">
        <f t="shared" si="4"/>
        <v>COALESCE(RTRIM(LTRIM(ACAD_PROG_TBL.WD_W_PEN_GRADE)),'-') AS WD_W_PEN_GRADE,</v>
      </c>
    </row>
    <row r="63" spans="1:8" x14ac:dyDescent="0.25">
      <c r="A63" t="s">
        <v>288</v>
      </c>
      <c r="B63" t="s">
        <v>281</v>
      </c>
      <c r="C63" t="s">
        <v>42</v>
      </c>
      <c r="D63" t="str">
        <f t="shared" si="0"/>
        <v/>
      </c>
      <c r="E63" t="str">
        <f t="shared" si="1"/>
        <v>COALESCE(RTRIM(LTRIM(</v>
      </c>
      <c r="F63" t="str">
        <f t="shared" si="2"/>
        <v/>
      </c>
      <c r="G63" t="str">
        <f t="shared" si="3"/>
        <v>)),'-')</v>
      </c>
      <c r="H63" t="str">
        <f t="shared" si="4"/>
        <v>COALESCE(RTRIM(LTRIM(ACAD_PROG_TBL.WD_W_PEN2_GRADE)),'-') AS WD_W_PEN2_GRADE,</v>
      </c>
    </row>
    <row r="64" spans="1:8" x14ac:dyDescent="0.25">
      <c r="A64" t="s">
        <v>288</v>
      </c>
      <c r="B64" t="s">
        <v>282</v>
      </c>
      <c r="C64" t="s">
        <v>42</v>
      </c>
      <c r="D64" t="str">
        <f t="shared" si="0"/>
        <v/>
      </c>
      <c r="E64" t="str">
        <f t="shared" si="1"/>
        <v>COALESCE(RTRIM(LTRIM(</v>
      </c>
      <c r="F64" t="str">
        <f t="shared" si="2"/>
        <v/>
      </c>
      <c r="G64" t="str">
        <f t="shared" si="3"/>
        <v>)),'-')</v>
      </c>
      <c r="H64" t="str">
        <f t="shared" si="4"/>
        <v>COALESCE(RTRIM(LTRIM(ACAD_PROG_TBL.WD_W_PEN2_GRD_BAS)),'-') AS WD_W_PEN2_GRD_BAS,</v>
      </c>
    </row>
    <row r="65" spans="1:8" x14ac:dyDescent="0.25">
      <c r="A65" t="s">
        <v>288</v>
      </c>
      <c r="B65" t="s">
        <v>283</v>
      </c>
      <c r="C65" t="s">
        <v>32</v>
      </c>
      <c r="D65" t="str">
        <f t="shared" si="0"/>
        <v/>
      </c>
      <c r="E65" t="str">
        <f t="shared" si="1"/>
        <v>COALESCE(RTRIM(LTRIM(</v>
      </c>
      <c r="F65" t="str">
        <f t="shared" si="2"/>
        <v/>
      </c>
      <c r="G65" t="str">
        <f t="shared" si="3"/>
        <v>)),'-')</v>
      </c>
      <c r="H65" t="str">
        <f t="shared" si="4"/>
        <v>COALESCE(RTRIM(LTRIM(ACAD_PROG_TBL.DROP_RET_RSN)),'-') AS DROP_RET_RSN,</v>
      </c>
    </row>
    <row r="66" spans="1:8" x14ac:dyDescent="0.25">
      <c r="A66" t="s">
        <v>288</v>
      </c>
      <c r="B66" t="s">
        <v>284</v>
      </c>
      <c r="C66" t="s">
        <v>42</v>
      </c>
      <c r="D66" t="str">
        <f t="shared" si="0"/>
        <v/>
      </c>
      <c r="E66" t="str">
        <f t="shared" si="1"/>
        <v>COALESCE(RTRIM(LTRIM(</v>
      </c>
      <c r="F66" t="str">
        <f t="shared" si="2"/>
        <v/>
      </c>
      <c r="G66" t="str">
        <f t="shared" si="3"/>
        <v>)),'-')</v>
      </c>
      <c r="H66" t="str">
        <f t="shared" si="4"/>
        <v>COALESCE(RTRIM(LTRIM(ACAD_PROG_TBL.DROP_PEN_GRADE)),'-') AS DROP_PEN_GRADE,</v>
      </c>
    </row>
    <row r="67" spans="1:8" x14ac:dyDescent="0.25">
      <c r="A67" t="s">
        <v>288</v>
      </c>
      <c r="B67" t="s">
        <v>285</v>
      </c>
      <c r="C67" t="s">
        <v>42</v>
      </c>
      <c r="D67" t="str">
        <f t="shared" ref="D67:D74" si="5">IF(C67="DATE","COALESCE(TO_DATE(","")</f>
        <v/>
      </c>
      <c r="E67" t="str">
        <f t="shared" ref="E67:E74" si="6">IF(C67="DATE","","COALESCE(RTRIM(LTRIM(")</f>
        <v>COALESCE(RTRIM(LTRIM(</v>
      </c>
      <c r="F67" t="str">
        <f t="shared" ref="F67:F74" si="7">IF(C67="DATE",",'dd/mm/yyyy'),'1900-01-01')","")</f>
        <v/>
      </c>
      <c r="G67" t="str">
        <f t="shared" ref="G67:G74" si="8">IF(C67="DATE","",")),'-')")</f>
        <v>)),'-')</v>
      </c>
      <c r="H67" t="str">
        <f t="shared" ref="H67:H74" si="9">CONCATENATE(E67,D67,A67,B67,F67,G67," AS ",B67,",")</f>
        <v>COALESCE(RTRIM(LTRIM(ACAD_PROG_TBL.DROP_PEN_GRADE_2)),'-') AS DROP_PEN_GRADE_2,</v>
      </c>
    </row>
    <row r="68" spans="1:8" x14ac:dyDescent="0.25">
      <c r="A68" t="s">
        <v>288</v>
      </c>
      <c r="B68" t="s">
        <v>286</v>
      </c>
      <c r="C68" t="s">
        <v>42</v>
      </c>
      <c r="D68" t="str">
        <f t="shared" si="5"/>
        <v/>
      </c>
      <c r="E68" t="str">
        <f t="shared" si="6"/>
        <v>COALESCE(RTRIM(LTRIM(</v>
      </c>
      <c r="F68" t="str">
        <f t="shared" si="7"/>
        <v/>
      </c>
      <c r="G68" t="str">
        <f t="shared" si="8"/>
        <v>)),'-')</v>
      </c>
      <c r="H68" t="str">
        <f t="shared" si="9"/>
        <v>COALESCE(RTRIM(LTRIM(ACAD_PROG_TBL.DROP_PEN_GRD_BAS)),'-') AS DROP_PEN_GRD_BAS,</v>
      </c>
    </row>
    <row r="69" spans="1:8" x14ac:dyDescent="0.25">
      <c r="A69" t="s">
        <v>288</v>
      </c>
      <c r="B69" t="s">
        <v>287</v>
      </c>
      <c r="C69" t="s">
        <v>42</v>
      </c>
      <c r="D69" t="str">
        <f t="shared" si="5"/>
        <v/>
      </c>
      <c r="E69" t="str">
        <f t="shared" si="6"/>
        <v>COALESCE(RTRIM(LTRIM(</v>
      </c>
      <c r="F69" t="str">
        <f t="shared" si="7"/>
        <v/>
      </c>
      <c r="G69" t="str">
        <f t="shared" si="8"/>
        <v>)),'-')</v>
      </c>
      <c r="H69" t="str">
        <f t="shared" si="9"/>
        <v>COALESCE(RTRIM(LTRIM(ACAD_PROG_TBL.DROP_PEN_GRD_BAS_2)),'-') AS DROP_PEN_GRD_BAS_2,</v>
      </c>
    </row>
    <row r="70" spans="1:8" x14ac:dyDescent="0.25">
      <c r="A70" t="s">
        <v>288</v>
      </c>
      <c r="B70" t="s">
        <v>161</v>
      </c>
      <c r="C70" t="s">
        <v>44</v>
      </c>
      <c r="D70" t="str">
        <f t="shared" si="5"/>
        <v/>
      </c>
      <c r="E70" t="str">
        <f t="shared" si="6"/>
        <v>COALESCE(RTRIM(LTRIM(</v>
      </c>
      <c r="F70" t="str">
        <f t="shared" si="7"/>
        <v/>
      </c>
      <c r="G70" t="str">
        <f t="shared" si="8"/>
        <v>)),'-')</v>
      </c>
      <c r="H70" t="str">
        <f t="shared" si="9"/>
        <v>COALESCE(RTRIM(LTRIM(ACAD_PROG_TBL.OEE_IND)),'-') AS OEE_IND,</v>
      </c>
    </row>
    <row r="71" spans="1:8" x14ac:dyDescent="0.25">
      <c r="A71" t="s">
        <v>288</v>
      </c>
      <c r="B71" t="s">
        <v>163</v>
      </c>
      <c r="C71" t="s">
        <v>44</v>
      </c>
      <c r="D71" t="str">
        <f t="shared" si="5"/>
        <v/>
      </c>
      <c r="E71" t="str">
        <f t="shared" si="6"/>
        <v>COALESCE(RTRIM(LTRIM(</v>
      </c>
      <c r="F71" t="str">
        <f t="shared" si="7"/>
        <v/>
      </c>
      <c r="G71" t="str">
        <f t="shared" si="8"/>
        <v>)),'-')</v>
      </c>
      <c r="H71" t="str">
        <f t="shared" si="9"/>
        <v>COALESCE(RTRIM(LTRIM(ACAD_PROG_TBL.REPEAT_ENRL_CTL)),'-') AS REPEAT_ENRL_CTL,</v>
      </c>
    </row>
    <row r="72" spans="1:8" x14ac:dyDescent="0.25">
      <c r="A72" t="s">
        <v>288</v>
      </c>
      <c r="B72" t="s">
        <v>164</v>
      </c>
      <c r="C72" t="s">
        <v>44</v>
      </c>
      <c r="D72" t="str">
        <f t="shared" si="5"/>
        <v/>
      </c>
      <c r="E72" t="str">
        <f t="shared" si="6"/>
        <v>COALESCE(RTRIM(LTRIM(</v>
      </c>
      <c r="F72" t="str">
        <f t="shared" si="7"/>
        <v/>
      </c>
      <c r="G72" t="str">
        <f t="shared" si="8"/>
        <v>)),'-')</v>
      </c>
      <c r="H72" t="str">
        <f t="shared" si="9"/>
        <v>COALESCE(RTRIM(LTRIM(ACAD_PROG_TBL.REPEAT_ENRL_SUSP)),'-') AS REPEAT_ENRL_SUSP,</v>
      </c>
    </row>
    <row r="73" spans="1:8" x14ac:dyDescent="0.25">
      <c r="A73" t="s">
        <v>288</v>
      </c>
      <c r="B73" t="s">
        <v>166</v>
      </c>
      <c r="C73" t="s">
        <v>44</v>
      </c>
      <c r="D73" t="str">
        <f t="shared" si="5"/>
        <v/>
      </c>
      <c r="E73" t="str">
        <f t="shared" si="6"/>
        <v>COALESCE(RTRIM(LTRIM(</v>
      </c>
      <c r="F73" t="str">
        <f t="shared" si="7"/>
        <v/>
      </c>
      <c r="G73" t="str">
        <f t="shared" si="8"/>
        <v>)),'-')</v>
      </c>
      <c r="H73" t="str">
        <f t="shared" si="9"/>
        <v>COALESCE(RTRIM(LTRIM(ACAD_PROG_TBL.REPEAT_GRD_SUSP)),'-') AS REPEAT_GRD_SUSP,</v>
      </c>
    </row>
    <row r="74" spans="1:8" x14ac:dyDescent="0.25">
      <c r="A74" t="s">
        <v>288</v>
      </c>
      <c r="B74" t="s">
        <v>167</v>
      </c>
      <c r="C74" t="s">
        <v>44</v>
      </c>
      <c r="D74" t="str">
        <f t="shared" si="5"/>
        <v/>
      </c>
      <c r="E74" t="str">
        <f t="shared" si="6"/>
        <v>COALESCE(RTRIM(LTRIM(</v>
      </c>
      <c r="F74" t="str">
        <f t="shared" si="7"/>
        <v/>
      </c>
      <c r="G74" t="str">
        <f t="shared" si="8"/>
        <v>)),'-')</v>
      </c>
      <c r="H74" t="str">
        <f t="shared" si="9"/>
        <v>COALESCE(RTRIM(LTRIM(ACAD_PROG_TBL.REPEAT_CRSE_ERROR)),'-') AS REPEAT_CRSE_ERROR,</v>
      </c>
    </row>
    <row r="75" spans="1:8" x14ac:dyDescent="0.25">
      <c r="H75" t="s">
        <v>289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32115-5BB1-44B9-A1CF-FE2AC3B0D98A}">
  <dimension ref="A1:H26"/>
  <sheetViews>
    <sheetView workbookViewId="0">
      <selection sqref="A1:H6"/>
    </sheetView>
  </sheetViews>
  <sheetFormatPr defaultRowHeight="15" x14ac:dyDescent="0.25"/>
  <cols>
    <col min="1" max="1" width="16.42578125" bestFit="1" customWidth="1"/>
    <col min="2" max="2" width="18.7109375" bestFit="1" customWidth="1"/>
    <col min="8" max="8" width="138.5703125" bestFit="1" customWidth="1"/>
  </cols>
  <sheetData>
    <row r="1" spans="1:8" x14ac:dyDescent="0.25">
      <c r="A1" t="s">
        <v>102</v>
      </c>
      <c r="B1" t="s">
        <v>103</v>
      </c>
      <c r="C1" t="s">
        <v>104</v>
      </c>
      <c r="H1" t="s">
        <v>105</v>
      </c>
    </row>
    <row r="3" spans="1:8" x14ac:dyDescent="0.25">
      <c r="A3" t="s">
        <v>290</v>
      </c>
      <c r="B3" t="s">
        <v>39</v>
      </c>
      <c r="C3" t="s">
        <v>38</v>
      </c>
      <c r="D3" t="str">
        <f>IF(C3="DATE","COALESCE(TO_DATE(","")</f>
        <v/>
      </c>
      <c r="E3" t="str">
        <f>IF(C3="DATE","","COALESCE(RTRIM(LTRIM(")</f>
        <v>COALESCE(RTRIM(LTRIM(</v>
      </c>
      <c r="F3" t="str">
        <f>IF(C3="DATE",",'dd/mm/yyyy'),'1900-01-01')","")</f>
        <v/>
      </c>
      <c r="G3" t="str">
        <f>IF(C3="DATE","",")),'-')")</f>
        <v>)),'-')</v>
      </c>
      <c r="H3" t="str">
        <f>CONCATENATE(E3,D3,A3,B3,F3,G3," AS ",B3,",")</f>
        <v>COALESCE(RTRIM(LTRIM(ACAD_PLAN_TBL.INSTITUTION)),'-') AS INSTITUTION,</v>
      </c>
    </row>
    <row r="4" spans="1:8" x14ac:dyDescent="0.25">
      <c r="A4" t="s">
        <v>290</v>
      </c>
      <c r="B4" t="s">
        <v>122</v>
      </c>
      <c r="C4" t="s">
        <v>51</v>
      </c>
      <c r="D4" t="str">
        <f t="shared" ref="D4:D25" si="0">IF(C4="DATE","COALESCE(TO_DATE(","")</f>
        <v/>
      </c>
      <c r="E4" t="str">
        <f t="shared" ref="E4:E25" si="1">IF(C4="DATE","","COALESCE(RTRIM(LTRIM(")</f>
        <v>COALESCE(RTRIM(LTRIM(</v>
      </c>
      <c r="F4" t="str">
        <f t="shared" ref="F4:F25" si="2">IF(C4="DATE",",'dd/mm/yyyy'),'1900-01-01')","")</f>
        <v/>
      </c>
      <c r="G4" t="str">
        <f t="shared" ref="G4:G25" si="3">IF(C4="DATE","",")),'-')")</f>
        <v>)),'-')</v>
      </c>
      <c r="H4" t="str">
        <f t="shared" ref="H4:H25" si="4">CONCATENATE(E4,D4,A4,B4,F4,G4," AS ",B4,",")</f>
        <v>COALESCE(RTRIM(LTRIM(ACAD_PLAN_TBL.ACAD_PLAN)),'-') AS ACAD_PLAN,</v>
      </c>
    </row>
    <row r="5" spans="1:8" x14ac:dyDescent="0.25">
      <c r="A5" t="s">
        <v>290</v>
      </c>
      <c r="B5" t="s">
        <v>108</v>
      </c>
      <c r="C5" t="s">
        <v>48</v>
      </c>
      <c r="D5" t="str">
        <f t="shared" si="0"/>
        <v>COALESCE(TO_DATE(</v>
      </c>
      <c r="E5" t="str">
        <f t="shared" si="1"/>
        <v/>
      </c>
      <c r="F5" t="str">
        <f t="shared" si="2"/>
        <v>,'dd/mm/yyyy'),'1900-01-01')</v>
      </c>
      <c r="G5" t="str">
        <f t="shared" si="3"/>
        <v/>
      </c>
      <c r="H5" t="str">
        <f t="shared" si="4"/>
        <v>COALESCE(TO_DATE(ACAD_PLAN_TBL.EFFDT,'dd/mm/yyyy'),'1900-01-01') AS EFFDT,</v>
      </c>
    </row>
    <row r="6" spans="1:8" x14ac:dyDescent="0.25">
      <c r="A6" t="s">
        <v>290</v>
      </c>
      <c r="B6" t="s">
        <v>142</v>
      </c>
      <c r="C6" t="s">
        <v>44</v>
      </c>
      <c r="D6" t="str">
        <f t="shared" si="0"/>
        <v/>
      </c>
      <c r="E6" t="str">
        <f t="shared" si="1"/>
        <v>COALESCE(RTRIM(LTRIM(</v>
      </c>
      <c r="F6" t="str">
        <f t="shared" si="2"/>
        <v/>
      </c>
      <c r="G6" t="str">
        <f t="shared" si="3"/>
        <v>)),'-')</v>
      </c>
      <c r="H6" t="str">
        <f t="shared" si="4"/>
        <v>COALESCE(RTRIM(LTRIM(ACAD_PLAN_TBL.EFF_STATUS)),'-') AS EFF_STATUS,</v>
      </c>
    </row>
    <row r="7" spans="1:8" x14ac:dyDescent="0.25">
      <c r="A7" t="s">
        <v>290</v>
      </c>
      <c r="B7" t="s">
        <v>143</v>
      </c>
      <c r="C7" t="s">
        <v>57</v>
      </c>
      <c r="D7" t="str">
        <f t="shared" si="0"/>
        <v/>
      </c>
      <c r="E7" t="str">
        <f t="shared" si="1"/>
        <v>COALESCE(RTRIM(LTRIM(</v>
      </c>
      <c r="F7" t="str">
        <f t="shared" si="2"/>
        <v/>
      </c>
      <c r="G7" t="str">
        <f t="shared" si="3"/>
        <v>)),'-')</v>
      </c>
      <c r="H7" t="str">
        <f t="shared" si="4"/>
        <v>COALESCE(RTRIM(LTRIM(ACAD_PLAN_TBL.DESCR)),'-') AS DESCR,</v>
      </c>
    </row>
    <row r="8" spans="1:8" x14ac:dyDescent="0.25">
      <c r="A8" t="s">
        <v>290</v>
      </c>
      <c r="B8" t="s">
        <v>144</v>
      </c>
      <c r="C8" t="s">
        <v>51</v>
      </c>
      <c r="D8" t="str">
        <f t="shared" si="0"/>
        <v/>
      </c>
      <c r="E8" t="str">
        <f t="shared" si="1"/>
        <v>COALESCE(RTRIM(LTRIM(</v>
      </c>
      <c r="F8" t="str">
        <f t="shared" si="2"/>
        <v/>
      </c>
      <c r="G8" t="str">
        <f t="shared" si="3"/>
        <v>)),'-')</v>
      </c>
      <c r="H8" t="str">
        <f t="shared" si="4"/>
        <v>COALESCE(RTRIM(LTRIM(ACAD_PLAN_TBL.DESCRSHORT)),'-') AS DESCRSHORT,</v>
      </c>
    </row>
    <row r="9" spans="1:8" x14ac:dyDescent="0.25">
      <c r="A9" t="s">
        <v>290</v>
      </c>
      <c r="B9" t="s">
        <v>152</v>
      </c>
      <c r="C9" t="s">
        <v>42</v>
      </c>
      <c r="D9" t="str">
        <f t="shared" si="0"/>
        <v/>
      </c>
      <c r="E9" t="str">
        <f t="shared" si="1"/>
        <v>COALESCE(RTRIM(LTRIM(</v>
      </c>
      <c r="F9" t="str">
        <f t="shared" si="2"/>
        <v/>
      </c>
      <c r="G9" t="str">
        <f t="shared" si="3"/>
        <v>)),'-')</v>
      </c>
      <c r="H9" t="str">
        <f t="shared" si="4"/>
        <v>COALESCE(RTRIM(LTRIM(ACAD_PLAN_TBL.ACAD_PLAN_TYPE)),'-') AS ACAD_PLAN_TYPE,</v>
      </c>
    </row>
    <row r="10" spans="1:8" x14ac:dyDescent="0.25">
      <c r="A10" t="s">
        <v>290</v>
      </c>
      <c r="B10" t="s">
        <v>110</v>
      </c>
      <c r="C10" t="s">
        <v>38</v>
      </c>
      <c r="D10" t="str">
        <f t="shared" si="0"/>
        <v/>
      </c>
      <c r="E10" t="str">
        <f t="shared" si="1"/>
        <v>COALESCE(RTRIM(LTRIM(</v>
      </c>
      <c r="F10" t="str">
        <f t="shared" si="2"/>
        <v/>
      </c>
      <c r="G10" t="str">
        <f t="shared" si="3"/>
        <v>)),'-')</v>
      </c>
      <c r="H10" t="str">
        <f t="shared" si="4"/>
        <v>COALESCE(RTRIM(LTRIM(ACAD_PLAN_TBL.ACAD_PROG)),'-') AS ACAD_PROG,</v>
      </c>
    </row>
    <row r="11" spans="1:8" x14ac:dyDescent="0.25">
      <c r="A11" t="s">
        <v>290</v>
      </c>
      <c r="B11" t="s">
        <v>291</v>
      </c>
      <c r="C11" t="s">
        <v>44</v>
      </c>
      <c r="D11" t="str">
        <f t="shared" si="0"/>
        <v/>
      </c>
      <c r="E11" t="str">
        <f t="shared" si="1"/>
        <v>COALESCE(RTRIM(LTRIM(</v>
      </c>
      <c r="F11" t="str">
        <f t="shared" si="2"/>
        <v/>
      </c>
      <c r="G11" t="str">
        <f t="shared" si="3"/>
        <v>)),'-')</v>
      </c>
      <c r="H11" t="str">
        <f t="shared" si="4"/>
        <v>COALESCE(RTRIM(LTRIM(ACAD_PLAN_TBL.PLN_REQTRM_DFLT)),'-') AS PLN_REQTRM_DFLT,</v>
      </c>
    </row>
    <row r="12" spans="1:8" x14ac:dyDescent="0.25">
      <c r="A12" t="s">
        <v>290</v>
      </c>
      <c r="B12" t="s">
        <v>292</v>
      </c>
      <c r="C12" t="s">
        <v>36</v>
      </c>
      <c r="D12" t="str">
        <f t="shared" si="0"/>
        <v/>
      </c>
      <c r="E12" t="str">
        <f t="shared" si="1"/>
        <v>COALESCE(RTRIM(LTRIM(</v>
      </c>
      <c r="F12" t="str">
        <f t="shared" si="2"/>
        <v/>
      </c>
      <c r="G12" t="str">
        <f t="shared" si="3"/>
        <v>)),'-')</v>
      </c>
      <c r="H12" t="str">
        <f t="shared" si="4"/>
        <v>COALESCE(RTRIM(LTRIM(ACAD_PLAN_TBL.DEGREE)),'-') AS DEGREE,</v>
      </c>
    </row>
    <row r="13" spans="1:8" x14ac:dyDescent="0.25">
      <c r="A13" t="s">
        <v>290</v>
      </c>
      <c r="B13" t="s">
        <v>293</v>
      </c>
      <c r="C13" t="s">
        <v>294</v>
      </c>
      <c r="D13" t="str">
        <f t="shared" si="0"/>
        <v/>
      </c>
      <c r="E13" t="str">
        <f t="shared" si="1"/>
        <v>COALESCE(RTRIM(LTRIM(</v>
      </c>
      <c r="F13" t="str">
        <f t="shared" si="2"/>
        <v/>
      </c>
      <c r="G13" t="str">
        <f t="shared" si="3"/>
        <v>)),'-')</v>
      </c>
      <c r="H13" t="str">
        <f t="shared" si="4"/>
        <v>COALESCE(RTRIM(LTRIM(ACAD_PLAN_TBL.DIPLOMA_DESCR)),'-') AS DIPLOMA_DESCR,</v>
      </c>
    </row>
    <row r="14" spans="1:8" x14ac:dyDescent="0.25">
      <c r="A14" t="s">
        <v>290</v>
      </c>
      <c r="B14" t="s">
        <v>295</v>
      </c>
      <c r="C14" t="s">
        <v>44</v>
      </c>
      <c r="D14" t="str">
        <f t="shared" si="0"/>
        <v/>
      </c>
      <c r="E14" t="str">
        <f t="shared" si="1"/>
        <v>COALESCE(RTRIM(LTRIM(</v>
      </c>
      <c r="F14" t="str">
        <f t="shared" si="2"/>
        <v/>
      </c>
      <c r="G14" t="str">
        <f t="shared" si="3"/>
        <v>)),'-')</v>
      </c>
      <c r="H14" t="str">
        <f t="shared" si="4"/>
        <v>COALESCE(RTRIM(LTRIM(ACAD_PLAN_TBL.DIPLOMA_PRINT_FL)),'-') AS DIPLOMA_PRINT_FL,</v>
      </c>
    </row>
    <row r="15" spans="1:8" x14ac:dyDescent="0.25">
      <c r="A15" t="s">
        <v>290</v>
      </c>
      <c r="B15" t="s">
        <v>296</v>
      </c>
      <c r="C15" t="s">
        <v>34</v>
      </c>
      <c r="D15" t="str">
        <f t="shared" si="0"/>
        <v/>
      </c>
      <c r="E15" t="str">
        <f t="shared" si="1"/>
        <v>COALESCE(RTRIM(LTRIM(</v>
      </c>
      <c r="F15" t="str">
        <f t="shared" si="2"/>
        <v/>
      </c>
      <c r="G15" t="str">
        <f t="shared" si="3"/>
        <v>)),'-')</v>
      </c>
      <c r="H15" t="str">
        <f t="shared" si="4"/>
        <v>COALESCE(RTRIM(LTRIM(ACAD_PLAN_TBL.DIPLOMA_INDENT)),'-') AS DIPLOMA_INDENT,</v>
      </c>
    </row>
    <row r="16" spans="1:8" x14ac:dyDescent="0.25">
      <c r="A16" t="s">
        <v>290</v>
      </c>
      <c r="B16" t="s">
        <v>297</v>
      </c>
      <c r="C16" t="s">
        <v>294</v>
      </c>
      <c r="D16" t="str">
        <f t="shared" si="0"/>
        <v/>
      </c>
      <c r="E16" t="str">
        <f t="shared" si="1"/>
        <v>COALESCE(RTRIM(LTRIM(</v>
      </c>
      <c r="F16" t="str">
        <f t="shared" si="2"/>
        <v/>
      </c>
      <c r="G16" t="str">
        <f t="shared" si="3"/>
        <v>)),'-')</v>
      </c>
      <c r="H16" t="str">
        <f t="shared" si="4"/>
        <v>COALESCE(RTRIM(LTRIM(ACAD_PLAN_TBL.TRNSCR_DESCR)),'-') AS TRNSCR_DESCR,</v>
      </c>
    </row>
    <row r="17" spans="1:8" x14ac:dyDescent="0.25">
      <c r="A17" t="s">
        <v>290</v>
      </c>
      <c r="B17" t="s">
        <v>298</v>
      </c>
      <c r="C17" t="s">
        <v>44</v>
      </c>
      <c r="D17" t="str">
        <f t="shared" si="0"/>
        <v/>
      </c>
      <c r="E17" t="str">
        <f t="shared" si="1"/>
        <v>COALESCE(RTRIM(LTRIM(</v>
      </c>
      <c r="F17" t="str">
        <f t="shared" si="2"/>
        <v/>
      </c>
      <c r="G17" t="str">
        <f t="shared" si="3"/>
        <v>)),'-')</v>
      </c>
      <c r="H17" t="str">
        <f t="shared" si="4"/>
        <v>COALESCE(RTRIM(LTRIM(ACAD_PLAN_TBL.TRNSCR_PRINT_FL)),'-') AS TRNSCR_PRINT_FL,</v>
      </c>
    </row>
    <row r="18" spans="1:8" x14ac:dyDescent="0.25">
      <c r="A18" t="s">
        <v>290</v>
      </c>
      <c r="B18" t="s">
        <v>299</v>
      </c>
      <c r="C18" t="s">
        <v>34</v>
      </c>
      <c r="D18" t="str">
        <f t="shared" si="0"/>
        <v/>
      </c>
      <c r="E18" t="str">
        <f t="shared" si="1"/>
        <v>COALESCE(RTRIM(LTRIM(</v>
      </c>
      <c r="F18" t="str">
        <f t="shared" si="2"/>
        <v/>
      </c>
      <c r="G18" t="str">
        <f t="shared" si="3"/>
        <v>)),'-')</v>
      </c>
      <c r="H18" t="str">
        <f t="shared" si="4"/>
        <v>COALESCE(RTRIM(LTRIM(ACAD_PLAN_TBL.TRNSCR_INDENT)),'-') AS TRNSCR_INDENT,</v>
      </c>
    </row>
    <row r="19" spans="1:8" x14ac:dyDescent="0.25">
      <c r="A19" t="s">
        <v>290</v>
      </c>
      <c r="B19" t="s">
        <v>240</v>
      </c>
      <c r="C19" t="s">
        <v>32</v>
      </c>
      <c r="D19" t="str">
        <f t="shared" si="0"/>
        <v/>
      </c>
      <c r="E19" t="str">
        <f t="shared" si="1"/>
        <v>COALESCE(RTRIM(LTRIM(</v>
      </c>
      <c r="F19" t="str">
        <f t="shared" si="2"/>
        <v/>
      </c>
      <c r="G19" t="str">
        <f t="shared" si="3"/>
        <v>)),'-')</v>
      </c>
      <c r="H19" t="str">
        <f t="shared" si="4"/>
        <v>COALESCE(RTRIM(LTRIM(ACAD_PLAN_TBL.FIRST_TERM_VALID)),'-') AS FIRST_TERM_VALID,</v>
      </c>
    </row>
    <row r="20" spans="1:8" x14ac:dyDescent="0.25">
      <c r="A20" t="s">
        <v>290</v>
      </c>
      <c r="B20" t="s">
        <v>245</v>
      </c>
      <c r="C20" t="s">
        <v>246</v>
      </c>
      <c r="D20" t="str">
        <f t="shared" si="0"/>
        <v/>
      </c>
      <c r="E20" t="str">
        <f t="shared" si="1"/>
        <v>COALESCE(RTRIM(LTRIM(</v>
      </c>
      <c r="F20" t="str">
        <f t="shared" si="2"/>
        <v/>
      </c>
      <c r="G20" t="str">
        <f t="shared" si="3"/>
        <v>)),'-')</v>
      </c>
      <c r="H20" t="str">
        <f t="shared" si="4"/>
        <v>COALESCE(RTRIM(LTRIM(ACAD_PLAN_TBL.CIP_CODE)),'-') AS CIP_CODE,</v>
      </c>
    </row>
    <row r="21" spans="1:8" x14ac:dyDescent="0.25">
      <c r="A21" t="s">
        <v>290</v>
      </c>
      <c r="B21" t="s">
        <v>247</v>
      </c>
      <c r="C21" t="s">
        <v>36</v>
      </c>
      <c r="D21" t="str">
        <f t="shared" si="0"/>
        <v/>
      </c>
      <c r="E21" t="str">
        <f t="shared" si="1"/>
        <v>COALESCE(RTRIM(LTRIM(</v>
      </c>
      <c r="F21" t="str">
        <f t="shared" si="2"/>
        <v/>
      </c>
      <c r="G21" t="str">
        <f t="shared" si="3"/>
        <v>)),'-')</v>
      </c>
      <c r="H21" t="str">
        <f t="shared" si="4"/>
        <v>COALESCE(RTRIM(LTRIM(ACAD_PLAN_TBL.HEGIS_CODE)),'-') AS HEGIS_CODE,</v>
      </c>
    </row>
    <row r="22" spans="1:8" x14ac:dyDescent="0.25">
      <c r="A22" t="s">
        <v>290</v>
      </c>
      <c r="B22" t="s">
        <v>31</v>
      </c>
      <c r="C22" t="s">
        <v>32</v>
      </c>
      <c r="D22" t="str">
        <f t="shared" si="0"/>
        <v/>
      </c>
      <c r="E22" t="str">
        <f t="shared" si="1"/>
        <v>COALESCE(RTRIM(LTRIM(</v>
      </c>
      <c r="F22" t="str">
        <f t="shared" si="2"/>
        <v/>
      </c>
      <c r="G22" t="str">
        <f t="shared" si="3"/>
        <v>)),'-')</v>
      </c>
      <c r="H22" t="str">
        <f t="shared" si="4"/>
        <v>COALESCE(RTRIM(LTRIM(ACAD_PLAN_TBL.ACAD_CAREER)),'-') AS ACAD_CAREER,</v>
      </c>
    </row>
    <row r="23" spans="1:8" x14ac:dyDescent="0.25">
      <c r="A23" t="s">
        <v>290</v>
      </c>
      <c r="B23" t="s">
        <v>253</v>
      </c>
      <c r="C23" t="s">
        <v>79</v>
      </c>
      <c r="D23" t="str">
        <f t="shared" si="0"/>
        <v/>
      </c>
      <c r="E23" t="str">
        <f t="shared" si="1"/>
        <v>COALESCE(RTRIM(LTRIM(</v>
      </c>
      <c r="F23" t="str">
        <f t="shared" si="2"/>
        <v/>
      </c>
      <c r="G23" t="str">
        <f t="shared" si="3"/>
        <v>)),'-')</v>
      </c>
      <c r="H23" t="str">
        <f t="shared" si="4"/>
        <v>COALESCE(RTRIM(LTRIM(ACAD_PLAN_TBL.TRANSCRIPT_LEVEL)),'-') AS TRANSCRIPT_LEVEL,</v>
      </c>
    </row>
    <row r="24" spans="1:8" x14ac:dyDescent="0.25">
      <c r="A24" t="s">
        <v>290</v>
      </c>
      <c r="B24" t="s">
        <v>300</v>
      </c>
      <c r="C24" t="s">
        <v>51</v>
      </c>
      <c r="D24" t="str">
        <f t="shared" si="0"/>
        <v/>
      </c>
      <c r="E24" t="str">
        <f t="shared" si="1"/>
        <v>COALESCE(RTRIM(LTRIM(</v>
      </c>
      <c r="F24" t="str">
        <f t="shared" si="2"/>
        <v/>
      </c>
      <c r="G24" t="str">
        <f t="shared" si="3"/>
        <v>)),'-')</v>
      </c>
      <c r="H24" t="str">
        <f t="shared" si="4"/>
        <v>COALESCE(RTRIM(LTRIM(ACAD_PLAN_TBL.STUDY_FIELD)),'-') AS STUDY_FIELD,</v>
      </c>
    </row>
    <row r="25" spans="1:8" x14ac:dyDescent="0.25">
      <c r="A25" t="s">
        <v>290</v>
      </c>
      <c r="B25" t="s">
        <v>301</v>
      </c>
      <c r="C25" t="s">
        <v>44</v>
      </c>
      <c r="D25" t="str">
        <f t="shared" si="0"/>
        <v/>
      </c>
      <c r="E25" t="str">
        <f t="shared" si="1"/>
        <v>COALESCE(RTRIM(LTRIM(</v>
      </c>
      <c r="F25" t="str">
        <f t="shared" si="2"/>
        <v/>
      </c>
      <c r="G25" t="str">
        <f t="shared" si="3"/>
        <v>)),'-')</v>
      </c>
      <c r="H25" t="str">
        <f t="shared" si="4"/>
        <v>COALESCE(RTRIM(LTRIM(ACAD_PLAN_TBL.EVALUATE_PLAN)),'-') AS EVALUATE_PLAN,</v>
      </c>
    </row>
    <row r="26" spans="1:8" x14ac:dyDescent="0.25">
      <c r="H26" t="s">
        <v>302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9925-1DC3-4159-AD4A-E9210E5294E3}">
  <dimension ref="A1:H8"/>
  <sheetViews>
    <sheetView topLeftCell="A6" workbookViewId="0">
      <selection activeCell="K18" sqref="K18"/>
    </sheetView>
  </sheetViews>
  <sheetFormatPr defaultRowHeight="15" x14ac:dyDescent="0.25"/>
  <cols>
    <col min="1" max="1" width="16.42578125" bestFit="1" customWidth="1"/>
    <col min="8" max="8" width="69.85546875" bestFit="1" customWidth="1"/>
  </cols>
  <sheetData>
    <row r="1" spans="1:8" x14ac:dyDescent="0.25">
      <c r="A1" t="s">
        <v>102</v>
      </c>
      <c r="B1" t="s">
        <v>103</v>
      </c>
      <c r="C1" t="s">
        <v>104</v>
      </c>
      <c r="H1" t="s">
        <v>105</v>
      </c>
    </row>
    <row r="3" spans="1:8" x14ac:dyDescent="0.25">
      <c r="A3" t="s">
        <v>308</v>
      </c>
      <c r="B3" t="s">
        <v>303</v>
      </c>
      <c r="C3" t="s">
        <v>304</v>
      </c>
      <c r="D3" t="str">
        <f>IF(C3="DATE","COALESCE(TO_DATE(","")</f>
        <v/>
      </c>
      <c r="E3" t="str">
        <f>IF(C3="DATE","","COALESCE(RTRIM(LTRIM(")</f>
        <v>COALESCE(RTRIM(LTRIM(</v>
      </c>
      <c r="F3" t="str">
        <f>IF(C3="DATE",",'dd/mm/yyyy'),'1900-01-01')","")</f>
        <v/>
      </c>
      <c r="G3" t="str">
        <f>IF(C3="DATE","",")),'-')")</f>
        <v>)),'-')</v>
      </c>
      <c r="H3" t="str">
        <f>CONCATENATE(E3,D3,A3,B3,F3,G3," AS ",B3,",")</f>
        <v>COALESCE(RTRIM(LTRIM(XLATITEM.FIELDNAME)),'-') AS FIELDNAME,</v>
      </c>
    </row>
    <row r="4" spans="1:8" x14ac:dyDescent="0.25">
      <c r="A4" t="s">
        <v>308</v>
      </c>
      <c r="B4" t="s">
        <v>305</v>
      </c>
      <c r="C4" t="s">
        <v>32</v>
      </c>
      <c r="D4" t="str">
        <f t="shared" ref="D4:D8" si="0">IF(C4="DATE","COALESCE(TO_DATE(","")</f>
        <v/>
      </c>
      <c r="E4" t="str">
        <f t="shared" ref="E4:E8" si="1">IF(C4="DATE","","COALESCE(RTRIM(LTRIM(")</f>
        <v>COALESCE(RTRIM(LTRIM(</v>
      </c>
      <c r="F4" t="str">
        <f t="shared" ref="F4:F8" si="2">IF(C4="DATE",",'dd/mm/yyyy'),'1900-01-01')","")</f>
        <v/>
      </c>
      <c r="G4" t="str">
        <f t="shared" ref="G4:G8" si="3">IF(C4="DATE","",")),'-')")</f>
        <v>)),'-')</v>
      </c>
      <c r="H4" t="str">
        <f t="shared" ref="H4:H8" si="4">CONCATENATE(E4,D4,A4,B4,F4,G4," AS ",B4,",")</f>
        <v>COALESCE(RTRIM(LTRIM(XLATITEM.FIELDVALUE)),'-') AS FIELDVALUE,</v>
      </c>
    </row>
    <row r="5" spans="1:8" x14ac:dyDescent="0.25">
      <c r="A5" t="s">
        <v>308</v>
      </c>
      <c r="B5" t="s">
        <v>108</v>
      </c>
      <c r="C5" t="s">
        <v>48</v>
      </c>
      <c r="D5" t="str">
        <f t="shared" si="0"/>
        <v>COALESCE(TO_DATE(</v>
      </c>
      <c r="E5" t="str">
        <f t="shared" si="1"/>
        <v/>
      </c>
      <c r="F5" t="str">
        <f t="shared" si="2"/>
        <v>,'dd/mm/yyyy'),'1900-01-01')</v>
      </c>
      <c r="G5" t="str">
        <f t="shared" si="3"/>
        <v/>
      </c>
      <c r="H5" t="str">
        <f t="shared" si="4"/>
        <v>COALESCE(TO_DATE(XLATITEM.EFFDT,'dd/mm/yyyy'),'1900-01-01') AS EFFDT,</v>
      </c>
    </row>
    <row r="6" spans="1:8" x14ac:dyDescent="0.25">
      <c r="A6" t="s">
        <v>308</v>
      </c>
      <c r="B6" t="s">
        <v>142</v>
      </c>
      <c r="C6" t="s">
        <v>44</v>
      </c>
      <c r="D6" t="str">
        <f t="shared" si="0"/>
        <v/>
      </c>
      <c r="E6" t="str">
        <f t="shared" si="1"/>
        <v>COALESCE(RTRIM(LTRIM(</v>
      </c>
      <c r="F6" t="str">
        <f t="shared" si="2"/>
        <v/>
      </c>
      <c r="G6" t="str">
        <f t="shared" si="3"/>
        <v>)),'-')</v>
      </c>
      <c r="H6" t="str">
        <f t="shared" si="4"/>
        <v>COALESCE(RTRIM(LTRIM(XLATITEM.EFF_STATUS)),'-') AS EFF_STATUS,</v>
      </c>
    </row>
    <row r="7" spans="1:8" x14ac:dyDescent="0.25">
      <c r="A7" t="s">
        <v>308</v>
      </c>
      <c r="B7" t="s">
        <v>306</v>
      </c>
      <c r="C7" t="s">
        <v>57</v>
      </c>
      <c r="D7" t="str">
        <f t="shared" si="0"/>
        <v/>
      </c>
      <c r="E7" t="str">
        <f t="shared" si="1"/>
        <v>COALESCE(RTRIM(LTRIM(</v>
      </c>
      <c r="F7" t="str">
        <f t="shared" si="2"/>
        <v/>
      </c>
      <c r="G7" t="str">
        <f t="shared" si="3"/>
        <v>)),'-')</v>
      </c>
      <c r="H7" t="str">
        <f t="shared" si="4"/>
        <v>COALESCE(RTRIM(LTRIM(XLATITEM.XLATLONGNAME)),'-') AS XLATLONGNAME,</v>
      </c>
    </row>
    <row r="8" spans="1:8" x14ac:dyDescent="0.25">
      <c r="A8" t="s">
        <v>308</v>
      </c>
      <c r="B8" t="s">
        <v>307</v>
      </c>
      <c r="C8" t="s">
        <v>51</v>
      </c>
      <c r="D8" t="str">
        <f t="shared" si="0"/>
        <v/>
      </c>
      <c r="E8" t="str">
        <f t="shared" si="1"/>
        <v>COALESCE(RTRIM(LTRIM(</v>
      </c>
      <c r="F8" t="str">
        <f t="shared" si="2"/>
        <v/>
      </c>
      <c r="G8" t="str">
        <f t="shared" si="3"/>
        <v>)),'-')</v>
      </c>
      <c r="H8" t="str">
        <f t="shared" si="4"/>
        <v>COALESCE(RTRIM(LTRIM(XLATITEM.XLATSHORTNAME)),'-') AS XLATSHORTNAME,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768E3-12E2-4A92-B340-7624D47CAB9F}">
  <dimension ref="A1:H8"/>
  <sheetViews>
    <sheetView workbookViewId="0">
      <selection sqref="A1:H8"/>
    </sheetView>
  </sheetViews>
  <sheetFormatPr defaultRowHeight="15" x14ac:dyDescent="0.25"/>
  <cols>
    <col min="1" max="1" width="13.85546875" bestFit="1" customWidth="1"/>
    <col min="2" max="2" width="16.7109375" bestFit="1" customWidth="1"/>
    <col min="3" max="3" width="18.85546875" bestFit="1" customWidth="1"/>
    <col min="8" max="8" width="73.28515625" bestFit="1" customWidth="1"/>
  </cols>
  <sheetData>
    <row r="1" spans="1:8" x14ac:dyDescent="0.25">
      <c r="A1" t="s">
        <v>102</v>
      </c>
      <c r="B1" t="s">
        <v>103</v>
      </c>
      <c r="C1" t="s">
        <v>104</v>
      </c>
      <c r="H1" t="s">
        <v>105</v>
      </c>
    </row>
    <row r="3" spans="1:8" x14ac:dyDescent="0.25">
      <c r="A3" t="s">
        <v>308</v>
      </c>
      <c r="B3" t="s">
        <v>303</v>
      </c>
      <c r="C3" t="s">
        <v>304</v>
      </c>
      <c r="D3" t="str">
        <f>IF(C3="DATE","COALESCE(TO_DATE(","")</f>
        <v/>
      </c>
      <c r="E3" t="str">
        <f>IF(C3="DATE","","COALESCE(RTRIM(LTRIM(")</f>
        <v>COALESCE(RTRIM(LTRIM(</v>
      </c>
      <c r="F3" t="str">
        <f>IF(C3="DATE",",'dd/mm/yyyy'),'1900-01-01')","")</f>
        <v/>
      </c>
      <c r="G3" t="str">
        <f>IF(C3="DATE","",")),'-')")</f>
        <v>)),'-')</v>
      </c>
      <c r="H3" t="str">
        <f>CONCATENATE(E3,D3,A3,B3,F3,G3," AS ",B3,",")</f>
        <v>COALESCE(RTRIM(LTRIM(XLATITEM.FIELDNAME)),'-') AS FIELDNAME,</v>
      </c>
    </row>
    <row r="4" spans="1:8" x14ac:dyDescent="0.25">
      <c r="A4" t="s">
        <v>308</v>
      </c>
      <c r="B4" t="s">
        <v>305</v>
      </c>
      <c r="C4" t="s">
        <v>32</v>
      </c>
      <c r="D4" t="str">
        <f t="shared" ref="D4:D8" si="0">IF(C4="DATE","COALESCE(TO_DATE(","")</f>
        <v/>
      </c>
      <c r="E4" t="str">
        <f t="shared" ref="E4:E8" si="1">IF(C4="DATE","","COALESCE(RTRIM(LTRIM(")</f>
        <v>COALESCE(RTRIM(LTRIM(</v>
      </c>
      <c r="F4" t="str">
        <f t="shared" ref="F4:F8" si="2">IF(C4="DATE",",'dd/mm/yyyy'),'1900-01-01')","")</f>
        <v/>
      </c>
      <c r="G4" t="str">
        <f t="shared" ref="G4:G8" si="3">IF(C4="DATE","",")),'-')")</f>
        <v>)),'-')</v>
      </c>
      <c r="H4" t="str">
        <f t="shared" ref="H4:H8" si="4">CONCATENATE(E4,D4,A4,B4,F4,G4," AS ",B4,",")</f>
        <v>COALESCE(RTRIM(LTRIM(XLATITEM.FIELDVALUE)),'-') AS FIELDVALUE,</v>
      </c>
    </row>
    <row r="5" spans="1:8" x14ac:dyDescent="0.25">
      <c r="A5" t="s">
        <v>308</v>
      </c>
      <c r="B5" t="s">
        <v>108</v>
      </c>
      <c r="C5" t="s">
        <v>48</v>
      </c>
      <c r="D5" t="str">
        <f t="shared" si="0"/>
        <v>COALESCE(TO_DATE(</v>
      </c>
      <c r="E5" t="str">
        <f t="shared" si="1"/>
        <v/>
      </c>
      <c r="F5" t="str">
        <f t="shared" si="2"/>
        <v>,'dd/mm/yyyy'),'1900-01-01')</v>
      </c>
      <c r="G5" t="str">
        <f t="shared" si="3"/>
        <v/>
      </c>
      <c r="H5" t="str">
        <f t="shared" si="4"/>
        <v>COALESCE(TO_DATE(XLATITEM.EFFDT,'dd/mm/yyyy'),'1900-01-01') AS EFFDT,</v>
      </c>
    </row>
    <row r="6" spans="1:8" x14ac:dyDescent="0.25">
      <c r="A6" t="s">
        <v>308</v>
      </c>
      <c r="B6" t="s">
        <v>142</v>
      </c>
      <c r="C6" t="s">
        <v>44</v>
      </c>
      <c r="D6" t="str">
        <f t="shared" si="0"/>
        <v/>
      </c>
      <c r="E6" t="str">
        <f t="shared" si="1"/>
        <v>COALESCE(RTRIM(LTRIM(</v>
      </c>
      <c r="F6" t="str">
        <f t="shared" si="2"/>
        <v/>
      </c>
      <c r="G6" t="str">
        <f t="shared" si="3"/>
        <v>)),'-')</v>
      </c>
      <c r="H6" t="str">
        <f t="shared" si="4"/>
        <v>COALESCE(RTRIM(LTRIM(XLATITEM.EFF_STATUS)),'-') AS EFF_STATUS,</v>
      </c>
    </row>
    <row r="7" spans="1:8" x14ac:dyDescent="0.25">
      <c r="A7" t="s">
        <v>308</v>
      </c>
      <c r="B7" t="s">
        <v>306</v>
      </c>
      <c r="C7" t="s">
        <v>57</v>
      </c>
      <c r="D7" t="str">
        <f t="shared" si="0"/>
        <v/>
      </c>
      <c r="E7" t="str">
        <f t="shared" si="1"/>
        <v>COALESCE(RTRIM(LTRIM(</v>
      </c>
      <c r="F7" t="str">
        <f t="shared" si="2"/>
        <v/>
      </c>
      <c r="G7" t="str">
        <f t="shared" si="3"/>
        <v>)),'-')</v>
      </c>
      <c r="H7" t="str">
        <f t="shared" si="4"/>
        <v>COALESCE(RTRIM(LTRIM(XLATITEM.XLATLONGNAME)),'-') AS XLATLONGNAME,</v>
      </c>
    </row>
    <row r="8" spans="1:8" x14ac:dyDescent="0.25">
      <c r="A8" t="s">
        <v>308</v>
      </c>
      <c r="B8" t="s">
        <v>307</v>
      </c>
      <c r="C8" t="s">
        <v>51</v>
      </c>
      <c r="D8" t="str">
        <f t="shared" si="0"/>
        <v/>
      </c>
      <c r="E8" t="str">
        <f t="shared" si="1"/>
        <v>COALESCE(RTRIM(LTRIM(</v>
      </c>
      <c r="F8" t="str">
        <f t="shared" si="2"/>
        <v/>
      </c>
      <c r="G8" t="str">
        <f t="shared" si="3"/>
        <v>)),'-')</v>
      </c>
      <c r="H8" t="str">
        <f t="shared" si="4"/>
        <v>COALESCE(RTRIM(LTRIM(XLATITEM.XLATSHORTNAME)),'-') AS XLATSHORTNAME,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31EB-2F37-47E2-B93D-090F33283957}">
  <dimension ref="A1:H9"/>
  <sheetViews>
    <sheetView workbookViewId="0">
      <selection sqref="A1:H9"/>
    </sheetView>
  </sheetViews>
  <sheetFormatPr defaultRowHeight="15" x14ac:dyDescent="0.25"/>
  <cols>
    <col min="1" max="1" width="15.28515625" bestFit="1" customWidth="1"/>
    <col min="8" max="8" width="75" bestFit="1" customWidth="1"/>
  </cols>
  <sheetData>
    <row r="1" spans="1:8" x14ac:dyDescent="0.25">
      <c r="A1" t="s">
        <v>102</v>
      </c>
      <c r="B1" t="s">
        <v>103</v>
      </c>
      <c r="C1" t="s">
        <v>104</v>
      </c>
      <c r="H1" t="s">
        <v>105</v>
      </c>
    </row>
    <row r="3" spans="1:8" x14ac:dyDescent="0.25">
      <c r="A3" t="s">
        <v>309</v>
      </c>
      <c r="B3" t="s">
        <v>310</v>
      </c>
      <c r="C3" t="s">
        <v>38</v>
      </c>
      <c r="D3" t="str">
        <f>IF(C3="DATE","COALESCE(TO_DATE(","")</f>
        <v/>
      </c>
      <c r="E3" t="str">
        <f>IF(C3="DATE","","COALESCE(RTRIM(LTRIM(")</f>
        <v>COALESCE(RTRIM(LTRIM(</v>
      </c>
      <c r="F3" t="str">
        <f>IF(C3="DATE",",'dd/mm/yyyy'),'1900-01-01')","")</f>
        <v/>
      </c>
      <c r="G3" t="str">
        <f>IF(C3="DATE","",")),'-')")</f>
        <v>)),'-')</v>
      </c>
      <c r="H3" t="str">
        <f>CONCATENATE(E3,D3,A3,B3,F3,G3," AS ",B3,",")</f>
        <v>COALESCE(RTRIM(LTRIM(PROG_RSN_TBL.SETID)),'-') AS SETID,</v>
      </c>
    </row>
    <row r="4" spans="1:8" x14ac:dyDescent="0.25">
      <c r="A4" t="s">
        <v>309</v>
      </c>
      <c r="B4" t="s">
        <v>112</v>
      </c>
      <c r="C4" t="s">
        <v>32</v>
      </c>
      <c r="D4" t="str">
        <f t="shared" ref="D4:D9" si="0">IF(C4="DATE","COALESCE(TO_DATE(","")</f>
        <v/>
      </c>
      <c r="E4" t="str">
        <f t="shared" ref="E4:E9" si="1">IF(C4="DATE","","COALESCE(RTRIM(LTRIM(")</f>
        <v>COALESCE(RTRIM(LTRIM(</v>
      </c>
      <c r="F4" t="str">
        <f t="shared" ref="F4:F9" si="2">IF(C4="DATE",",'dd/mm/yyyy'),'1900-01-01')","")</f>
        <v/>
      </c>
      <c r="G4" t="str">
        <f t="shared" ref="G4:G9" si="3">IF(C4="DATE","",")),'-')")</f>
        <v>)),'-')</v>
      </c>
      <c r="H4" t="str">
        <f t="shared" ref="H4:H9" si="4">CONCATENATE(E4,D4,A4,B4,F4,G4," AS ",B4,",")</f>
        <v>COALESCE(RTRIM(LTRIM(PROG_RSN_TBL.PROG_ACTION)),'-') AS PROG_ACTION,</v>
      </c>
    </row>
    <row r="5" spans="1:8" x14ac:dyDescent="0.25">
      <c r="A5" t="s">
        <v>309</v>
      </c>
      <c r="B5" t="s">
        <v>114</v>
      </c>
      <c r="C5" t="s">
        <v>32</v>
      </c>
      <c r="D5" t="str">
        <f t="shared" si="0"/>
        <v/>
      </c>
      <c r="E5" t="str">
        <f t="shared" si="1"/>
        <v>COALESCE(RTRIM(LTRIM(</v>
      </c>
      <c r="F5" t="str">
        <f t="shared" si="2"/>
        <v/>
      </c>
      <c r="G5" t="str">
        <f t="shared" si="3"/>
        <v>)),'-')</v>
      </c>
      <c r="H5" t="str">
        <f t="shared" si="4"/>
        <v>COALESCE(RTRIM(LTRIM(PROG_RSN_TBL.PROG_REASON)),'-') AS PROG_REASON,</v>
      </c>
    </row>
    <row r="6" spans="1:8" x14ac:dyDescent="0.25">
      <c r="A6" t="s">
        <v>309</v>
      </c>
      <c r="B6" t="s">
        <v>108</v>
      </c>
      <c r="C6" t="s">
        <v>48</v>
      </c>
      <c r="D6" t="str">
        <f t="shared" si="0"/>
        <v>COALESCE(TO_DATE(</v>
      </c>
      <c r="E6" t="str">
        <f t="shared" si="1"/>
        <v/>
      </c>
      <c r="F6" t="str">
        <f t="shared" si="2"/>
        <v>,'dd/mm/yyyy'),'1900-01-01')</v>
      </c>
      <c r="G6" t="str">
        <f t="shared" si="3"/>
        <v/>
      </c>
      <c r="H6" t="str">
        <f t="shared" si="4"/>
        <v>COALESCE(TO_DATE(PROG_RSN_TBL.EFFDT,'dd/mm/yyyy'),'1900-01-01') AS EFFDT,</v>
      </c>
    </row>
    <row r="7" spans="1:8" x14ac:dyDescent="0.25">
      <c r="A7" t="s">
        <v>309</v>
      </c>
      <c r="B7" t="s">
        <v>142</v>
      </c>
      <c r="C7" t="s">
        <v>44</v>
      </c>
      <c r="D7" t="str">
        <f t="shared" si="0"/>
        <v/>
      </c>
      <c r="E7" t="str">
        <f t="shared" si="1"/>
        <v>COALESCE(RTRIM(LTRIM(</v>
      </c>
      <c r="F7" t="str">
        <f t="shared" si="2"/>
        <v/>
      </c>
      <c r="G7" t="str">
        <f t="shared" si="3"/>
        <v>)),'-')</v>
      </c>
      <c r="H7" t="str">
        <f t="shared" si="4"/>
        <v>COALESCE(RTRIM(LTRIM(PROG_RSN_TBL.EFF_STATUS)),'-') AS EFF_STATUS,</v>
      </c>
    </row>
    <row r="8" spans="1:8" x14ac:dyDescent="0.25">
      <c r="A8" t="s">
        <v>309</v>
      </c>
      <c r="B8" t="s">
        <v>143</v>
      </c>
      <c r="C8" t="s">
        <v>57</v>
      </c>
      <c r="D8" t="str">
        <f t="shared" si="0"/>
        <v/>
      </c>
      <c r="E8" t="str">
        <f t="shared" si="1"/>
        <v>COALESCE(RTRIM(LTRIM(</v>
      </c>
      <c r="F8" t="str">
        <f t="shared" si="2"/>
        <v/>
      </c>
      <c r="G8" t="str">
        <f t="shared" si="3"/>
        <v>)),'-')</v>
      </c>
      <c r="H8" t="str">
        <f t="shared" si="4"/>
        <v>COALESCE(RTRIM(LTRIM(PROG_RSN_TBL.DESCR)),'-') AS DESCR,</v>
      </c>
    </row>
    <row r="9" spans="1:8" x14ac:dyDescent="0.25">
      <c r="A9" t="s">
        <v>309</v>
      </c>
      <c r="B9" t="s">
        <v>144</v>
      </c>
      <c r="C9" t="s">
        <v>51</v>
      </c>
      <c r="D9" t="str">
        <f t="shared" si="0"/>
        <v/>
      </c>
      <c r="E9" t="str">
        <f t="shared" si="1"/>
        <v>COALESCE(RTRIM(LTRIM(</v>
      </c>
      <c r="F9" t="str">
        <f t="shared" si="2"/>
        <v/>
      </c>
      <c r="G9" t="str">
        <f t="shared" si="3"/>
        <v>)),'-')</v>
      </c>
      <c r="H9" t="str">
        <f t="shared" si="4"/>
        <v>COALESCE(RTRIM(LTRIM(PROG_RSN_TBL.DESCRSHORT)),'-') AS DESCRSHORT,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AAC3-CDAF-47D4-99A5-0C1F1EE059E4}">
  <dimension ref="A1:H11"/>
  <sheetViews>
    <sheetView workbookViewId="0">
      <selection sqref="A1:H10"/>
    </sheetView>
  </sheetViews>
  <sheetFormatPr defaultRowHeight="15" x14ac:dyDescent="0.25"/>
  <cols>
    <col min="1" max="1" width="15.28515625" bestFit="1" customWidth="1"/>
    <col min="2" max="2" width="16.42578125" bestFit="1" customWidth="1"/>
    <col min="3" max="3" width="18.85546875" bestFit="1" customWidth="1"/>
    <col min="8" max="8" width="76.5703125" bestFit="1" customWidth="1"/>
  </cols>
  <sheetData>
    <row r="1" spans="1:8" x14ac:dyDescent="0.25">
      <c r="A1" t="s">
        <v>102</v>
      </c>
      <c r="B1" t="s">
        <v>103</v>
      </c>
      <c r="C1" t="s">
        <v>104</v>
      </c>
      <c r="H1" t="s">
        <v>105</v>
      </c>
    </row>
    <row r="3" spans="1:8" x14ac:dyDescent="0.25">
      <c r="A3" t="s">
        <v>312</v>
      </c>
      <c r="B3" t="s">
        <v>39</v>
      </c>
      <c r="C3" t="s">
        <v>38</v>
      </c>
      <c r="D3" t="str">
        <f>IF(C3="DATE","COALESCE(TO_DATE(","")</f>
        <v/>
      </c>
      <c r="E3" t="str">
        <f>IF(C3="DATE","","COALESCE(RTRIM(LTRIM(")</f>
        <v>COALESCE(RTRIM(LTRIM(</v>
      </c>
      <c r="F3" t="str">
        <f>IF(C3="DATE",",'dd/mm/yyyy'),'1900-01-01')","")</f>
        <v/>
      </c>
      <c r="G3" t="str">
        <f>IF(C3="DATE","",")),'-')")</f>
        <v>)),'-')</v>
      </c>
      <c r="H3" t="str">
        <f>CONCATENATE(E3,D3,A3,B3,F3,G3," AS ",B3,",")</f>
        <v>COALESCE(RTRIM(LTRIM(ADMIT_TYPE_TBL.INSTITUTION)),'-') AS INSTITUTION,</v>
      </c>
    </row>
    <row r="4" spans="1:8" x14ac:dyDescent="0.25">
      <c r="A4" t="s">
        <v>312</v>
      </c>
      <c r="B4" t="s">
        <v>41</v>
      </c>
      <c r="C4" t="s">
        <v>42</v>
      </c>
      <c r="D4" t="str">
        <f t="shared" ref="D4:D11" si="0">IF(C4="DATE","COALESCE(TO_DATE(","")</f>
        <v/>
      </c>
      <c r="E4" t="str">
        <f t="shared" ref="E4:E11" si="1">IF(C4="DATE","","COALESCE(RTRIM(LTRIM(")</f>
        <v>COALESCE(RTRIM(LTRIM(</v>
      </c>
      <c r="F4" t="str">
        <f t="shared" ref="F4:F11" si="2">IF(C4="DATE",",'dd/mm/yyyy'),'1900-01-01')","")</f>
        <v/>
      </c>
      <c r="G4" t="str">
        <f t="shared" ref="G4:G11" si="3">IF(C4="DATE","",")),'-')")</f>
        <v>)),'-')</v>
      </c>
      <c r="H4" t="str">
        <f t="shared" ref="H4:H11" si="4">CONCATENATE(E4,D4,A4,B4,F4,G4," AS ",B4,",")</f>
        <v>COALESCE(RTRIM(LTRIM(ADMIT_TYPE_TBL.ADMIT_TYPE)),'-') AS ADMIT_TYPE,</v>
      </c>
    </row>
    <row r="5" spans="1:8" x14ac:dyDescent="0.25">
      <c r="A5" t="s">
        <v>312</v>
      </c>
      <c r="B5" t="s">
        <v>108</v>
      </c>
      <c r="C5" t="s">
        <v>48</v>
      </c>
      <c r="D5" t="str">
        <f t="shared" si="0"/>
        <v>COALESCE(TO_DATE(</v>
      </c>
      <c r="E5" t="str">
        <f t="shared" si="1"/>
        <v/>
      </c>
      <c r="F5" t="str">
        <f t="shared" si="2"/>
        <v>,'dd/mm/yyyy'),'1900-01-01')</v>
      </c>
      <c r="G5" t="str">
        <f t="shared" si="3"/>
        <v/>
      </c>
      <c r="H5" t="str">
        <f t="shared" si="4"/>
        <v>COALESCE(TO_DATE(ADMIT_TYPE_TBL.EFFDT,'dd/mm/yyyy'),'1900-01-01') AS EFFDT,</v>
      </c>
    </row>
    <row r="6" spans="1:8" x14ac:dyDescent="0.25">
      <c r="A6" t="s">
        <v>312</v>
      </c>
      <c r="B6" t="s">
        <v>37</v>
      </c>
      <c r="C6" t="s">
        <v>38</v>
      </c>
      <c r="D6" t="str">
        <f t="shared" si="0"/>
        <v/>
      </c>
      <c r="E6" t="str">
        <f t="shared" si="1"/>
        <v>COALESCE(RTRIM(LTRIM(</v>
      </c>
      <c r="F6" t="str">
        <f t="shared" si="2"/>
        <v/>
      </c>
      <c r="G6" t="str">
        <f t="shared" si="3"/>
        <v>)),'-')</v>
      </c>
      <c r="H6" t="str">
        <f t="shared" si="4"/>
        <v>COALESCE(RTRIM(LTRIM(ADMIT_TYPE_TBL.SRC_SYS_ID)),'-') AS SRC_SYS_ID,</v>
      </c>
    </row>
    <row r="7" spans="1:8" x14ac:dyDescent="0.25">
      <c r="A7" t="s">
        <v>312</v>
      </c>
      <c r="B7" t="s">
        <v>142</v>
      </c>
      <c r="C7" t="s">
        <v>44</v>
      </c>
      <c r="D7" t="str">
        <f t="shared" si="0"/>
        <v/>
      </c>
      <c r="E7" t="str">
        <f t="shared" si="1"/>
        <v>COALESCE(RTRIM(LTRIM(</v>
      </c>
      <c r="F7" t="str">
        <f t="shared" si="2"/>
        <v/>
      </c>
      <c r="G7" t="str">
        <f t="shared" si="3"/>
        <v>)),'-')</v>
      </c>
      <c r="H7" t="str">
        <f t="shared" si="4"/>
        <v>COALESCE(RTRIM(LTRIM(ADMIT_TYPE_TBL.EFF_STATUS)),'-') AS EFF_STATUS,</v>
      </c>
    </row>
    <row r="8" spans="1:8" x14ac:dyDescent="0.25">
      <c r="A8" t="s">
        <v>312</v>
      </c>
      <c r="B8" t="s">
        <v>143</v>
      </c>
      <c r="C8" t="s">
        <v>57</v>
      </c>
      <c r="D8" t="str">
        <f t="shared" si="0"/>
        <v/>
      </c>
      <c r="E8" t="str">
        <f t="shared" si="1"/>
        <v>COALESCE(RTRIM(LTRIM(</v>
      </c>
      <c r="F8" t="str">
        <f t="shared" si="2"/>
        <v/>
      </c>
      <c r="G8" t="str">
        <f t="shared" si="3"/>
        <v>)),'-')</v>
      </c>
      <c r="H8" t="str">
        <f t="shared" si="4"/>
        <v>COALESCE(RTRIM(LTRIM(ADMIT_TYPE_TBL.DESCR)),'-') AS DESCR,</v>
      </c>
    </row>
    <row r="9" spans="1:8" x14ac:dyDescent="0.25">
      <c r="A9" t="s">
        <v>312</v>
      </c>
      <c r="B9" t="s">
        <v>144</v>
      </c>
      <c r="C9" t="s">
        <v>51</v>
      </c>
      <c r="D9" t="str">
        <f t="shared" si="0"/>
        <v/>
      </c>
      <c r="E9" t="str">
        <f t="shared" si="1"/>
        <v>COALESCE(RTRIM(LTRIM(</v>
      </c>
      <c r="F9" t="str">
        <f t="shared" si="2"/>
        <v/>
      </c>
      <c r="G9" t="str">
        <f t="shared" si="3"/>
        <v>)),'-')</v>
      </c>
      <c r="H9" t="str">
        <f t="shared" si="4"/>
        <v>COALESCE(RTRIM(LTRIM(ADMIT_TYPE_TBL.DESCRSHORT)),'-') AS DESCRSHORT,</v>
      </c>
    </row>
    <row r="10" spans="1:8" x14ac:dyDescent="0.25">
      <c r="A10" t="s">
        <v>312</v>
      </c>
      <c r="B10" t="s">
        <v>31</v>
      </c>
      <c r="C10" t="s">
        <v>32</v>
      </c>
      <c r="D10" t="str">
        <f t="shared" si="0"/>
        <v/>
      </c>
      <c r="E10" t="str">
        <f t="shared" si="1"/>
        <v>COALESCE(RTRIM(LTRIM(</v>
      </c>
      <c r="F10" t="str">
        <f t="shared" si="2"/>
        <v/>
      </c>
      <c r="G10" t="str">
        <f t="shared" si="3"/>
        <v>)),'-')</v>
      </c>
      <c r="H10" t="str">
        <f t="shared" si="4"/>
        <v>COALESCE(RTRIM(LTRIM(ADMIT_TYPE_TBL.ACAD_CAREER)),'-') AS ACAD_CAREER,</v>
      </c>
    </row>
    <row r="11" spans="1:8" x14ac:dyDescent="0.25">
      <c r="A11" t="s">
        <v>312</v>
      </c>
      <c r="B11" t="s">
        <v>311</v>
      </c>
      <c r="C11" t="s">
        <v>44</v>
      </c>
      <c r="D11" t="str">
        <f t="shared" si="0"/>
        <v/>
      </c>
      <c r="E11" t="str">
        <f t="shared" si="1"/>
        <v>COALESCE(RTRIM(LTRIM(</v>
      </c>
      <c r="F11" t="str">
        <f t="shared" si="2"/>
        <v/>
      </c>
      <c r="G11" t="str">
        <f t="shared" si="3"/>
        <v>)),'-')</v>
      </c>
      <c r="H11" t="str">
        <f t="shared" si="4"/>
        <v>COALESCE(RTRIM(LTRIM(ADMIT_TYPE_TBL.READMIT_PROCESS)),'-') AS READMIT_PROCESS,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56E5-47FE-4AE0-A02A-34C88E15C783}">
  <dimension ref="A1:F27"/>
  <sheetViews>
    <sheetView workbookViewId="0">
      <selection activeCell="B7" sqref="B7"/>
    </sheetView>
  </sheetViews>
  <sheetFormatPr defaultRowHeight="15" x14ac:dyDescent="0.25"/>
  <cols>
    <col min="2" max="2" width="12.140625" bestFit="1" customWidth="1"/>
    <col min="3" max="3" width="57.5703125" customWidth="1"/>
    <col min="4" max="4" width="28.5703125" customWidth="1"/>
    <col min="5" max="5" width="26.7109375" customWidth="1"/>
    <col min="6" max="6" width="31" customWidth="1"/>
  </cols>
  <sheetData>
    <row r="1" spans="1:6" x14ac:dyDescent="0.25">
      <c r="A1" s="1" t="s">
        <v>0</v>
      </c>
      <c r="B1" s="1" t="s">
        <v>7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1">
        <v>1</v>
      </c>
      <c r="B2" s="1"/>
      <c r="C2" s="1"/>
      <c r="D2" s="1"/>
      <c r="E2" s="1"/>
      <c r="F2" s="1"/>
    </row>
    <row r="3" spans="1:6" x14ac:dyDescent="0.25">
      <c r="A3" s="1">
        <v>2</v>
      </c>
      <c r="B3" s="1"/>
      <c r="C3" s="1"/>
      <c r="D3" s="1"/>
      <c r="E3" s="1"/>
      <c r="F3" s="1"/>
    </row>
    <row r="4" spans="1:6" x14ac:dyDescent="0.25">
      <c r="A4" s="1">
        <v>3</v>
      </c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D1E7D-ADCF-47F5-85A1-0EEA43CB3802}">
  <dimension ref="A1:H47"/>
  <sheetViews>
    <sheetView workbookViewId="0">
      <selection sqref="A1:H8"/>
    </sheetView>
  </sheetViews>
  <sheetFormatPr defaultRowHeight="15" x14ac:dyDescent="0.25"/>
  <cols>
    <col min="1" max="1" width="16.7109375" bestFit="1" customWidth="1"/>
    <col min="2" max="2" width="16.42578125" bestFit="1" customWidth="1"/>
    <col min="3" max="3" width="18.85546875" bestFit="1" customWidth="1"/>
    <col min="8" max="8" width="88.7109375" bestFit="1" customWidth="1"/>
  </cols>
  <sheetData>
    <row r="1" spans="1:8" x14ac:dyDescent="0.25">
      <c r="A1" t="s">
        <v>102</v>
      </c>
      <c r="B1" t="s">
        <v>103</v>
      </c>
      <c r="C1" t="s">
        <v>104</v>
      </c>
      <c r="H1" t="s">
        <v>105</v>
      </c>
    </row>
    <row r="3" spans="1:8" x14ac:dyDescent="0.25">
      <c r="A3" t="s">
        <v>313</v>
      </c>
      <c r="B3" t="s">
        <v>314</v>
      </c>
      <c r="C3" t="s">
        <v>30</v>
      </c>
      <c r="D3" t="str">
        <f>IF(C3="DATE","COALESCE(TO_DATE(","")</f>
        <v/>
      </c>
      <c r="E3" t="str">
        <f>IF(C3="DATE","","COALESCE(RTRIM(LTRIM(")</f>
        <v>COALESCE(RTRIM(LTRIM(</v>
      </c>
      <c r="F3" t="str">
        <f>IF(C3="DATE",",'dd/mm/yyyy'),'1900-01-01')","")</f>
        <v/>
      </c>
      <c r="G3" t="str">
        <f>IF(C3="DATE","",")),'-')")</f>
        <v>)),'-')</v>
      </c>
      <c r="H3" t="str">
        <f>CONCATENATE(E3,D3,A3,B3,F3,G3," AS ",B3,",")</f>
        <v>COALESCE(RTRIM(LTRIM(EXT_ORG_TBL.EXT_ORG_ID)),'-') AS EXT_ORG_ID,</v>
      </c>
    </row>
    <row r="4" spans="1:8" x14ac:dyDescent="0.25">
      <c r="A4" t="s">
        <v>313</v>
      </c>
      <c r="B4" t="s">
        <v>108</v>
      </c>
      <c r="C4" t="s">
        <v>48</v>
      </c>
      <c r="D4" t="str">
        <f t="shared" ref="D4:D47" si="0">IF(C4="DATE","COALESCE(TO_DATE(","")</f>
        <v>COALESCE(TO_DATE(</v>
      </c>
      <c r="E4" t="str">
        <f t="shared" ref="E4:E47" si="1">IF(C4="DATE","","COALESCE(RTRIM(LTRIM(")</f>
        <v/>
      </c>
      <c r="F4" t="str">
        <f t="shared" ref="F4:F47" si="2">IF(C4="DATE",",'dd/mm/yyyy'),'1900-01-01')","")</f>
        <v>,'dd/mm/yyyy'),'1900-01-01')</v>
      </c>
      <c r="G4" t="str">
        <f t="shared" ref="G4:G47" si="3">IF(C4="DATE","",")),'-')")</f>
        <v/>
      </c>
      <c r="H4" t="str">
        <f t="shared" ref="H4:H47" si="4">CONCATENATE(E4,D4,A4,B4,F4,G4," AS ",B4,",")</f>
        <v>COALESCE(TO_DATE(EXT_ORG_TBL.EFFDT,'dd/mm/yyyy'),'1900-01-01') AS EFFDT,</v>
      </c>
    </row>
    <row r="5" spans="1:8" x14ac:dyDescent="0.25">
      <c r="A5" t="s">
        <v>313</v>
      </c>
      <c r="B5" t="s">
        <v>142</v>
      </c>
      <c r="C5" t="s">
        <v>44</v>
      </c>
      <c r="D5" t="str">
        <f t="shared" si="0"/>
        <v/>
      </c>
      <c r="E5" t="str">
        <f t="shared" si="1"/>
        <v>COALESCE(RTRIM(LTRIM(</v>
      </c>
      <c r="F5" t="str">
        <f t="shared" si="2"/>
        <v/>
      </c>
      <c r="G5" t="str">
        <f t="shared" si="3"/>
        <v>)),'-')</v>
      </c>
      <c r="H5" t="str">
        <f t="shared" si="4"/>
        <v>COALESCE(RTRIM(LTRIM(EXT_ORG_TBL.EFF_STATUS)),'-') AS EFF_STATUS,</v>
      </c>
    </row>
    <row r="6" spans="1:8" x14ac:dyDescent="0.25">
      <c r="A6" t="s">
        <v>313</v>
      </c>
      <c r="B6" t="s">
        <v>315</v>
      </c>
      <c r="C6" t="s">
        <v>175</v>
      </c>
      <c r="D6" t="str">
        <f t="shared" si="0"/>
        <v/>
      </c>
      <c r="E6" t="str">
        <f t="shared" si="1"/>
        <v>COALESCE(RTRIM(LTRIM(</v>
      </c>
      <c r="F6" t="str">
        <f t="shared" si="2"/>
        <v/>
      </c>
      <c r="G6" t="str">
        <f t="shared" si="3"/>
        <v>)),'-')</v>
      </c>
      <c r="H6" t="str">
        <f t="shared" si="4"/>
        <v>COALESCE(RTRIM(LTRIM(EXT_ORG_TBL.OTH_NAME_SORT_SRCH)),'-') AS OTH_NAME_SORT_SRCH,</v>
      </c>
    </row>
    <row r="7" spans="1:8" x14ac:dyDescent="0.25">
      <c r="A7" t="s">
        <v>313</v>
      </c>
      <c r="B7" t="s">
        <v>316</v>
      </c>
      <c r="C7" t="s">
        <v>32</v>
      </c>
      <c r="D7" t="str">
        <f t="shared" si="0"/>
        <v/>
      </c>
      <c r="E7" t="str">
        <f t="shared" si="1"/>
        <v>COALESCE(RTRIM(LTRIM(</v>
      </c>
      <c r="F7" t="str">
        <f t="shared" si="2"/>
        <v/>
      </c>
      <c r="G7" t="str">
        <f t="shared" si="3"/>
        <v>)),'-')</v>
      </c>
      <c r="H7" t="str">
        <f t="shared" si="4"/>
        <v>COALESCE(RTRIM(LTRIM(EXT_ORG_TBL.EXT_ORG_TYPE)),'-') AS EXT_ORG_TYPE,</v>
      </c>
    </row>
    <row r="8" spans="1:8" x14ac:dyDescent="0.25">
      <c r="A8" t="s">
        <v>313</v>
      </c>
      <c r="B8" t="s">
        <v>317</v>
      </c>
      <c r="C8" t="s">
        <v>51</v>
      </c>
      <c r="D8" t="str">
        <f t="shared" si="0"/>
        <v/>
      </c>
      <c r="E8" t="str">
        <f t="shared" si="1"/>
        <v>COALESCE(RTRIM(LTRIM(</v>
      </c>
      <c r="F8" t="str">
        <f t="shared" si="2"/>
        <v/>
      </c>
      <c r="G8" t="str">
        <f t="shared" si="3"/>
        <v>)),'-')</v>
      </c>
      <c r="H8" t="str">
        <f t="shared" si="4"/>
        <v>COALESCE(RTRIM(LTRIM(EXT_ORG_TBL.SCHOOL_CODE)),'-') AS SCHOOL_CODE,</v>
      </c>
    </row>
    <row r="9" spans="1:8" x14ac:dyDescent="0.25">
      <c r="A9" t="s">
        <v>313</v>
      </c>
      <c r="B9" t="s">
        <v>318</v>
      </c>
      <c r="C9" t="s">
        <v>42</v>
      </c>
      <c r="D9" t="str">
        <f t="shared" si="0"/>
        <v/>
      </c>
      <c r="E9" t="str">
        <f t="shared" si="1"/>
        <v>COALESCE(RTRIM(LTRIM(</v>
      </c>
      <c r="F9" t="str">
        <f t="shared" si="2"/>
        <v/>
      </c>
      <c r="G9" t="str">
        <f t="shared" si="3"/>
        <v>)),'-')</v>
      </c>
      <c r="H9" t="str">
        <f t="shared" si="4"/>
        <v>COALESCE(RTRIM(LTRIM(EXT_ORG_TBL.LS_SCHOOL_TYPE)),'-') AS LS_SCHOOL_TYPE,</v>
      </c>
    </row>
    <row r="10" spans="1:8" x14ac:dyDescent="0.25">
      <c r="A10" t="s">
        <v>313</v>
      </c>
      <c r="B10" t="s">
        <v>206</v>
      </c>
      <c r="C10" t="s">
        <v>86</v>
      </c>
      <c r="D10" t="str">
        <f t="shared" si="0"/>
        <v/>
      </c>
      <c r="E10" t="str">
        <f t="shared" si="1"/>
        <v>COALESCE(RTRIM(LTRIM(</v>
      </c>
      <c r="F10" t="str">
        <f t="shared" si="2"/>
        <v/>
      </c>
      <c r="G10" t="str">
        <f t="shared" si="3"/>
        <v>)),'-')</v>
      </c>
      <c r="H10" t="str">
        <f t="shared" si="4"/>
        <v>COALESCE(RTRIM(LTRIM(EXT_ORG_TBL.FICE_CD)),'-') AS FICE_CD,</v>
      </c>
    </row>
    <row r="11" spans="1:8" x14ac:dyDescent="0.25">
      <c r="A11" t="s">
        <v>313</v>
      </c>
      <c r="B11" t="s">
        <v>319</v>
      </c>
      <c r="C11" t="s">
        <v>86</v>
      </c>
      <c r="D11" t="str">
        <f t="shared" si="0"/>
        <v/>
      </c>
      <c r="E11" t="str">
        <f t="shared" si="1"/>
        <v>COALESCE(RTRIM(LTRIM(</v>
      </c>
      <c r="F11" t="str">
        <f t="shared" si="2"/>
        <v/>
      </c>
      <c r="G11" t="str">
        <f t="shared" si="3"/>
        <v>)),'-')</v>
      </c>
      <c r="H11" t="str">
        <f t="shared" si="4"/>
        <v>COALESCE(RTRIM(LTRIM(EXT_ORG_TBL.ATP_CD)),'-') AS ATP_CD,</v>
      </c>
    </row>
    <row r="12" spans="1:8" x14ac:dyDescent="0.25">
      <c r="A12" t="s">
        <v>313</v>
      </c>
      <c r="B12" t="s">
        <v>177</v>
      </c>
      <c r="C12" t="s">
        <v>178</v>
      </c>
      <c r="D12" t="str">
        <f t="shared" si="0"/>
        <v/>
      </c>
      <c r="E12" t="str">
        <f t="shared" si="1"/>
        <v>COALESCE(RTRIM(LTRIM(</v>
      </c>
      <c r="F12" t="str">
        <f t="shared" si="2"/>
        <v/>
      </c>
      <c r="G12" t="str">
        <f t="shared" si="3"/>
        <v>)),'-')</v>
      </c>
      <c r="H12" t="str">
        <f t="shared" si="4"/>
        <v>COALESCE(RTRIM(LTRIM(EXT_ORG_TBL.ADDRESS1)),'-') AS ADDRESS1,</v>
      </c>
    </row>
    <row r="13" spans="1:8" x14ac:dyDescent="0.25">
      <c r="A13" t="s">
        <v>313</v>
      </c>
      <c r="B13" t="s">
        <v>179</v>
      </c>
      <c r="C13" t="s">
        <v>178</v>
      </c>
      <c r="D13" t="str">
        <f t="shared" si="0"/>
        <v/>
      </c>
      <c r="E13" t="str">
        <f t="shared" si="1"/>
        <v>COALESCE(RTRIM(LTRIM(</v>
      </c>
      <c r="F13" t="str">
        <f t="shared" si="2"/>
        <v/>
      </c>
      <c r="G13" t="str">
        <f t="shared" si="3"/>
        <v>)),'-')</v>
      </c>
      <c r="H13" t="str">
        <f t="shared" si="4"/>
        <v>COALESCE(RTRIM(LTRIM(EXT_ORG_TBL.ADDRESS2)),'-') AS ADDRESS2,</v>
      </c>
    </row>
    <row r="14" spans="1:8" x14ac:dyDescent="0.25">
      <c r="A14" t="s">
        <v>313</v>
      </c>
      <c r="B14" t="s">
        <v>180</v>
      </c>
      <c r="C14" t="s">
        <v>178</v>
      </c>
      <c r="D14" t="str">
        <f t="shared" si="0"/>
        <v/>
      </c>
      <c r="E14" t="str">
        <f t="shared" si="1"/>
        <v>COALESCE(RTRIM(LTRIM(</v>
      </c>
      <c r="F14" t="str">
        <f t="shared" si="2"/>
        <v/>
      </c>
      <c r="G14" t="str">
        <f t="shared" si="3"/>
        <v>)),'-')</v>
      </c>
      <c r="H14" t="str">
        <f t="shared" si="4"/>
        <v>COALESCE(RTRIM(LTRIM(EXT_ORG_TBL.ADDRESS3)),'-') AS ADDRESS3,</v>
      </c>
    </row>
    <row r="15" spans="1:8" x14ac:dyDescent="0.25">
      <c r="A15" t="s">
        <v>313</v>
      </c>
      <c r="B15" t="s">
        <v>181</v>
      </c>
      <c r="C15" t="s">
        <v>178</v>
      </c>
      <c r="D15" t="str">
        <f t="shared" si="0"/>
        <v/>
      </c>
      <c r="E15" t="str">
        <f t="shared" si="1"/>
        <v>COALESCE(RTRIM(LTRIM(</v>
      </c>
      <c r="F15" t="str">
        <f t="shared" si="2"/>
        <v/>
      </c>
      <c r="G15" t="str">
        <f t="shared" si="3"/>
        <v>)),'-')</v>
      </c>
      <c r="H15" t="str">
        <f t="shared" si="4"/>
        <v>COALESCE(RTRIM(LTRIM(EXT_ORG_TBL.ADDRESS4)),'-') AS ADDRESS4,</v>
      </c>
    </row>
    <row r="16" spans="1:8" x14ac:dyDescent="0.25">
      <c r="A16" t="s">
        <v>313</v>
      </c>
      <c r="B16" t="s">
        <v>183</v>
      </c>
      <c r="C16" t="s">
        <v>86</v>
      </c>
      <c r="D16" t="str">
        <f t="shared" si="0"/>
        <v/>
      </c>
      <c r="E16" t="str">
        <f t="shared" si="1"/>
        <v>COALESCE(RTRIM(LTRIM(</v>
      </c>
      <c r="F16" t="str">
        <f t="shared" si="2"/>
        <v/>
      </c>
      <c r="G16" t="str">
        <f t="shared" si="3"/>
        <v>)),'-')</v>
      </c>
      <c r="H16" t="str">
        <f t="shared" si="4"/>
        <v>COALESCE(RTRIM(LTRIM(EXT_ORG_TBL.NUM1)),'-') AS NUM1,</v>
      </c>
    </row>
    <row r="17" spans="1:8" x14ac:dyDescent="0.25">
      <c r="A17" t="s">
        <v>313</v>
      </c>
      <c r="B17" t="s">
        <v>184</v>
      </c>
      <c r="C17" t="s">
        <v>86</v>
      </c>
      <c r="D17" t="str">
        <f t="shared" si="0"/>
        <v/>
      </c>
      <c r="E17" t="str">
        <f t="shared" si="1"/>
        <v>COALESCE(RTRIM(LTRIM(</v>
      </c>
      <c r="F17" t="str">
        <f t="shared" si="2"/>
        <v/>
      </c>
      <c r="G17" t="str">
        <f t="shared" si="3"/>
        <v>)),'-')</v>
      </c>
      <c r="H17" t="str">
        <f t="shared" si="4"/>
        <v>COALESCE(RTRIM(LTRIM(EXT_ORG_TBL.NUM2)),'-') AS NUM2,</v>
      </c>
    </row>
    <row r="18" spans="1:8" x14ac:dyDescent="0.25">
      <c r="A18" t="s">
        <v>313</v>
      </c>
      <c r="B18" t="s">
        <v>185</v>
      </c>
      <c r="C18" t="s">
        <v>79</v>
      </c>
      <c r="D18" t="str">
        <f t="shared" si="0"/>
        <v/>
      </c>
      <c r="E18" t="str">
        <f t="shared" si="1"/>
        <v>COALESCE(RTRIM(LTRIM(</v>
      </c>
      <c r="F18" t="str">
        <f t="shared" si="2"/>
        <v/>
      </c>
      <c r="G18" t="str">
        <f t="shared" si="3"/>
        <v>)),'-')</v>
      </c>
      <c r="H18" t="str">
        <f t="shared" si="4"/>
        <v>COALESCE(RTRIM(LTRIM(EXT_ORG_TBL.HOUSE_TYPE)),'-') AS HOUSE_TYPE,</v>
      </c>
    </row>
    <row r="19" spans="1:8" x14ac:dyDescent="0.25">
      <c r="A19" t="s">
        <v>313</v>
      </c>
      <c r="B19" t="s">
        <v>193</v>
      </c>
      <c r="C19" t="s">
        <v>30</v>
      </c>
      <c r="D19" t="str">
        <f t="shared" si="0"/>
        <v/>
      </c>
      <c r="E19" t="str">
        <f t="shared" si="1"/>
        <v>COALESCE(RTRIM(LTRIM(</v>
      </c>
      <c r="F19" t="str">
        <f t="shared" si="2"/>
        <v/>
      </c>
      <c r="G19" t="str">
        <f t="shared" si="3"/>
        <v>)),'-')</v>
      </c>
      <c r="H19" t="str">
        <f t="shared" si="4"/>
        <v>COALESCE(RTRIM(LTRIM(EXT_ORG_TBL.GEO_CODE)),'-') AS GEO_CODE,</v>
      </c>
    </row>
    <row r="20" spans="1:8" x14ac:dyDescent="0.25">
      <c r="A20" t="s">
        <v>313</v>
      </c>
      <c r="B20" t="s">
        <v>182</v>
      </c>
      <c r="C20" t="s">
        <v>57</v>
      </c>
      <c r="D20" t="str">
        <f t="shared" si="0"/>
        <v/>
      </c>
      <c r="E20" t="str">
        <f t="shared" si="1"/>
        <v>COALESCE(RTRIM(LTRIM(</v>
      </c>
      <c r="F20" t="str">
        <f t="shared" si="2"/>
        <v/>
      </c>
      <c r="G20" t="str">
        <f t="shared" si="3"/>
        <v>)),'-')</v>
      </c>
      <c r="H20" t="str">
        <f t="shared" si="4"/>
        <v>COALESCE(RTRIM(LTRIM(EXT_ORG_TBL.CITY)),'-') AS CITY,</v>
      </c>
    </row>
    <row r="21" spans="1:8" x14ac:dyDescent="0.25">
      <c r="A21" t="s">
        <v>313</v>
      </c>
      <c r="B21" t="s">
        <v>194</v>
      </c>
      <c r="C21" t="s">
        <v>44</v>
      </c>
      <c r="D21" t="str">
        <f t="shared" si="0"/>
        <v/>
      </c>
      <c r="E21" t="str">
        <f t="shared" si="1"/>
        <v>COALESCE(RTRIM(LTRIM(</v>
      </c>
      <c r="F21" t="str">
        <f t="shared" si="2"/>
        <v/>
      </c>
      <c r="G21" t="str">
        <f t="shared" si="3"/>
        <v>)),'-')</v>
      </c>
      <c r="H21" t="str">
        <f t="shared" si="4"/>
        <v>COALESCE(RTRIM(LTRIM(EXT_ORG_TBL.IN_CITY_LIMIT)),'-') AS IN_CITY_LIMIT,</v>
      </c>
    </row>
    <row r="22" spans="1:8" x14ac:dyDescent="0.25">
      <c r="A22" t="s">
        <v>313</v>
      </c>
      <c r="B22" t="s">
        <v>189</v>
      </c>
      <c r="C22" t="s">
        <v>57</v>
      </c>
      <c r="D22" t="str">
        <f t="shared" si="0"/>
        <v/>
      </c>
      <c r="E22" t="str">
        <f t="shared" si="1"/>
        <v>COALESCE(RTRIM(LTRIM(</v>
      </c>
      <c r="F22" t="str">
        <f t="shared" si="2"/>
        <v/>
      </c>
      <c r="G22" t="str">
        <f t="shared" si="3"/>
        <v>)),'-')</v>
      </c>
      <c r="H22" t="str">
        <f t="shared" si="4"/>
        <v>COALESCE(RTRIM(LTRIM(EXT_ORG_TBL.COUNTY)),'-') AS COUNTY,</v>
      </c>
    </row>
    <row r="23" spans="1:8" x14ac:dyDescent="0.25">
      <c r="A23" t="s">
        <v>313</v>
      </c>
      <c r="B23" t="s">
        <v>190</v>
      </c>
      <c r="C23" t="s">
        <v>86</v>
      </c>
      <c r="D23" t="str">
        <f t="shared" si="0"/>
        <v/>
      </c>
      <c r="E23" t="str">
        <f t="shared" si="1"/>
        <v>COALESCE(RTRIM(LTRIM(</v>
      </c>
      <c r="F23" t="str">
        <f t="shared" si="2"/>
        <v/>
      </c>
      <c r="G23" t="str">
        <f t="shared" si="3"/>
        <v>)),'-')</v>
      </c>
      <c r="H23" t="str">
        <f t="shared" si="4"/>
        <v>COALESCE(RTRIM(LTRIM(EXT_ORG_TBL.STATE)),'-') AS STATE,</v>
      </c>
    </row>
    <row r="24" spans="1:8" x14ac:dyDescent="0.25">
      <c r="A24" t="s">
        <v>313</v>
      </c>
      <c r="B24" t="s">
        <v>191</v>
      </c>
      <c r="C24" t="s">
        <v>192</v>
      </c>
      <c r="D24" t="str">
        <f t="shared" si="0"/>
        <v/>
      </c>
      <c r="E24" t="str">
        <f t="shared" si="1"/>
        <v>COALESCE(RTRIM(LTRIM(</v>
      </c>
      <c r="F24" t="str">
        <f t="shared" si="2"/>
        <v/>
      </c>
      <c r="G24" t="str">
        <f t="shared" si="3"/>
        <v>)),'-')</v>
      </c>
      <c r="H24" t="str">
        <f t="shared" si="4"/>
        <v>COALESCE(RTRIM(LTRIM(EXT_ORG_TBL.POSTAL)),'-') AS POSTAL,</v>
      </c>
    </row>
    <row r="25" spans="1:8" x14ac:dyDescent="0.25">
      <c r="A25" t="s">
        <v>313</v>
      </c>
      <c r="B25" t="s">
        <v>176</v>
      </c>
      <c r="C25" t="s">
        <v>42</v>
      </c>
      <c r="D25" t="str">
        <f t="shared" si="0"/>
        <v/>
      </c>
      <c r="E25" t="str">
        <f t="shared" si="1"/>
        <v>COALESCE(RTRIM(LTRIM(</v>
      </c>
      <c r="F25" t="str">
        <f t="shared" si="2"/>
        <v/>
      </c>
      <c r="G25" t="str">
        <f t="shared" si="3"/>
        <v>)),'-')</v>
      </c>
      <c r="H25" t="str">
        <f t="shared" si="4"/>
        <v>COALESCE(RTRIM(LTRIM(EXT_ORG_TBL.COUNTRY)),'-') AS COUNTRY,</v>
      </c>
    </row>
    <row r="26" spans="1:8" x14ac:dyDescent="0.25">
      <c r="A26" t="s">
        <v>313</v>
      </c>
      <c r="B26" t="s">
        <v>143</v>
      </c>
      <c r="C26" t="s">
        <v>57</v>
      </c>
      <c r="D26" t="str">
        <f t="shared" si="0"/>
        <v/>
      </c>
      <c r="E26" t="str">
        <f t="shared" si="1"/>
        <v>COALESCE(RTRIM(LTRIM(</v>
      </c>
      <c r="F26" t="str">
        <f t="shared" si="2"/>
        <v/>
      </c>
      <c r="G26" t="str">
        <f t="shared" si="3"/>
        <v>)),'-')</v>
      </c>
      <c r="H26" t="str">
        <f t="shared" si="4"/>
        <v>COALESCE(RTRIM(LTRIM(EXT_ORG_TBL.DESCR)),'-') AS DESCR,</v>
      </c>
    </row>
    <row r="27" spans="1:8" x14ac:dyDescent="0.25">
      <c r="A27" t="s">
        <v>313</v>
      </c>
      <c r="B27" t="s">
        <v>320</v>
      </c>
      <c r="C27" t="s">
        <v>175</v>
      </c>
      <c r="D27" t="str">
        <f t="shared" si="0"/>
        <v/>
      </c>
      <c r="E27" t="str">
        <f t="shared" si="1"/>
        <v>COALESCE(RTRIM(LTRIM(</v>
      </c>
      <c r="F27" t="str">
        <f t="shared" si="2"/>
        <v/>
      </c>
      <c r="G27" t="str">
        <f t="shared" si="3"/>
        <v>)),'-')</v>
      </c>
      <c r="H27" t="str">
        <f t="shared" si="4"/>
        <v>COALESCE(RTRIM(LTRIM(EXT_ORG_TBL.DESCR50)),'-') AS DESCR50,</v>
      </c>
    </row>
    <row r="28" spans="1:8" x14ac:dyDescent="0.25">
      <c r="A28" t="s">
        <v>313</v>
      </c>
      <c r="B28" t="s">
        <v>144</v>
      </c>
      <c r="C28" t="s">
        <v>51</v>
      </c>
      <c r="D28" t="str">
        <f t="shared" si="0"/>
        <v/>
      </c>
      <c r="E28" t="str">
        <f t="shared" si="1"/>
        <v>COALESCE(RTRIM(LTRIM(</v>
      </c>
      <c r="F28" t="str">
        <f t="shared" si="2"/>
        <v/>
      </c>
      <c r="G28" t="str">
        <f t="shared" si="3"/>
        <v>)),'-')</v>
      </c>
      <c r="H28" t="str">
        <f t="shared" si="4"/>
        <v>COALESCE(RTRIM(LTRIM(EXT_ORG_TBL.DESCRSHORT)),'-') AS DESCRSHORT,</v>
      </c>
    </row>
    <row r="29" spans="1:8" x14ac:dyDescent="0.25">
      <c r="A29" t="s">
        <v>313</v>
      </c>
      <c r="B29" t="s">
        <v>321</v>
      </c>
      <c r="C29" t="s">
        <v>34</v>
      </c>
      <c r="D29" t="str">
        <f t="shared" si="0"/>
        <v/>
      </c>
      <c r="E29" t="str">
        <f t="shared" si="1"/>
        <v>COALESCE(RTRIM(LTRIM(</v>
      </c>
      <c r="F29" t="str">
        <f t="shared" si="2"/>
        <v/>
      </c>
      <c r="G29" t="str">
        <f t="shared" si="3"/>
        <v>)),'-')</v>
      </c>
      <c r="H29" t="str">
        <f t="shared" si="4"/>
        <v>COALESCE(RTRIM(LTRIM(EXT_ORG_TBL.ORG_CONTACT)),'-') AS ORG_CONTACT,</v>
      </c>
    </row>
    <row r="30" spans="1:8" x14ac:dyDescent="0.25">
      <c r="A30" t="s">
        <v>313</v>
      </c>
      <c r="B30" t="s">
        <v>322</v>
      </c>
      <c r="C30" t="s">
        <v>34</v>
      </c>
      <c r="D30" t="str">
        <f t="shared" si="0"/>
        <v/>
      </c>
      <c r="E30" t="str">
        <f t="shared" si="1"/>
        <v>COALESCE(RTRIM(LTRIM(</v>
      </c>
      <c r="F30" t="str">
        <f t="shared" si="2"/>
        <v/>
      </c>
      <c r="G30" t="str">
        <f t="shared" si="3"/>
        <v>)),'-')</v>
      </c>
      <c r="H30" t="str">
        <f t="shared" si="4"/>
        <v>COALESCE(RTRIM(LTRIM(EXT_ORG_TBL.ORG_LOCATION)),'-') AS ORG_LOCATION,</v>
      </c>
    </row>
    <row r="31" spans="1:8" x14ac:dyDescent="0.25">
      <c r="A31" t="s">
        <v>313</v>
      </c>
      <c r="B31" t="s">
        <v>323</v>
      </c>
      <c r="C31" t="s">
        <v>34</v>
      </c>
      <c r="D31" t="str">
        <f t="shared" si="0"/>
        <v/>
      </c>
      <c r="E31" t="str">
        <f t="shared" si="1"/>
        <v>COALESCE(RTRIM(LTRIM(</v>
      </c>
      <c r="F31" t="str">
        <f t="shared" si="2"/>
        <v/>
      </c>
      <c r="G31" t="str">
        <f t="shared" si="3"/>
        <v>)),'-')</v>
      </c>
      <c r="H31" t="str">
        <f t="shared" si="4"/>
        <v>COALESCE(RTRIM(LTRIM(EXT_ORG_TBL.ORG_DEPARTMENT)),'-') AS ORG_DEPARTMENT,</v>
      </c>
    </row>
    <row r="32" spans="1:8" x14ac:dyDescent="0.25">
      <c r="A32" t="s">
        <v>313</v>
      </c>
      <c r="B32" t="s">
        <v>324</v>
      </c>
      <c r="C32" t="s">
        <v>44</v>
      </c>
      <c r="D32" t="str">
        <f t="shared" si="0"/>
        <v/>
      </c>
      <c r="E32" t="str">
        <f t="shared" si="1"/>
        <v>COALESCE(RTRIM(LTRIM(</v>
      </c>
      <c r="F32" t="str">
        <f t="shared" si="2"/>
        <v/>
      </c>
      <c r="G32" t="str">
        <f t="shared" si="3"/>
        <v>)),'-')</v>
      </c>
      <c r="H32" t="str">
        <f t="shared" si="4"/>
        <v>COALESCE(RTRIM(LTRIM(EXT_ORG_TBL.OFFERS_COURSES)),'-') AS OFFERS_COURSES,</v>
      </c>
    </row>
    <row r="33" spans="1:8" x14ac:dyDescent="0.25">
      <c r="A33" t="s">
        <v>313</v>
      </c>
      <c r="B33" t="s">
        <v>325</v>
      </c>
      <c r="C33" t="s">
        <v>32</v>
      </c>
      <c r="D33" t="str">
        <f t="shared" si="0"/>
        <v/>
      </c>
      <c r="E33" t="str">
        <f t="shared" si="1"/>
        <v>COALESCE(RTRIM(LTRIM(</v>
      </c>
      <c r="F33" t="str">
        <f t="shared" si="2"/>
        <v/>
      </c>
      <c r="G33" t="str">
        <f t="shared" si="3"/>
        <v>)),'-')</v>
      </c>
      <c r="H33" t="str">
        <f t="shared" si="4"/>
        <v>COALESCE(RTRIM(LTRIM(EXT_ORG_TBL.PROPRIETORSHIP)),'-') AS PROPRIETORSHIP,</v>
      </c>
    </row>
    <row r="34" spans="1:8" x14ac:dyDescent="0.25">
      <c r="A34" t="s">
        <v>313</v>
      </c>
      <c r="B34" t="s">
        <v>326</v>
      </c>
      <c r="C34" t="s">
        <v>86</v>
      </c>
      <c r="D34" t="str">
        <f t="shared" si="0"/>
        <v/>
      </c>
      <c r="E34" t="str">
        <f t="shared" si="1"/>
        <v>COALESCE(RTRIM(LTRIM(</v>
      </c>
      <c r="F34" t="str">
        <f t="shared" si="2"/>
        <v/>
      </c>
      <c r="G34" t="str">
        <f t="shared" si="3"/>
        <v>)),'-')</v>
      </c>
      <c r="H34" t="str">
        <f t="shared" si="4"/>
        <v>COALESCE(RTRIM(LTRIM(EXT_ORG_TBL.ACT_CD)),'-') AS ACT_CD,</v>
      </c>
    </row>
    <row r="35" spans="1:8" x14ac:dyDescent="0.25">
      <c r="A35" t="s">
        <v>313</v>
      </c>
      <c r="B35" t="s">
        <v>327</v>
      </c>
      <c r="C35" t="s">
        <v>86</v>
      </c>
      <c r="D35" t="str">
        <f t="shared" si="0"/>
        <v/>
      </c>
      <c r="E35" t="str">
        <f t="shared" si="1"/>
        <v>COALESCE(RTRIM(LTRIM(</v>
      </c>
      <c r="F35" t="str">
        <f t="shared" si="2"/>
        <v/>
      </c>
      <c r="G35" t="str">
        <f t="shared" si="3"/>
        <v>)),'-')</v>
      </c>
      <c r="H35" t="str">
        <f t="shared" si="4"/>
        <v>COALESCE(RTRIM(LTRIM(EXT_ORG_TBL.IPEDS_CD)),'-') AS IPEDS_CD,</v>
      </c>
    </row>
    <row r="36" spans="1:8" x14ac:dyDescent="0.25">
      <c r="A36" t="s">
        <v>313</v>
      </c>
      <c r="B36" t="s">
        <v>328</v>
      </c>
      <c r="C36" t="s">
        <v>175</v>
      </c>
      <c r="D36" t="str">
        <f t="shared" si="0"/>
        <v/>
      </c>
      <c r="E36" t="str">
        <f t="shared" si="1"/>
        <v>COALESCE(RTRIM(LTRIM(</v>
      </c>
      <c r="F36" t="str">
        <f t="shared" si="2"/>
        <v/>
      </c>
      <c r="G36" t="str">
        <f t="shared" si="3"/>
        <v>)),'-')</v>
      </c>
      <c r="H36" t="str">
        <f t="shared" si="4"/>
        <v>COALESCE(RTRIM(LTRIM(EXT_ORG_TBL.SCHOOL_DISTRICT)),'-') AS SCHOOL_DISTRICT,</v>
      </c>
    </row>
    <row r="37" spans="1:8" x14ac:dyDescent="0.25">
      <c r="A37" t="s">
        <v>313</v>
      </c>
      <c r="B37" t="s">
        <v>329</v>
      </c>
      <c r="C37" t="s">
        <v>44</v>
      </c>
      <c r="D37" t="str">
        <f t="shared" si="0"/>
        <v/>
      </c>
      <c r="E37" t="str">
        <f t="shared" si="1"/>
        <v>COALESCE(RTRIM(LTRIM(</v>
      </c>
      <c r="F37" t="str">
        <f t="shared" si="2"/>
        <v/>
      </c>
      <c r="G37" t="str">
        <f t="shared" si="3"/>
        <v>)),'-')</v>
      </c>
      <c r="H37" t="str">
        <f t="shared" si="4"/>
        <v>COALESCE(RTRIM(LTRIM(EXT_ORG_TBL.ACCREDITED)),'-') AS ACCREDITED,</v>
      </c>
    </row>
    <row r="38" spans="1:8" x14ac:dyDescent="0.25">
      <c r="A38" t="s">
        <v>313</v>
      </c>
      <c r="B38" t="s">
        <v>330</v>
      </c>
      <c r="C38" t="s">
        <v>44</v>
      </c>
      <c r="D38" t="str">
        <f t="shared" si="0"/>
        <v/>
      </c>
      <c r="E38" t="str">
        <f t="shared" si="1"/>
        <v>COALESCE(RTRIM(LTRIM(</v>
      </c>
      <c r="F38" t="str">
        <f t="shared" si="2"/>
        <v/>
      </c>
      <c r="G38" t="str">
        <f t="shared" si="3"/>
        <v>)),'-')</v>
      </c>
      <c r="H38" t="str">
        <f t="shared" si="4"/>
        <v>COALESCE(RTRIM(LTRIM(EXT_ORG_TBL.TRANSCRIPT_XLATE)),'-') AS TRANSCRIPT_XLATE,</v>
      </c>
    </row>
    <row r="39" spans="1:8" x14ac:dyDescent="0.25">
      <c r="A39" t="s">
        <v>313</v>
      </c>
      <c r="B39" t="s">
        <v>331</v>
      </c>
      <c r="C39" t="s">
        <v>42</v>
      </c>
      <c r="D39" t="str">
        <f t="shared" si="0"/>
        <v/>
      </c>
      <c r="E39" t="str">
        <f t="shared" si="1"/>
        <v>COALESCE(RTRIM(LTRIM(</v>
      </c>
      <c r="F39" t="str">
        <f t="shared" si="2"/>
        <v/>
      </c>
      <c r="G39" t="str">
        <f t="shared" si="3"/>
        <v>)),'-')</v>
      </c>
      <c r="H39" t="str">
        <f t="shared" si="4"/>
        <v>COALESCE(RTRIM(LTRIM(EXT_ORG_TBL.UNT_TYPE)),'-') AS UNT_TYPE,</v>
      </c>
    </row>
    <row r="40" spans="1:8" x14ac:dyDescent="0.25">
      <c r="A40" t="s">
        <v>313</v>
      </c>
      <c r="B40" t="s">
        <v>332</v>
      </c>
      <c r="C40" t="s">
        <v>32</v>
      </c>
      <c r="D40" t="str">
        <f t="shared" si="0"/>
        <v/>
      </c>
      <c r="E40" t="str">
        <f t="shared" si="1"/>
        <v>COALESCE(RTRIM(LTRIM(</v>
      </c>
      <c r="F40" t="str">
        <f t="shared" si="2"/>
        <v/>
      </c>
      <c r="G40" t="str">
        <f t="shared" si="3"/>
        <v>)),'-')</v>
      </c>
      <c r="H40" t="str">
        <f t="shared" si="4"/>
        <v>COALESCE(RTRIM(LTRIM(EXT_ORG_TBL.EXT_TERM_TYPE)),'-') AS EXT_TERM_TYPE,</v>
      </c>
    </row>
    <row r="41" spans="1:8" x14ac:dyDescent="0.25">
      <c r="A41" t="s">
        <v>313</v>
      </c>
      <c r="B41" t="s">
        <v>333</v>
      </c>
      <c r="C41" t="s">
        <v>32</v>
      </c>
      <c r="D41" t="str">
        <f t="shared" si="0"/>
        <v/>
      </c>
      <c r="E41" t="str">
        <f t="shared" si="1"/>
        <v>COALESCE(RTRIM(LTRIM(</v>
      </c>
      <c r="F41" t="str">
        <f t="shared" si="2"/>
        <v/>
      </c>
      <c r="G41" t="str">
        <f t="shared" si="3"/>
        <v>)),'-')</v>
      </c>
      <c r="H41" t="str">
        <f t="shared" si="4"/>
        <v>COALESCE(RTRIM(LTRIM(EXT_ORG_TBL.EXT_CAREER)),'-') AS EXT_CAREER,</v>
      </c>
    </row>
    <row r="42" spans="1:8" x14ac:dyDescent="0.25">
      <c r="A42" t="s">
        <v>313</v>
      </c>
      <c r="B42" t="s">
        <v>334</v>
      </c>
      <c r="C42" t="s">
        <v>44</v>
      </c>
      <c r="D42" t="str">
        <f t="shared" si="0"/>
        <v/>
      </c>
      <c r="E42" t="str">
        <f t="shared" si="1"/>
        <v>COALESCE(RTRIM(LTRIM(</v>
      </c>
      <c r="F42" t="str">
        <f t="shared" si="2"/>
        <v/>
      </c>
      <c r="G42" t="str">
        <f t="shared" si="3"/>
        <v>)),'-')</v>
      </c>
      <c r="H42" t="str">
        <f t="shared" si="4"/>
        <v>COALESCE(RTRIM(LTRIM(EXT_ORG_TBL.SHARED_CATALOG)),'-') AS SHARED_CATALOG,</v>
      </c>
    </row>
    <row r="43" spans="1:8" x14ac:dyDescent="0.25">
      <c r="A43" t="s">
        <v>313</v>
      </c>
      <c r="B43" t="s">
        <v>335</v>
      </c>
      <c r="C43" t="s">
        <v>30</v>
      </c>
      <c r="D43" t="str">
        <f t="shared" si="0"/>
        <v/>
      </c>
      <c r="E43" t="str">
        <f t="shared" si="1"/>
        <v>COALESCE(RTRIM(LTRIM(</v>
      </c>
      <c r="F43" t="str">
        <f t="shared" si="2"/>
        <v/>
      </c>
      <c r="G43" t="str">
        <f t="shared" si="3"/>
        <v>)),'-')</v>
      </c>
      <c r="H43" t="str">
        <f t="shared" si="4"/>
        <v>COALESCE(RTRIM(LTRIM(EXT_ORG_TBL.CATALOG_ORG)),'-') AS CATALOG_ORG,</v>
      </c>
    </row>
    <row r="44" spans="1:8" x14ac:dyDescent="0.25">
      <c r="A44" t="s">
        <v>313</v>
      </c>
      <c r="B44" t="s">
        <v>336</v>
      </c>
      <c r="C44" t="s">
        <v>44</v>
      </c>
      <c r="D44" t="str">
        <f t="shared" si="0"/>
        <v/>
      </c>
      <c r="E44" t="str">
        <f t="shared" si="1"/>
        <v>COALESCE(RTRIM(LTRIM(</v>
      </c>
      <c r="F44" t="str">
        <f t="shared" si="2"/>
        <v/>
      </c>
      <c r="G44" t="str">
        <f t="shared" si="3"/>
        <v>)),'-')</v>
      </c>
      <c r="H44" t="str">
        <f t="shared" si="4"/>
        <v>COALESCE(RTRIM(LTRIM(EXT_ORG_TBL.CHG_OTHER)),'-') AS CHG_OTHER,</v>
      </c>
    </row>
    <row r="45" spans="1:8" x14ac:dyDescent="0.25">
      <c r="A45" t="s">
        <v>313</v>
      </c>
      <c r="B45" t="s">
        <v>310</v>
      </c>
      <c r="C45" t="s">
        <v>38</v>
      </c>
      <c r="D45" t="str">
        <f t="shared" si="0"/>
        <v/>
      </c>
      <c r="E45" t="str">
        <f t="shared" si="1"/>
        <v>COALESCE(RTRIM(LTRIM(</v>
      </c>
      <c r="F45" t="str">
        <f t="shared" si="2"/>
        <v/>
      </c>
      <c r="G45" t="str">
        <f t="shared" si="3"/>
        <v>)),'-')</v>
      </c>
      <c r="H45" t="str">
        <f t="shared" si="4"/>
        <v>COALESCE(RTRIM(LTRIM(EXT_ORG_TBL.SETID)),'-') AS SETID,</v>
      </c>
    </row>
    <row r="46" spans="1:8" x14ac:dyDescent="0.25">
      <c r="A46" t="s">
        <v>313</v>
      </c>
      <c r="B46" t="s">
        <v>337</v>
      </c>
      <c r="C46" t="s">
        <v>51</v>
      </c>
      <c r="D46" t="str">
        <f t="shared" si="0"/>
        <v/>
      </c>
      <c r="E46" t="str">
        <f t="shared" si="1"/>
        <v>COALESCE(RTRIM(LTRIM(</v>
      </c>
      <c r="F46" t="str">
        <f t="shared" si="2"/>
        <v/>
      </c>
      <c r="G46" t="str">
        <f t="shared" si="3"/>
        <v>)),'-')</v>
      </c>
      <c r="H46" t="str">
        <f t="shared" si="4"/>
        <v>COALESCE(RTRIM(LTRIM(EXT_ORG_TBL.VENDOR_ID)),'-') AS VENDOR_ID,</v>
      </c>
    </row>
    <row r="47" spans="1:8" x14ac:dyDescent="0.25">
      <c r="A47" t="s">
        <v>313</v>
      </c>
      <c r="B47" t="s">
        <v>338</v>
      </c>
      <c r="C47" t="s">
        <v>339</v>
      </c>
      <c r="D47" t="str">
        <f t="shared" si="0"/>
        <v/>
      </c>
      <c r="E47" t="str">
        <f t="shared" si="1"/>
        <v>COALESCE(RTRIM(LTRIM(</v>
      </c>
      <c r="F47" t="str">
        <f t="shared" si="2"/>
        <v/>
      </c>
      <c r="G47" t="str">
        <f t="shared" si="3"/>
        <v>)),'-')</v>
      </c>
      <c r="H47" t="str">
        <f t="shared" si="4"/>
        <v>COALESCE(RTRIM(LTRIM(EXT_ORG_TBL.TAXPAYER_ID_NO)),'-') AS TAXPAYER_ID_NO,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C622-585B-46B2-8A2E-94FF83B00EA4}">
  <dimension ref="A1:H8"/>
  <sheetViews>
    <sheetView workbookViewId="0">
      <selection activeCell="B15" sqref="B15"/>
    </sheetView>
  </sheetViews>
  <sheetFormatPr defaultRowHeight="15" x14ac:dyDescent="0.25"/>
  <cols>
    <col min="1" max="1" width="13.85546875" bestFit="1" customWidth="1"/>
    <col min="2" max="2" width="22.7109375" bestFit="1" customWidth="1"/>
    <col min="3" max="3" width="18.85546875" bestFit="1" customWidth="1"/>
    <col min="8" max="8" width="88.7109375" bestFit="1" customWidth="1"/>
  </cols>
  <sheetData>
    <row r="1" spans="1:8" x14ac:dyDescent="0.25">
      <c r="A1" t="s">
        <v>102</v>
      </c>
      <c r="B1" t="s">
        <v>103</v>
      </c>
      <c r="C1" t="s">
        <v>104</v>
      </c>
      <c r="H1" t="s">
        <v>105</v>
      </c>
    </row>
    <row r="3" spans="1:8" x14ac:dyDescent="0.25">
      <c r="A3" t="s">
        <v>308</v>
      </c>
      <c r="B3" t="s">
        <v>303</v>
      </c>
      <c r="C3" t="s">
        <v>304</v>
      </c>
      <c r="D3" t="str">
        <f>IF(C3="DATE","COALESCE(TO_DATE(","")</f>
        <v/>
      </c>
      <c r="E3" t="str">
        <f>IF(C3="DATE","","COALESCE(RTRIM(LTRIM(")</f>
        <v>COALESCE(RTRIM(LTRIM(</v>
      </c>
      <c r="F3" t="str">
        <f>IF(C3="DATE",",'dd/mm/yyyy'),'1900-01-01')","")</f>
        <v/>
      </c>
      <c r="G3" t="str">
        <f>IF(C3="DATE","",")),'-')")</f>
        <v>)),'-')</v>
      </c>
      <c r="H3" t="str">
        <f>CONCATENATE(E3,D3,A3,B3,F3,G3," AS ",B3,",")</f>
        <v>COALESCE(RTRIM(LTRIM(XLATITEM.FIELDNAME)),'-') AS FIELDNAME,</v>
      </c>
    </row>
    <row r="4" spans="1:8" x14ac:dyDescent="0.25">
      <c r="A4" t="s">
        <v>308</v>
      </c>
      <c r="B4" t="s">
        <v>305</v>
      </c>
      <c r="C4" t="s">
        <v>32</v>
      </c>
      <c r="D4" t="str">
        <f t="shared" ref="D4:D8" si="0">IF(C4="DATE","COALESCE(TO_DATE(","")</f>
        <v/>
      </c>
      <c r="E4" t="str">
        <f t="shared" ref="E4:E8" si="1">IF(C4="DATE","","COALESCE(RTRIM(LTRIM(")</f>
        <v>COALESCE(RTRIM(LTRIM(</v>
      </c>
      <c r="F4" t="str">
        <f t="shared" ref="F4:F8" si="2">IF(C4="DATE",",'dd/mm/yyyy'),'1900-01-01')","")</f>
        <v/>
      </c>
      <c r="G4" t="str">
        <f t="shared" ref="G4:G8" si="3">IF(C4="DATE","",")),'-')")</f>
        <v>)),'-')</v>
      </c>
      <c r="H4" t="str">
        <f t="shared" ref="H4:H8" si="4">CONCATENATE(E4,D4,A4,B4,F4,G4," AS ",B4,",")</f>
        <v>COALESCE(RTRIM(LTRIM(XLATITEM.FIELDVALUE)),'-') AS FIELDVALUE,</v>
      </c>
    </row>
    <row r="5" spans="1:8" x14ac:dyDescent="0.25">
      <c r="A5" t="s">
        <v>308</v>
      </c>
      <c r="B5" t="s">
        <v>108</v>
      </c>
      <c r="C5" t="s">
        <v>48</v>
      </c>
      <c r="D5" t="str">
        <f t="shared" si="0"/>
        <v>COALESCE(TO_DATE(</v>
      </c>
      <c r="E5" t="str">
        <f t="shared" si="1"/>
        <v/>
      </c>
      <c r="F5" t="str">
        <f t="shared" si="2"/>
        <v>,'dd/mm/yyyy'),'1900-01-01')</v>
      </c>
      <c r="G5" t="str">
        <f t="shared" si="3"/>
        <v/>
      </c>
      <c r="H5" t="str">
        <f t="shared" si="4"/>
        <v>COALESCE(TO_DATE(XLATITEM.EFFDT,'dd/mm/yyyy'),'1900-01-01') AS EFFDT,</v>
      </c>
    </row>
    <row r="6" spans="1:8" x14ac:dyDescent="0.25">
      <c r="A6" t="s">
        <v>308</v>
      </c>
      <c r="B6" t="s">
        <v>142</v>
      </c>
      <c r="C6" t="s">
        <v>44</v>
      </c>
      <c r="D6" t="str">
        <f t="shared" si="0"/>
        <v/>
      </c>
      <c r="E6" t="str">
        <f t="shared" si="1"/>
        <v>COALESCE(RTRIM(LTRIM(</v>
      </c>
      <c r="F6" t="str">
        <f t="shared" si="2"/>
        <v/>
      </c>
      <c r="G6" t="str">
        <f t="shared" si="3"/>
        <v>)),'-')</v>
      </c>
      <c r="H6" t="str">
        <f t="shared" si="4"/>
        <v>COALESCE(RTRIM(LTRIM(XLATITEM.EFF_STATUS)),'-') AS EFF_STATUS,</v>
      </c>
    </row>
    <row r="7" spans="1:8" x14ac:dyDescent="0.25">
      <c r="A7" t="s">
        <v>308</v>
      </c>
      <c r="B7" t="s">
        <v>306</v>
      </c>
      <c r="C7" t="s">
        <v>57</v>
      </c>
      <c r="D7" t="str">
        <f t="shared" si="0"/>
        <v/>
      </c>
      <c r="E7" t="str">
        <f t="shared" si="1"/>
        <v>COALESCE(RTRIM(LTRIM(</v>
      </c>
      <c r="F7" t="str">
        <f t="shared" si="2"/>
        <v/>
      </c>
      <c r="G7" t="str">
        <f t="shared" si="3"/>
        <v>)),'-')</v>
      </c>
      <c r="H7" t="str">
        <f t="shared" si="4"/>
        <v>COALESCE(RTRIM(LTRIM(XLATITEM.XLATLONGNAME)),'-') AS XLATLONGNAME,</v>
      </c>
    </row>
    <row r="8" spans="1:8" x14ac:dyDescent="0.25">
      <c r="A8" t="s">
        <v>308</v>
      </c>
      <c r="B8" t="s">
        <v>307</v>
      </c>
      <c r="C8" t="s">
        <v>51</v>
      </c>
      <c r="D8" t="str">
        <f t="shared" si="0"/>
        <v/>
      </c>
      <c r="E8" t="str">
        <f t="shared" si="1"/>
        <v>COALESCE(RTRIM(LTRIM(</v>
      </c>
      <c r="F8" t="str">
        <f t="shared" si="2"/>
        <v/>
      </c>
      <c r="G8" t="str">
        <f t="shared" si="3"/>
        <v>)),'-')</v>
      </c>
      <c r="H8" t="str">
        <f t="shared" si="4"/>
        <v>COALESCE(RTRIM(LTRIM(XLATITEM.XLATSHORTNAME)),'-') AS XLATSHORTNAME,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F68B-EE12-4B43-9148-8FAB792B443D}">
  <dimension ref="A1"/>
  <sheetViews>
    <sheetView workbookViewId="0">
      <selection activeCell="F14" sqref="F1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5D23C-2C54-4393-ADD1-F07151F1648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0CE0-62C9-48D7-B7C8-6B6343850A38}">
  <dimension ref="A1:C30"/>
  <sheetViews>
    <sheetView workbookViewId="0">
      <selection activeCell="B19" sqref="B19"/>
    </sheetView>
  </sheetViews>
  <sheetFormatPr defaultRowHeight="10.5" x14ac:dyDescent="0.15"/>
  <cols>
    <col min="1" max="1" width="9.140625" style="2"/>
    <col min="2" max="2" width="20" style="2" bestFit="1" customWidth="1"/>
    <col min="3" max="16384" width="9.140625" style="2"/>
  </cols>
  <sheetData>
    <row r="1" spans="1:3" x14ac:dyDescent="0.15">
      <c r="A1" s="3" t="s">
        <v>0</v>
      </c>
      <c r="B1" s="3" t="s">
        <v>9</v>
      </c>
      <c r="C1" s="3" t="s">
        <v>10</v>
      </c>
    </row>
    <row r="2" spans="1:3" x14ac:dyDescent="0.15">
      <c r="A2" s="3">
        <v>1</v>
      </c>
      <c r="B2" s="3" t="s">
        <v>11</v>
      </c>
      <c r="C2" s="3"/>
    </row>
    <row r="3" spans="1:3" x14ac:dyDescent="0.15">
      <c r="A3" s="3">
        <v>2</v>
      </c>
      <c r="B3" s="3" t="s">
        <v>12</v>
      </c>
      <c r="C3" s="3"/>
    </row>
    <row r="4" spans="1:3" x14ac:dyDescent="0.15">
      <c r="A4" s="3">
        <v>3</v>
      </c>
      <c r="B4" s="3" t="s">
        <v>13</v>
      </c>
      <c r="C4" s="3"/>
    </row>
    <row r="5" spans="1:3" x14ac:dyDescent="0.15">
      <c r="A5" s="3">
        <v>4</v>
      </c>
      <c r="B5" s="3" t="s">
        <v>14</v>
      </c>
      <c r="C5" s="3"/>
    </row>
    <row r="6" spans="1:3" x14ac:dyDescent="0.15">
      <c r="A6" s="3">
        <v>5</v>
      </c>
      <c r="B6" s="3" t="s">
        <v>15</v>
      </c>
      <c r="C6" s="3"/>
    </row>
    <row r="7" spans="1:3" x14ac:dyDescent="0.15">
      <c r="A7" s="3">
        <v>6</v>
      </c>
      <c r="B7" s="3" t="s">
        <v>16</v>
      </c>
      <c r="C7" s="3"/>
    </row>
    <row r="8" spans="1:3" x14ac:dyDescent="0.15">
      <c r="A8" s="3">
        <v>7</v>
      </c>
      <c r="B8" s="3" t="s">
        <v>17</v>
      </c>
      <c r="C8" s="3"/>
    </row>
    <row r="9" spans="1:3" x14ac:dyDescent="0.15">
      <c r="A9" s="3">
        <v>8</v>
      </c>
      <c r="B9" s="3" t="s">
        <v>18</v>
      </c>
      <c r="C9" s="3"/>
    </row>
    <row r="10" spans="1:3" x14ac:dyDescent="0.15">
      <c r="A10" s="3">
        <v>9</v>
      </c>
      <c r="B10" s="3" t="s">
        <v>19</v>
      </c>
      <c r="C10" s="3"/>
    </row>
    <row r="11" spans="1:3" x14ac:dyDescent="0.15">
      <c r="A11" s="3">
        <v>10</v>
      </c>
      <c r="B11" s="3" t="s">
        <v>20</v>
      </c>
      <c r="C11" s="3"/>
    </row>
    <row r="12" spans="1:3" x14ac:dyDescent="0.15">
      <c r="A12" s="3">
        <v>11</v>
      </c>
      <c r="B12" s="3" t="s">
        <v>21</v>
      </c>
      <c r="C12" s="3"/>
    </row>
    <row r="13" spans="1:3" x14ac:dyDescent="0.15">
      <c r="A13" s="3">
        <v>12</v>
      </c>
      <c r="B13" s="3" t="s">
        <v>22</v>
      </c>
      <c r="C13" s="3"/>
    </row>
    <row r="14" spans="1:3" x14ac:dyDescent="0.15">
      <c r="A14" s="3">
        <v>13</v>
      </c>
      <c r="B14" s="3" t="s">
        <v>23</v>
      </c>
      <c r="C14" s="3"/>
    </row>
    <row r="15" spans="1:3" x14ac:dyDescent="0.15">
      <c r="A15" s="3">
        <v>14</v>
      </c>
      <c r="B15" s="3" t="s">
        <v>24</v>
      </c>
      <c r="C15" s="3"/>
    </row>
    <row r="16" spans="1:3" x14ac:dyDescent="0.15">
      <c r="A16" s="3">
        <v>15</v>
      </c>
      <c r="B16" s="3" t="s">
        <v>25</v>
      </c>
      <c r="C16" s="3"/>
    </row>
    <row r="17" spans="1:3" x14ac:dyDescent="0.15">
      <c r="A17" s="3">
        <v>16</v>
      </c>
      <c r="B17" s="3" t="s">
        <v>26</v>
      </c>
      <c r="C17" s="3"/>
    </row>
    <row r="18" spans="1:3" x14ac:dyDescent="0.15">
      <c r="A18" s="3">
        <v>17</v>
      </c>
      <c r="B18" s="3" t="s">
        <v>27</v>
      </c>
      <c r="C18" s="3"/>
    </row>
    <row r="19" spans="1:3" x14ac:dyDescent="0.15">
      <c r="A19" s="3">
        <v>18</v>
      </c>
      <c r="B19" s="3" t="s">
        <v>28</v>
      </c>
      <c r="C19" s="3"/>
    </row>
    <row r="20" spans="1:3" x14ac:dyDescent="0.15">
      <c r="A20" s="3">
        <v>19</v>
      </c>
      <c r="B20" s="3"/>
      <c r="C20" s="3"/>
    </row>
    <row r="21" spans="1:3" x14ac:dyDescent="0.15">
      <c r="A21" s="3">
        <v>20</v>
      </c>
      <c r="B21" s="3"/>
      <c r="C21" s="3"/>
    </row>
    <row r="22" spans="1:3" x14ac:dyDescent="0.15">
      <c r="A22" s="3"/>
      <c r="B22" s="3"/>
      <c r="C22" s="3"/>
    </row>
    <row r="23" spans="1:3" x14ac:dyDescent="0.15">
      <c r="A23" s="3"/>
      <c r="B23" s="3"/>
      <c r="C23" s="3"/>
    </row>
    <row r="24" spans="1:3" x14ac:dyDescent="0.15">
      <c r="A24" s="3"/>
      <c r="B24" s="3"/>
      <c r="C24" s="3"/>
    </row>
    <row r="25" spans="1:3" x14ac:dyDescent="0.15">
      <c r="A25" s="3"/>
      <c r="B25" s="3"/>
      <c r="C25" s="3"/>
    </row>
    <row r="26" spans="1:3" x14ac:dyDescent="0.15">
      <c r="A26" s="3"/>
      <c r="B26" s="3"/>
      <c r="C26" s="3"/>
    </row>
    <row r="27" spans="1:3" x14ac:dyDescent="0.15">
      <c r="A27" s="3"/>
      <c r="B27" s="3"/>
      <c r="C27" s="3"/>
    </row>
    <row r="28" spans="1:3" x14ac:dyDescent="0.15">
      <c r="A28" s="3"/>
      <c r="B28" s="3"/>
      <c r="C28" s="3"/>
    </row>
    <row r="29" spans="1:3" x14ac:dyDescent="0.15">
      <c r="A29" s="3"/>
      <c r="B29" s="3"/>
      <c r="C29" s="3"/>
    </row>
    <row r="30" spans="1:3" x14ac:dyDescent="0.15">
      <c r="A30" s="3"/>
      <c r="B30" s="3"/>
      <c r="C30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75FE9-C491-4B35-B3C2-0037195D8DB8}">
  <sheetPr>
    <tabColor rgb="FFFF0000"/>
  </sheetPr>
  <dimension ref="A1:H84"/>
  <sheetViews>
    <sheetView topLeftCell="D73" workbookViewId="0">
      <selection activeCell="E87" sqref="E87"/>
    </sheetView>
  </sheetViews>
  <sheetFormatPr defaultRowHeight="15" x14ac:dyDescent="0.25"/>
  <cols>
    <col min="1" max="1" width="20" bestFit="1" customWidth="1"/>
    <col min="2" max="2" width="21.85546875" bestFit="1" customWidth="1"/>
    <col min="3" max="3" width="18.85546875" bestFit="1" customWidth="1"/>
    <col min="4" max="4" width="10" bestFit="1" customWidth="1"/>
    <col min="5" max="5" width="23.28515625" bestFit="1" customWidth="1"/>
    <col min="6" max="6" width="23.28515625" customWidth="1"/>
    <col min="7" max="7" width="13.5703125" bestFit="1" customWidth="1"/>
    <col min="8" max="8" width="107.28515625" bestFit="1" customWidth="1"/>
  </cols>
  <sheetData>
    <row r="1" spans="1:8" x14ac:dyDescent="0.25">
      <c r="A1" t="s">
        <v>102</v>
      </c>
      <c r="B1" t="s">
        <v>103</v>
      </c>
      <c r="C1" t="s">
        <v>104</v>
      </c>
      <c r="H1" t="s">
        <v>105</v>
      </c>
    </row>
    <row r="4" spans="1:8" x14ac:dyDescent="0.25">
      <c r="A4" t="s">
        <v>100</v>
      </c>
      <c r="B4" t="s">
        <v>29</v>
      </c>
      <c r="C4" t="s">
        <v>30</v>
      </c>
      <c r="D4" t="str">
        <f>IF(C4="DATE","TO_DATE(","")</f>
        <v/>
      </c>
      <c r="E4" t="s">
        <v>101</v>
      </c>
      <c r="F4" t="str">
        <f>IF(C4="DATE",",'YYYY-MM-DD'","")</f>
        <v/>
      </c>
      <c r="G4" t="str">
        <f>IF(C4="DATE","))),'1900-01-01')",")),'-')")</f>
        <v>)),'-')</v>
      </c>
      <c r="H4" t="str">
        <f>CONCATENATE(E4,D4,A4,B4,F4,G4," AS ",B4,",")</f>
        <v>COALESCE(RTRIM(LTRIM(ADM_APPL_DATA.EMPLID)),'-') AS EMPLID,</v>
      </c>
    </row>
    <row r="5" spans="1:8" x14ac:dyDescent="0.25">
      <c r="A5" t="s">
        <v>100</v>
      </c>
      <c r="B5" t="s">
        <v>31</v>
      </c>
      <c r="C5" t="s">
        <v>32</v>
      </c>
      <c r="D5" t="str">
        <f t="shared" ref="D5:D68" si="0">IF(C5="DATE","TO_DATE(","")</f>
        <v/>
      </c>
      <c r="E5" t="s">
        <v>101</v>
      </c>
      <c r="F5" t="str">
        <f t="shared" ref="F5:F67" si="1">IF(C5="DATE",",'YYYY-MM-DD'","")</f>
        <v/>
      </c>
      <c r="G5" t="str">
        <f t="shared" ref="G5:G68" si="2">IF(C5="DATE","))),'1900-01-01')",")),'-')")</f>
        <v>)),'-')</v>
      </c>
      <c r="H5" t="str">
        <f t="shared" ref="H5:H68" si="3">CONCATENATE(E5,D5,A5,B5,F5,G5," AS ",B5,",")</f>
        <v>COALESCE(RTRIM(LTRIM(ADM_APPL_DATA.ACAD_CAREER)),'-') AS ACAD_CAREER,</v>
      </c>
    </row>
    <row r="6" spans="1:8" x14ac:dyDescent="0.25">
      <c r="A6" t="s">
        <v>100</v>
      </c>
      <c r="B6" t="s">
        <v>33</v>
      </c>
      <c r="C6" t="s">
        <v>34</v>
      </c>
      <c r="D6" t="str">
        <f t="shared" si="0"/>
        <v/>
      </c>
      <c r="E6" t="s">
        <v>101</v>
      </c>
      <c r="F6" t="str">
        <f t="shared" si="1"/>
        <v/>
      </c>
      <c r="G6" t="str">
        <f t="shared" si="2"/>
        <v>)),'-')</v>
      </c>
      <c r="H6" t="str">
        <f t="shared" si="3"/>
        <v>COALESCE(RTRIM(LTRIM(ADM_APPL_DATA.STDNT_CAR_NBR)),'-') AS STDNT_CAR_NBR,</v>
      </c>
    </row>
    <row r="7" spans="1:8" x14ac:dyDescent="0.25">
      <c r="A7" t="s">
        <v>100</v>
      </c>
      <c r="B7" t="s">
        <v>35</v>
      </c>
      <c r="C7" t="s">
        <v>36</v>
      </c>
      <c r="D7" t="str">
        <f t="shared" si="0"/>
        <v/>
      </c>
      <c r="E7" t="s">
        <v>101</v>
      </c>
      <c r="F7" t="str">
        <f t="shared" si="1"/>
        <v/>
      </c>
      <c r="G7" t="str">
        <f t="shared" si="2"/>
        <v>)),'-')</v>
      </c>
      <c r="H7" t="str">
        <f t="shared" si="3"/>
        <v>COALESCE(RTRIM(LTRIM(ADM_APPL_DATA.ADM_APPL_NBR)),'-') AS ADM_APPL_NBR,</v>
      </c>
    </row>
    <row r="8" spans="1:8" x14ac:dyDescent="0.25">
      <c r="A8" t="s">
        <v>100</v>
      </c>
      <c r="B8" t="s">
        <v>39</v>
      </c>
      <c r="C8" t="s">
        <v>38</v>
      </c>
      <c r="D8" t="str">
        <f t="shared" si="0"/>
        <v/>
      </c>
      <c r="E8" t="s">
        <v>101</v>
      </c>
      <c r="F8" t="str">
        <f t="shared" si="1"/>
        <v/>
      </c>
      <c r="G8" t="str">
        <f t="shared" si="2"/>
        <v>)),'-')</v>
      </c>
      <c r="H8" t="str">
        <f t="shared" si="3"/>
        <v>COALESCE(RTRIM(LTRIM(ADM_APPL_DATA.INSTITUTION)),'-') AS INSTITUTION,</v>
      </c>
    </row>
    <row r="9" spans="1:8" x14ac:dyDescent="0.25">
      <c r="A9" t="s">
        <v>100</v>
      </c>
      <c r="B9" t="s">
        <v>40</v>
      </c>
      <c r="C9" t="s">
        <v>32</v>
      </c>
      <c r="D9" t="str">
        <f t="shared" si="0"/>
        <v/>
      </c>
      <c r="E9" t="s">
        <v>101</v>
      </c>
      <c r="F9" t="str">
        <f t="shared" si="1"/>
        <v/>
      </c>
      <c r="G9" t="str">
        <f t="shared" si="2"/>
        <v>)),'-')</v>
      </c>
      <c r="H9" t="str">
        <f t="shared" si="3"/>
        <v>COALESCE(RTRIM(LTRIM(ADM_APPL_DATA.ADM_APPL_CTR)),'-') AS ADM_APPL_CTR,</v>
      </c>
    </row>
    <row r="10" spans="1:8" x14ac:dyDescent="0.25">
      <c r="A10" t="s">
        <v>100</v>
      </c>
      <c r="B10" t="s">
        <v>41</v>
      </c>
      <c r="C10" t="s">
        <v>42</v>
      </c>
      <c r="D10" t="str">
        <f t="shared" si="0"/>
        <v/>
      </c>
      <c r="E10" t="s">
        <v>101</v>
      </c>
      <c r="F10" t="str">
        <f t="shared" si="1"/>
        <v/>
      </c>
      <c r="G10" t="str">
        <f t="shared" si="2"/>
        <v>)),'-')</v>
      </c>
      <c r="H10" t="str">
        <f t="shared" si="3"/>
        <v>COALESCE(RTRIM(LTRIM(ADM_APPL_DATA.ADMIT_TYPE)),'-') AS ADMIT_TYPE,</v>
      </c>
    </row>
    <row r="11" spans="1:8" x14ac:dyDescent="0.25">
      <c r="A11" t="s">
        <v>100</v>
      </c>
      <c r="B11" t="s">
        <v>43</v>
      </c>
      <c r="C11" t="s">
        <v>44</v>
      </c>
      <c r="D11" t="str">
        <f t="shared" si="0"/>
        <v/>
      </c>
      <c r="E11" t="s">
        <v>101</v>
      </c>
      <c r="F11" t="str">
        <f t="shared" si="1"/>
        <v/>
      </c>
      <c r="G11" t="str">
        <f t="shared" si="2"/>
        <v>)),'-')</v>
      </c>
      <c r="H11" t="str">
        <f t="shared" si="3"/>
        <v>COALESCE(RTRIM(LTRIM(ADM_APPL_DATA.FIN_AID_INTEREST)),'-') AS FIN_AID_INTEREST,</v>
      </c>
    </row>
    <row r="12" spans="1:8" x14ac:dyDescent="0.25">
      <c r="A12" t="s">
        <v>100</v>
      </c>
      <c r="B12" t="s">
        <v>45</v>
      </c>
      <c r="C12" t="s">
        <v>44</v>
      </c>
      <c r="D12" t="str">
        <f t="shared" si="0"/>
        <v/>
      </c>
      <c r="E12" t="s">
        <v>101</v>
      </c>
      <c r="F12" t="str">
        <f t="shared" si="1"/>
        <v/>
      </c>
      <c r="G12" t="str">
        <f t="shared" si="2"/>
        <v>)),'-')</v>
      </c>
      <c r="H12" t="str">
        <f t="shared" si="3"/>
        <v>COALESCE(RTRIM(LTRIM(ADM_APPL_DATA.HOUSING_INTEREST)),'-') AS HOUSING_INTEREST,</v>
      </c>
    </row>
    <row r="13" spans="1:8" x14ac:dyDescent="0.25">
      <c r="A13" t="s">
        <v>100</v>
      </c>
      <c r="B13" t="s">
        <v>46</v>
      </c>
      <c r="C13" t="s">
        <v>42</v>
      </c>
      <c r="D13" t="str">
        <f t="shared" si="0"/>
        <v/>
      </c>
      <c r="E13" t="s">
        <v>101</v>
      </c>
      <c r="F13" t="str">
        <f t="shared" si="1"/>
        <v/>
      </c>
      <c r="G13" t="str">
        <f t="shared" si="2"/>
        <v>)),'-')</v>
      </c>
      <c r="H13" t="str">
        <f t="shared" si="3"/>
        <v>COALESCE(RTRIM(LTRIM(ADM_APPL_DATA.APPL_FEE_STATUS)),'-') AS APPL_FEE_STATUS,</v>
      </c>
    </row>
    <row r="14" spans="1:8" x14ac:dyDescent="0.25">
      <c r="A14" t="s">
        <v>100</v>
      </c>
      <c r="B14" t="s">
        <v>47</v>
      </c>
      <c r="C14" t="s">
        <v>48</v>
      </c>
      <c r="D14" t="str">
        <f t="shared" si="0"/>
        <v>TO_DATE(</v>
      </c>
      <c r="E14" t="s">
        <v>101</v>
      </c>
      <c r="F14" t="str">
        <f t="shared" si="1"/>
        <v>,'YYYY-MM-DD'</v>
      </c>
      <c r="G14" t="str">
        <f t="shared" si="2"/>
        <v>))),'1900-01-01')</v>
      </c>
      <c r="H14" t="str">
        <f t="shared" si="3"/>
        <v>COALESCE(RTRIM(LTRIM(TO_DATE(ADM_APPL_DATA.APPL_FEE_DT,'YYYY-MM-DD'))),'1900-01-01') AS APPL_FEE_DT,</v>
      </c>
    </row>
    <row r="15" spans="1:8" x14ac:dyDescent="0.25">
      <c r="A15" t="s">
        <v>100</v>
      </c>
      <c r="B15" t="s">
        <v>49</v>
      </c>
      <c r="C15" t="s">
        <v>32</v>
      </c>
      <c r="D15" t="str">
        <f t="shared" si="0"/>
        <v/>
      </c>
      <c r="E15" t="s">
        <v>101</v>
      </c>
      <c r="F15" t="str">
        <f t="shared" si="1"/>
        <v/>
      </c>
      <c r="G15" t="str">
        <f t="shared" si="2"/>
        <v>)),'-')</v>
      </c>
      <c r="H15" t="str">
        <f t="shared" si="3"/>
        <v>COALESCE(RTRIM(LTRIM(ADM_APPL_DATA.NOTIFICATION_PLAN)),'-') AS NOTIFICATION_PLAN,</v>
      </c>
    </row>
    <row r="16" spans="1:8" x14ac:dyDescent="0.25">
      <c r="A16" t="s">
        <v>100</v>
      </c>
      <c r="B16" t="s">
        <v>50</v>
      </c>
      <c r="C16" t="s">
        <v>51</v>
      </c>
      <c r="D16" t="str">
        <f t="shared" si="0"/>
        <v/>
      </c>
      <c r="E16" t="s">
        <v>101</v>
      </c>
      <c r="F16" t="str">
        <f t="shared" si="1"/>
        <v/>
      </c>
      <c r="G16" t="str">
        <f t="shared" si="2"/>
        <v>)),'-')</v>
      </c>
      <c r="H16" t="str">
        <f t="shared" si="3"/>
        <v>COALESCE(RTRIM(LTRIM(ADM_APPL_DATA.REGION)),'-') AS REGION,</v>
      </c>
    </row>
    <row r="17" spans="1:8" x14ac:dyDescent="0.25">
      <c r="A17" t="s">
        <v>100</v>
      </c>
      <c r="B17" t="s">
        <v>52</v>
      </c>
      <c r="C17" t="s">
        <v>44</v>
      </c>
      <c r="D17" t="str">
        <f t="shared" si="0"/>
        <v/>
      </c>
      <c r="E17" t="s">
        <v>101</v>
      </c>
      <c r="F17" t="str">
        <f t="shared" si="1"/>
        <v/>
      </c>
      <c r="G17" t="str">
        <f t="shared" si="2"/>
        <v>)),'-')</v>
      </c>
      <c r="H17" t="str">
        <f t="shared" si="3"/>
        <v>COALESCE(RTRIM(LTRIM(ADM_APPL_DATA.REGION_FROM)),'-') AS REGION_FROM,</v>
      </c>
    </row>
    <row r="18" spans="1:8" x14ac:dyDescent="0.25">
      <c r="A18" t="s">
        <v>100</v>
      </c>
      <c r="B18" t="s">
        <v>53</v>
      </c>
      <c r="C18" t="s">
        <v>30</v>
      </c>
      <c r="D18" t="str">
        <f t="shared" si="0"/>
        <v/>
      </c>
      <c r="E18" t="s">
        <v>101</v>
      </c>
      <c r="F18" t="str">
        <f t="shared" si="1"/>
        <v/>
      </c>
      <c r="G18" t="str">
        <f t="shared" si="2"/>
        <v>)),'-')</v>
      </c>
      <c r="H18" t="str">
        <f t="shared" si="3"/>
        <v>COALESCE(RTRIM(LTRIM(ADM_APPL_DATA.RECRUITER_ID)),'-') AS RECRUITER_ID,</v>
      </c>
    </row>
    <row r="19" spans="1:8" x14ac:dyDescent="0.25">
      <c r="A19" t="s">
        <v>100</v>
      </c>
      <c r="B19" t="s">
        <v>54</v>
      </c>
      <c r="C19" t="s">
        <v>30</v>
      </c>
      <c r="D19" t="str">
        <f t="shared" si="0"/>
        <v/>
      </c>
      <c r="E19" t="s">
        <v>101</v>
      </c>
      <c r="F19" t="str">
        <f t="shared" si="1"/>
        <v/>
      </c>
      <c r="G19" t="str">
        <f t="shared" si="2"/>
        <v>)),'-')</v>
      </c>
      <c r="H19" t="str">
        <f t="shared" si="3"/>
        <v>COALESCE(RTRIM(LTRIM(ADM_APPL_DATA.LAST_SCH_ATTEND)),'-') AS LAST_SCH_ATTEND,</v>
      </c>
    </row>
    <row r="20" spans="1:8" x14ac:dyDescent="0.25">
      <c r="A20" t="s">
        <v>100</v>
      </c>
      <c r="B20" t="s">
        <v>55</v>
      </c>
      <c r="C20" t="s">
        <v>48</v>
      </c>
      <c r="D20" t="str">
        <f t="shared" si="0"/>
        <v>TO_DATE(</v>
      </c>
      <c r="E20" t="s">
        <v>101</v>
      </c>
      <c r="F20" t="str">
        <f t="shared" si="1"/>
        <v>,'YYYY-MM-DD'</v>
      </c>
      <c r="G20" t="str">
        <f t="shared" si="2"/>
        <v>))),'1900-01-01')</v>
      </c>
      <c r="H20" t="str">
        <f t="shared" si="3"/>
        <v>COALESCE(RTRIM(LTRIM(TO_DATE(ADM_APPL_DATA.ADM_CREATION_DT,'YYYY-MM-DD'))),'1900-01-01') AS ADM_CREATION_DT,</v>
      </c>
    </row>
    <row r="21" spans="1:8" x14ac:dyDescent="0.25">
      <c r="A21" t="s">
        <v>100</v>
      </c>
      <c r="B21" t="s">
        <v>56</v>
      </c>
      <c r="C21" t="s">
        <v>57</v>
      </c>
      <c r="D21" t="str">
        <f t="shared" si="0"/>
        <v/>
      </c>
      <c r="E21" t="s">
        <v>101</v>
      </c>
      <c r="F21" t="str">
        <f t="shared" si="1"/>
        <v/>
      </c>
      <c r="G21" t="str">
        <f t="shared" si="2"/>
        <v>)),'-')</v>
      </c>
      <c r="H21" t="str">
        <f t="shared" si="3"/>
        <v>COALESCE(RTRIM(LTRIM(ADM_APPL_DATA.ADM_CREATION_BY)),'-') AS ADM_CREATION_BY,</v>
      </c>
    </row>
    <row r="22" spans="1:8" x14ac:dyDescent="0.25">
      <c r="A22" t="s">
        <v>100</v>
      </c>
      <c r="B22" t="s">
        <v>58</v>
      </c>
      <c r="C22" t="s">
        <v>48</v>
      </c>
      <c r="D22" t="str">
        <f t="shared" si="0"/>
        <v>TO_DATE(</v>
      </c>
      <c r="E22" t="s">
        <v>101</v>
      </c>
      <c r="F22" t="str">
        <f t="shared" si="1"/>
        <v>,'YYYY-MM-DD'</v>
      </c>
      <c r="G22" t="str">
        <f t="shared" si="2"/>
        <v>))),'1900-01-01')</v>
      </c>
      <c r="H22" t="str">
        <f t="shared" si="3"/>
        <v>COALESCE(RTRIM(LTRIM(TO_DATE(ADM_APPL_DATA.ADM_UPDATED_DT,'YYYY-MM-DD'))),'1900-01-01') AS ADM_UPDATED_DT,</v>
      </c>
    </row>
    <row r="23" spans="1:8" x14ac:dyDescent="0.25">
      <c r="A23" t="s">
        <v>100</v>
      </c>
      <c r="B23" t="s">
        <v>59</v>
      </c>
      <c r="C23" t="s">
        <v>57</v>
      </c>
      <c r="D23" t="str">
        <f t="shared" si="0"/>
        <v/>
      </c>
      <c r="E23" t="s">
        <v>101</v>
      </c>
      <c r="F23" t="str">
        <f t="shared" si="1"/>
        <v/>
      </c>
      <c r="G23" t="str">
        <f t="shared" si="2"/>
        <v>)),'-')</v>
      </c>
      <c r="H23" t="str">
        <f t="shared" si="3"/>
        <v>COALESCE(RTRIM(LTRIM(ADM_APPL_DATA.ADM_UPDATED_BY)),'-') AS ADM_UPDATED_BY,</v>
      </c>
    </row>
    <row r="24" spans="1:8" x14ac:dyDescent="0.25">
      <c r="A24" t="s">
        <v>100</v>
      </c>
      <c r="B24" t="s">
        <v>60</v>
      </c>
      <c r="C24" t="s">
        <v>44</v>
      </c>
      <c r="D24" t="str">
        <f t="shared" si="0"/>
        <v/>
      </c>
      <c r="E24" t="s">
        <v>101</v>
      </c>
      <c r="F24" t="str">
        <f t="shared" si="1"/>
        <v/>
      </c>
      <c r="G24" t="str">
        <f t="shared" si="2"/>
        <v>)),'-')</v>
      </c>
      <c r="H24" t="str">
        <f t="shared" si="3"/>
        <v>COALESCE(RTRIM(LTRIM(ADM_APPL_DATA.ADM_APPL_COMPLETE)),'-') AS ADM_APPL_COMPLETE,</v>
      </c>
    </row>
    <row r="25" spans="1:8" x14ac:dyDescent="0.25">
      <c r="A25" t="s">
        <v>100</v>
      </c>
      <c r="B25" t="s">
        <v>61</v>
      </c>
      <c r="C25" t="s">
        <v>48</v>
      </c>
      <c r="D25" t="str">
        <f t="shared" si="0"/>
        <v>TO_DATE(</v>
      </c>
      <c r="E25" t="s">
        <v>101</v>
      </c>
      <c r="F25" t="str">
        <f t="shared" si="1"/>
        <v>,'YYYY-MM-DD'</v>
      </c>
      <c r="G25" t="str">
        <f t="shared" si="2"/>
        <v>))),'1900-01-01')</v>
      </c>
      <c r="H25" t="str">
        <f t="shared" si="3"/>
        <v>COALESCE(RTRIM(LTRIM(TO_DATE(ADM_APPL_DATA.ADM_APPL_DT,'YYYY-MM-DD'))),'1900-01-01') AS ADM_APPL_DT,</v>
      </c>
    </row>
    <row r="26" spans="1:8" x14ac:dyDescent="0.25">
      <c r="A26" t="s">
        <v>100</v>
      </c>
      <c r="B26" t="s">
        <v>62</v>
      </c>
      <c r="C26" t="s">
        <v>48</v>
      </c>
      <c r="D26" t="str">
        <f t="shared" si="0"/>
        <v>TO_DATE(</v>
      </c>
      <c r="E26" t="s">
        <v>101</v>
      </c>
      <c r="F26" t="str">
        <f t="shared" si="1"/>
        <v>,'YYYY-MM-DD'</v>
      </c>
      <c r="G26" t="str">
        <f t="shared" si="2"/>
        <v>))),'1900-01-01')</v>
      </c>
      <c r="H26" t="str">
        <f t="shared" si="3"/>
        <v>COALESCE(RTRIM(LTRIM(TO_DATE(ADM_APPL_DATA.ADM_APPL_CMPLT_DT,'YYYY-MM-DD'))),'1900-01-01') AS ADM_APPL_CMPLT_DT,</v>
      </c>
    </row>
    <row r="27" spans="1:8" x14ac:dyDescent="0.25">
      <c r="A27" t="s">
        <v>100</v>
      </c>
      <c r="B27" t="s">
        <v>63</v>
      </c>
      <c r="C27" t="s">
        <v>48</v>
      </c>
      <c r="D27" t="str">
        <f t="shared" si="0"/>
        <v>TO_DATE(</v>
      </c>
      <c r="E27" t="s">
        <v>101</v>
      </c>
      <c r="F27" t="str">
        <f t="shared" si="1"/>
        <v>,'YYYY-MM-DD'</v>
      </c>
      <c r="G27" t="str">
        <f t="shared" si="2"/>
        <v>))),'1900-01-01')</v>
      </c>
      <c r="H27" t="str">
        <f t="shared" si="3"/>
        <v>COALESCE(RTRIM(LTRIM(TO_DATE(ADM_APPL_DATA.GRADUATION_DT,'YYYY-MM-DD'))),'1900-01-01') AS GRADUATION_DT,</v>
      </c>
    </row>
    <row r="28" spans="1:8" x14ac:dyDescent="0.25">
      <c r="A28" t="s">
        <v>100</v>
      </c>
      <c r="B28" t="s">
        <v>64</v>
      </c>
      <c r="C28" t="s">
        <v>44</v>
      </c>
      <c r="D28" t="str">
        <f t="shared" si="0"/>
        <v/>
      </c>
      <c r="E28" t="s">
        <v>101</v>
      </c>
      <c r="F28" t="str">
        <f t="shared" si="1"/>
        <v/>
      </c>
      <c r="G28" t="str">
        <f t="shared" si="2"/>
        <v>)),'-')</v>
      </c>
      <c r="H28" t="str">
        <f t="shared" si="3"/>
        <v>COALESCE(RTRIM(LTRIM(ADM_APPL_DATA.PRIOR_APPL)),'-') AS PRIOR_APPL,</v>
      </c>
    </row>
    <row r="29" spans="1:8" x14ac:dyDescent="0.25">
      <c r="A29" t="s">
        <v>100</v>
      </c>
      <c r="B29" t="s">
        <v>65</v>
      </c>
      <c r="C29" t="s">
        <v>42</v>
      </c>
      <c r="D29" t="str">
        <f t="shared" si="0"/>
        <v/>
      </c>
      <c r="E29" t="s">
        <v>101</v>
      </c>
      <c r="F29" t="str">
        <f t="shared" si="1"/>
        <v/>
      </c>
      <c r="G29" t="str">
        <f t="shared" si="2"/>
        <v>)),'-')</v>
      </c>
      <c r="H29" t="str">
        <f t="shared" si="3"/>
        <v>COALESCE(RTRIM(LTRIM(ADM_APPL_DATA.APPL_FEE_TYPE)),'-') AS APPL_FEE_TYPE,</v>
      </c>
    </row>
    <row r="30" spans="1:8" x14ac:dyDescent="0.25">
      <c r="A30" t="s">
        <v>100</v>
      </c>
      <c r="B30" t="s">
        <v>66</v>
      </c>
      <c r="C30" t="s">
        <v>42</v>
      </c>
      <c r="D30" t="str">
        <f t="shared" si="0"/>
        <v/>
      </c>
      <c r="E30" t="s">
        <v>101</v>
      </c>
      <c r="F30" t="str">
        <f t="shared" si="1"/>
        <v/>
      </c>
      <c r="G30" t="str">
        <f t="shared" si="2"/>
        <v>)),'-')</v>
      </c>
      <c r="H30" t="str">
        <f t="shared" si="3"/>
        <v>COALESCE(RTRIM(LTRIM(ADM_APPL_DATA.ADM_APPL_METHOD)),'-') AS ADM_APPL_METHOD,</v>
      </c>
    </row>
    <row r="31" spans="1:8" x14ac:dyDescent="0.25">
      <c r="A31" t="s">
        <v>100</v>
      </c>
      <c r="B31" t="s">
        <v>67</v>
      </c>
      <c r="C31" t="s">
        <v>68</v>
      </c>
      <c r="D31" t="str">
        <f t="shared" si="0"/>
        <v/>
      </c>
      <c r="E31" t="s">
        <v>101</v>
      </c>
      <c r="F31" t="str">
        <f t="shared" si="1"/>
        <v/>
      </c>
      <c r="G31" t="str">
        <f t="shared" si="2"/>
        <v>)),'-')</v>
      </c>
      <c r="H31" t="str">
        <f t="shared" si="3"/>
        <v>COALESCE(RTRIM(LTRIM(ADM_APPL_DATA.APPL_FEE_AMT)),'-') AS APPL_FEE_AMT,</v>
      </c>
    </row>
    <row r="32" spans="1:8" x14ac:dyDescent="0.25">
      <c r="A32" t="s">
        <v>100</v>
      </c>
      <c r="B32" t="s">
        <v>69</v>
      </c>
      <c r="C32" t="s">
        <v>68</v>
      </c>
      <c r="D32" t="str">
        <f t="shared" si="0"/>
        <v/>
      </c>
      <c r="E32" t="s">
        <v>101</v>
      </c>
      <c r="F32" t="str">
        <f t="shared" si="1"/>
        <v/>
      </c>
      <c r="G32" t="str">
        <f t="shared" si="2"/>
        <v>)),'-')</v>
      </c>
      <c r="H32" t="str">
        <f t="shared" si="3"/>
        <v>COALESCE(RTRIM(LTRIM(ADM_APPL_DATA.APPL_FEE_PAID)),'-') AS APPL_FEE_PAID,</v>
      </c>
    </row>
    <row r="33" spans="1:8" x14ac:dyDescent="0.25">
      <c r="A33" t="s">
        <v>100</v>
      </c>
      <c r="B33" t="s">
        <v>70</v>
      </c>
      <c r="C33" t="s">
        <v>42</v>
      </c>
      <c r="D33" t="str">
        <f t="shared" si="0"/>
        <v/>
      </c>
      <c r="E33" t="s">
        <v>101</v>
      </c>
      <c r="F33" t="str">
        <f t="shared" si="1"/>
        <v/>
      </c>
      <c r="G33" t="str">
        <f t="shared" si="2"/>
        <v>)),'-')</v>
      </c>
      <c r="H33" t="str">
        <f t="shared" si="3"/>
        <v>COALESCE(RTRIM(LTRIM(ADM_APPL_DATA.CURRENCY_CD)),'-') AS CURRENCY_CD,</v>
      </c>
    </row>
    <row r="34" spans="1:8" x14ac:dyDescent="0.25">
      <c r="A34" t="s">
        <v>100</v>
      </c>
      <c r="B34" t="s">
        <v>71</v>
      </c>
      <c r="C34" t="s">
        <v>42</v>
      </c>
      <c r="D34" t="str">
        <f t="shared" si="0"/>
        <v/>
      </c>
      <c r="E34" t="s">
        <v>101</v>
      </c>
      <c r="F34" t="str">
        <f t="shared" si="1"/>
        <v/>
      </c>
      <c r="G34" t="str">
        <f t="shared" si="2"/>
        <v>)),'-')</v>
      </c>
      <c r="H34" t="str">
        <f t="shared" si="3"/>
        <v>COALESCE(RTRIM(LTRIM(ADM_APPL_DATA.TENDER_CATEGORY)),'-') AS TENDER_CATEGORY,</v>
      </c>
    </row>
    <row r="35" spans="1:8" x14ac:dyDescent="0.25">
      <c r="A35" t="s">
        <v>100</v>
      </c>
      <c r="B35" t="s">
        <v>72</v>
      </c>
      <c r="C35" t="s">
        <v>42</v>
      </c>
      <c r="D35" t="str">
        <f t="shared" si="0"/>
        <v/>
      </c>
      <c r="E35" t="s">
        <v>101</v>
      </c>
      <c r="F35" t="str">
        <f t="shared" si="1"/>
        <v/>
      </c>
      <c r="G35" t="str">
        <f t="shared" si="2"/>
        <v>)),'-')</v>
      </c>
      <c r="H35" t="str">
        <f t="shared" si="3"/>
        <v>COALESCE(RTRIM(LTRIM(ADM_APPL_DATA.ACADEMIC_LEVEL)),'-') AS ACADEMIC_LEVEL,</v>
      </c>
    </row>
    <row r="36" spans="1:8" x14ac:dyDescent="0.25">
      <c r="A36" t="s">
        <v>100</v>
      </c>
      <c r="B36" t="s">
        <v>73</v>
      </c>
      <c r="C36" t="s">
        <v>44</v>
      </c>
      <c r="D36" t="str">
        <f t="shared" si="0"/>
        <v/>
      </c>
      <c r="E36" t="s">
        <v>101</v>
      </c>
      <c r="F36" t="str">
        <f t="shared" si="1"/>
        <v/>
      </c>
      <c r="G36" t="str">
        <f t="shared" si="2"/>
        <v>)),'-')</v>
      </c>
      <c r="H36" t="str">
        <f t="shared" si="3"/>
        <v>COALESCE(RTRIM(LTRIM(ADM_APPL_DATA.OVERRIDE_DEPOSIT)),'-') AS OVERRIDE_DEPOSIT,</v>
      </c>
    </row>
    <row r="37" spans="1:8" x14ac:dyDescent="0.25">
      <c r="A37" t="s">
        <v>100</v>
      </c>
      <c r="B37" t="s">
        <v>74</v>
      </c>
      <c r="C37" t="s">
        <v>75</v>
      </c>
      <c r="D37" t="str">
        <f t="shared" si="0"/>
        <v/>
      </c>
      <c r="E37" t="s">
        <v>101</v>
      </c>
      <c r="F37" t="str">
        <f t="shared" si="1"/>
        <v/>
      </c>
      <c r="G37" t="str">
        <f t="shared" si="2"/>
        <v>)),'-')</v>
      </c>
      <c r="H37" t="str">
        <f t="shared" si="3"/>
        <v>COALESCE(RTRIM(LTRIM(ADM_APPL_DATA.EXT_ADM_APPL_NBR)),'-') AS EXT_ADM_APPL_NBR,</v>
      </c>
    </row>
    <row r="38" spans="1:8" x14ac:dyDescent="0.25">
      <c r="A38" t="s">
        <v>100</v>
      </c>
      <c r="B38" t="s">
        <v>76</v>
      </c>
      <c r="C38" t="s">
        <v>77</v>
      </c>
      <c r="D38" t="str">
        <f t="shared" si="0"/>
        <v/>
      </c>
      <c r="E38" t="s">
        <v>101</v>
      </c>
      <c r="F38" t="str">
        <f t="shared" si="1"/>
        <v/>
      </c>
      <c r="G38" t="str">
        <f t="shared" si="2"/>
        <v>)),'-')</v>
      </c>
      <c r="H38" t="str">
        <f t="shared" si="3"/>
        <v>COALESCE(RTRIM(LTRIM(ADM_APPL_DATA.CREDIT_CARD_NBR)),'-') AS CREDIT_CARD_NBR,</v>
      </c>
    </row>
    <row r="39" spans="1:8" x14ac:dyDescent="0.25">
      <c r="A39" t="s">
        <v>100</v>
      </c>
      <c r="B39" t="s">
        <v>78</v>
      </c>
      <c r="C39" t="s">
        <v>79</v>
      </c>
      <c r="D39" t="str">
        <f t="shared" si="0"/>
        <v/>
      </c>
      <c r="E39" t="s">
        <v>101</v>
      </c>
      <c r="F39" t="str">
        <f t="shared" si="1"/>
        <v/>
      </c>
      <c r="G39" t="str">
        <f t="shared" si="2"/>
        <v>)),'-')</v>
      </c>
      <c r="H39" t="str">
        <f t="shared" si="3"/>
        <v>COALESCE(RTRIM(LTRIM(ADM_APPL_DATA.CREDIT_CARD_TYPE)),'-') AS CREDIT_CARD_TYPE,</v>
      </c>
    </row>
    <row r="40" spans="1:8" x14ac:dyDescent="0.25">
      <c r="A40" t="s">
        <v>100</v>
      </c>
      <c r="B40" t="s">
        <v>80</v>
      </c>
      <c r="C40" t="s">
        <v>57</v>
      </c>
      <c r="D40" t="str">
        <f t="shared" si="0"/>
        <v/>
      </c>
      <c r="E40" t="s">
        <v>101</v>
      </c>
      <c r="F40" t="str">
        <f t="shared" si="1"/>
        <v/>
      </c>
      <c r="G40" t="str">
        <f t="shared" si="2"/>
        <v>)),'-')</v>
      </c>
      <c r="H40" t="str">
        <f t="shared" si="3"/>
        <v>COALESCE(RTRIM(LTRIM(ADM_APPL_DATA.CREDIT_CARD_HOLDER)),'-') AS CREDIT_CARD_HOLDER,</v>
      </c>
    </row>
    <row r="41" spans="1:8" x14ac:dyDescent="0.25">
      <c r="A41" t="s">
        <v>100</v>
      </c>
      <c r="B41" t="s">
        <v>81</v>
      </c>
      <c r="C41" t="s">
        <v>82</v>
      </c>
      <c r="D41" t="str">
        <f t="shared" si="0"/>
        <v/>
      </c>
      <c r="E41" t="s">
        <v>101</v>
      </c>
      <c r="F41" t="str">
        <f t="shared" si="1"/>
        <v/>
      </c>
      <c r="G41" t="str">
        <f t="shared" si="2"/>
        <v>)),'-')</v>
      </c>
      <c r="H41" t="str">
        <f t="shared" si="3"/>
        <v>COALESCE(RTRIM(LTRIM(ADM_APPL_DATA.CREDIT_CARD_ISSUER)),'-') AS CREDIT_CARD_ISSUER,</v>
      </c>
    </row>
    <row r="42" spans="1:8" x14ac:dyDescent="0.25">
      <c r="A42" t="s">
        <v>100</v>
      </c>
      <c r="B42" t="s">
        <v>83</v>
      </c>
      <c r="C42" t="s">
        <v>48</v>
      </c>
      <c r="D42" t="str">
        <f t="shared" si="0"/>
        <v>TO_DATE(</v>
      </c>
      <c r="E42" t="s">
        <v>101</v>
      </c>
      <c r="F42" t="str">
        <f t="shared" si="1"/>
        <v>,'YYYY-MM-DD'</v>
      </c>
      <c r="G42" t="str">
        <f t="shared" si="2"/>
        <v>))),'1900-01-01')</v>
      </c>
      <c r="H42" t="str">
        <f t="shared" si="3"/>
        <v>COALESCE(RTRIM(LTRIM(TO_DATE(ADM_APPL_DATA.CREDIT_CARD_EXP_DT,'YYYY-MM-DD'))),'1900-01-01') AS CREDIT_CARD_EXP_DT,</v>
      </c>
    </row>
    <row r="43" spans="1:8" x14ac:dyDescent="0.25">
      <c r="A43" t="s">
        <v>100</v>
      </c>
      <c r="B43" t="s">
        <v>84</v>
      </c>
      <c r="C43" t="s">
        <v>79</v>
      </c>
      <c r="D43" t="str">
        <f t="shared" si="0"/>
        <v/>
      </c>
      <c r="E43" t="s">
        <v>101</v>
      </c>
      <c r="F43" t="str">
        <f t="shared" si="1"/>
        <v/>
      </c>
      <c r="G43" t="str">
        <f t="shared" si="2"/>
        <v>)),'-')</v>
      </c>
      <c r="H43" t="str">
        <f t="shared" si="3"/>
        <v>COALESCE(RTRIM(LTRIM(ADM_APPL_DATA.CREDIT_CARD_STATUS)),'-') AS CREDIT_CARD_STATUS,</v>
      </c>
    </row>
    <row r="44" spans="1:8" x14ac:dyDescent="0.25">
      <c r="A44" t="s">
        <v>100</v>
      </c>
      <c r="B44" t="s">
        <v>85</v>
      </c>
      <c r="C44" t="s">
        <v>86</v>
      </c>
      <c r="D44" t="str">
        <f t="shared" si="0"/>
        <v/>
      </c>
      <c r="E44" t="s">
        <v>101</v>
      </c>
      <c r="F44" t="str">
        <f t="shared" si="1"/>
        <v/>
      </c>
      <c r="G44" t="str">
        <f t="shared" si="2"/>
        <v>)),'-')</v>
      </c>
      <c r="H44" t="str">
        <f t="shared" si="3"/>
        <v>COALESCE(RTRIM(LTRIM(ADM_APPL_DATA.CREDIT_CARD_AUTHCD)),'-') AS CREDIT_CARD_AUTHCD,</v>
      </c>
    </row>
    <row r="45" spans="1:8" x14ac:dyDescent="0.25">
      <c r="A45" t="s">
        <v>100</v>
      </c>
      <c r="B45" t="s">
        <v>87</v>
      </c>
      <c r="C45" t="s">
        <v>44</v>
      </c>
      <c r="D45" t="str">
        <f t="shared" si="0"/>
        <v/>
      </c>
      <c r="E45" t="s">
        <v>101</v>
      </c>
      <c r="F45" t="str">
        <f t="shared" si="1"/>
        <v/>
      </c>
      <c r="G45" t="str">
        <f t="shared" si="2"/>
        <v>)),'-')</v>
      </c>
      <c r="H45" t="str">
        <f t="shared" si="3"/>
        <v>COALESCE(RTRIM(LTRIM(ADM_APPL_DATA.CREDIT_CARD_DECLND)),'-') AS CREDIT_CARD_DECLND,</v>
      </c>
    </row>
    <row r="46" spans="1:8" x14ac:dyDescent="0.25">
      <c r="A46" t="s">
        <v>100</v>
      </c>
      <c r="B46" t="s">
        <v>88</v>
      </c>
      <c r="C46" t="s">
        <v>57</v>
      </c>
      <c r="D46" t="str">
        <f t="shared" si="0"/>
        <v/>
      </c>
      <c r="E46" t="s">
        <v>101</v>
      </c>
      <c r="F46" t="str">
        <f t="shared" si="1"/>
        <v/>
      </c>
      <c r="G46" t="str">
        <f t="shared" si="2"/>
        <v>)),'-')</v>
      </c>
      <c r="H46" t="str">
        <f t="shared" si="3"/>
        <v>COALESCE(RTRIM(LTRIM(ADM_APPL_DATA.CREDIT_CARD_ERRMSG)),'-') AS CREDIT_CARD_ERRMSG,</v>
      </c>
    </row>
    <row r="47" spans="1:8" x14ac:dyDescent="0.25">
      <c r="A47" t="s">
        <v>100</v>
      </c>
      <c r="B47" t="s">
        <v>89</v>
      </c>
      <c r="C47" t="s">
        <v>86</v>
      </c>
      <c r="D47" t="str">
        <f t="shared" si="0"/>
        <v/>
      </c>
      <c r="E47" t="s">
        <v>101</v>
      </c>
      <c r="F47" t="str">
        <f t="shared" si="1"/>
        <v/>
      </c>
      <c r="G47" t="str">
        <f t="shared" si="2"/>
        <v>)),'-')</v>
      </c>
      <c r="H47" t="str">
        <f t="shared" si="3"/>
        <v>COALESCE(RTRIM(LTRIM(ADM_APPL_DATA.CREDIT_CARD_VDAUTH)),'-') AS CREDIT_CARD_VDAUTH,</v>
      </c>
    </row>
    <row r="48" spans="1:8" x14ac:dyDescent="0.25">
      <c r="A48" t="s">
        <v>100</v>
      </c>
      <c r="B48" t="s">
        <v>90</v>
      </c>
      <c r="C48" t="s">
        <v>44</v>
      </c>
      <c r="D48" t="str">
        <f t="shared" si="0"/>
        <v/>
      </c>
      <c r="E48" t="s">
        <v>101</v>
      </c>
      <c r="F48" t="str">
        <f t="shared" si="1"/>
        <v/>
      </c>
      <c r="G48" t="str">
        <f t="shared" si="2"/>
        <v>)),'-')</v>
      </c>
      <c r="H48" t="str">
        <f t="shared" si="3"/>
        <v>COALESCE(RTRIM(LTRIM(ADM_APPL_DATA.APP_FEE_STATUS)),'-') AS APP_FEE_STATUS,</v>
      </c>
    </row>
    <row r="49" spans="1:8" x14ac:dyDescent="0.25">
      <c r="A49" t="s">
        <v>100</v>
      </c>
      <c r="B49" t="s">
        <v>91</v>
      </c>
      <c r="C49" t="s">
        <v>48</v>
      </c>
      <c r="D49" t="str">
        <f t="shared" si="0"/>
        <v>TO_DATE(</v>
      </c>
      <c r="E49" t="s">
        <v>101</v>
      </c>
      <c r="F49" t="str">
        <f t="shared" si="1"/>
        <v>,'YYYY-MM-DD'</v>
      </c>
      <c r="G49" t="str">
        <f t="shared" si="2"/>
        <v>))),'1900-01-01')</v>
      </c>
      <c r="H49" t="str">
        <f t="shared" si="3"/>
        <v>COALESCE(RTRIM(LTRIM(TO_DATE(ADM_APPL_DATA.APP_FEE_CALC_DTTM,'YYYY-MM-DD'))),'1900-01-01') AS APP_FEE_CALC_DTTM,</v>
      </c>
    </row>
    <row r="50" spans="1:8" x14ac:dyDescent="0.25">
      <c r="A50" t="s">
        <v>100</v>
      </c>
      <c r="B50" t="s">
        <v>92</v>
      </c>
      <c r="C50" t="s">
        <v>38</v>
      </c>
      <c r="D50" t="str">
        <f t="shared" si="0"/>
        <v/>
      </c>
      <c r="E50" t="s">
        <v>101</v>
      </c>
      <c r="F50" t="str">
        <f t="shared" si="1"/>
        <v/>
      </c>
      <c r="G50" t="str">
        <f t="shared" si="2"/>
        <v>)),'-')</v>
      </c>
      <c r="H50" t="str">
        <f t="shared" si="3"/>
        <v>COALESCE(RTRIM(LTRIM(ADM_APPL_DATA.CUR_RT_TYPE)),'-') AS CUR_RT_TYPE,</v>
      </c>
    </row>
    <row r="51" spans="1:8" x14ac:dyDescent="0.25">
      <c r="A51" t="s">
        <v>100</v>
      </c>
      <c r="B51" t="s">
        <v>93</v>
      </c>
      <c r="C51" t="s">
        <v>94</v>
      </c>
      <c r="D51" t="str">
        <f t="shared" si="0"/>
        <v/>
      </c>
      <c r="E51" t="s">
        <v>101</v>
      </c>
      <c r="F51" t="str">
        <f t="shared" si="1"/>
        <v/>
      </c>
      <c r="G51" t="str">
        <f t="shared" si="2"/>
        <v>)),'-')</v>
      </c>
      <c r="H51" t="str">
        <f t="shared" si="3"/>
        <v>COALESCE(RTRIM(LTRIM(ADM_APPL_DATA.RATE_MULT)),'-') AS RATE_MULT,</v>
      </c>
    </row>
    <row r="52" spans="1:8" x14ac:dyDescent="0.25">
      <c r="A52" t="s">
        <v>100</v>
      </c>
      <c r="B52" t="s">
        <v>95</v>
      </c>
      <c r="C52" t="s">
        <v>94</v>
      </c>
      <c r="D52" t="str">
        <f t="shared" si="0"/>
        <v/>
      </c>
      <c r="E52" t="s">
        <v>101</v>
      </c>
      <c r="F52" t="str">
        <f t="shared" si="1"/>
        <v/>
      </c>
      <c r="G52" t="str">
        <f t="shared" si="2"/>
        <v>)),'-')</v>
      </c>
      <c r="H52" t="str">
        <f t="shared" si="3"/>
        <v>COALESCE(RTRIM(LTRIM(ADM_APPL_DATA.RATE_DIV)),'-') AS RATE_DIV,</v>
      </c>
    </row>
    <row r="53" spans="1:8" x14ac:dyDescent="0.25">
      <c r="A53" t="s">
        <v>100</v>
      </c>
      <c r="B53" t="s">
        <v>96</v>
      </c>
      <c r="C53" t="s">
        <v>68</v>
      </c>
      <c r="D53" t="str">
        <f t="shared" si="0"/>
        <v/>
      </c>
      <c r="E53" t="s">
        <v>101</v>
      </c>
      <c r="F53" t="str">
        <f t="shared" si="1"/>
        <v/>
      </c>
      <c r="G53" t="str">
        <f t="shared" si="2"/>
        <v>)),'-')</v>
      </c>
      <c r="H53" t="str">
        <f t="shared" si="3"/>
        <v>COALESCE(RTRIM(LTRIM(ADM_APPL_DATA.ORIGNL_APPL_FEE_PD)),'-') AS ORIGNL_APPL_FEE_PD,</v>
      </c>
    </row>
    <row r="54" spans="1:8" x14ac:dyDescent="0.25">
      <c r="A54" t="s">
        <v>100</v>
      </c>
      <c r="B54" t="s">
        <v>97</v>
      </c>
      <c r="C54" t="s">
        <v>42</v>
      </c>
      <c r="D54" t="str">
        <f t="shared" si="0"/>
        <v/>
      </c>
      <c r="E54" t="s">
        <v>101</v>
      </c>
      <c r="F54" t="str">
        <f t="shared" si="1"/>
        <v/>
      </c>
      <c r="G54" t="str">
        <f t="shared" si="2"/>
        <v>)),'-')</v>
      </c>
      <c r="H54" t="str">
        <f t="shared" si="3"/>
        <v>COALESCE(RTRIM(LTRIM(ADM_APPL_DATA.ORIGNL_CURRENCY_CD)),'-') AS ORIGNL_CURRENCY_CD,</v>
      </c>
    </row>
    <row r="55" spans="1:8" x14ac:dyDescent="0.25">
      <c r="A55" t="s">
        <v>100</v>
      </c>
      <c r="B55" t="s">
        <v>98</v>
      </c>
      <c r="C55" t="s">
        <v>68</v>
      </c>
      <c r="D55" t="str">
        <f t="shared" si="0"/>
        <v/>
      </c>
      <c r="E55" t="s">
        <v>101</v>
      </c>
      <c r="F55" t="str">
        <f t="shared" si="1"/>
        <v/>
      </c>
      <c r="G55" t="str">
        <f t="shared" si="2"/>
        <v>)),'-')</v>
      </c>
      <c r="H55" t="str">
        <f t="shared" si="3"/>
        <v>COALESCE(RTRIM(LTRIM(ADM_APPL_DATA.WAIVE_AMT)),'-') AS WAIVE_AMT,</v>
      </c>
    </row>
    <row r="56" spans="1:8" x14ac:dyDescent="0.25">
      <c r="A56" t="s">
        <v>100</v>
      </c>
      <c r="B56" t="s">
        <v>99</v>
      </c>
      <c r="C56" t="s">
        <v>44</v>
      </c>
      <c r="D56" t="str">
        <f t="shared" si="0"/>
        <v/>
      </c>
      <c r="E56" t="s">
        <v>101</v>
      </c>
      <c r="F56" t="str">
        <f t="shared" si="1"/>
        <v/>
      </c>
      <c r="G56" t="str">
        <f t="shared" si="2"/>
        <v>)),'-')</v>
      </c>
      <c r="H56" t="str">
        <f t="shared" si="3"/>
        <v>COALESCE(RTRIM(LTRIM(ADM_APPL_DATA.SSF_IHC_PB)),'-') AS SSF_IHC_PB,</v>
      </c>
    </row>
    <row r="57" spans="1:8" x14ac:dyDescent="0.25">
      <c r="A57" t="s">
        <v>106</v>
      </c>
      <c r="B57" t="s">
        <v>107</v>
      </c>
      <c r="C57" t="s">
        <v>34</v>
      </c>
      <c r="D57" t="str">
        <f t="shared" si="0"/>
        <v/>
      </c>
      <c r="E57" t="s">
        <v>101</v>
      </c>
      <c r="F57" t="str">
        <f t="shared" si="1"/>
        <v/>
      </c>
      <c r="G57" t="str">
        <f t="shared" si="2"/>
        <v>)),'-')</v>
      </c>
      <c r="H57" t="str">
        <f t="shared" si="3"/>
        <v>COALESCE(RTRIM(LTRIM(ADM_APPL_PROG.APPL_PROG_NBR)),'-') AS APPL_PROG_NBR,</v>
      </c>
    </row>
    <row r="58" spans="1:8" x14ac:dyDescent="0.25">
      <c r="A58" t="s">
        <v>106</v>
      </c>
      <c r="B58" t="s">
        <v>108</v>
      </c>
      <c r="C58" t="s">
        <v>48</v>
      </c>
      <c r="D58" t="str">
        <f t="shared" si="0"/>
        <v>TO_DATE(</v>
      </c>
      <c r="E58" t="s">
        <v>101</v>
      </c>
      <c r="F58" t="str">
        <f t="shared" si="1"/>
        <v>,'YYYY-MM-DD'</v>
      </c>
      <c r="G58" t="str">
        <f t="shared" si="2"/>
        <v>))),'1900-01-01')</v>
      </c>
      <c r="H58" t="str">
        <f t="shared" si="3"/>
        <v>COALESCE(RTRIM(LTRIM(TO_DATE(ADM_APPL_PROG.EFFDT,'YYYY-MM-DD'))),'1900-01-01') AS EFFDT,</v>
      </c>
    </row>
    <row r="59" spans="1:8" x14ac:dyDescent="0.25">
      <c r="A59" t="s">
        <v>106</v>
      </c>
      <c r="B59" t="s">
        <v>109</v>
      </c>
      <c r="C59" t="s">
        <v>34</v>
      </c>
      <c r="D59" t="str">
        <f t="shared" si="0"/>
        <v/>
      </c>
      <c r="E59" t="s">
        <v>101</v>
      </c>
      <c r="F59" t="str">
        <f t="shared" si="1"/>
        <v/>
      </c>
      <c r="G59" t="str">
        <f t="shared" si="2"/>
        <v>)),'-')</v>
      </c>
      <c r="H59" t="str">
        <f t="shared" si="3"/>
        <v>COALESCE(RTRIM(LTRIM(ADM_APPL_PROG.EFFSEQ)),'-') AS EFFSEQ,</v>
      </c>
    </row>
    <row r="60" spans="1:8" x14ac:dyDescent="0.25">
      <c r="A60" t="s">
        <v>106</v>
      </c>
      <c r="B60" t="s">
        <v>39</v>
      </c>
      <c r="C60" t="s">
        <v>38</v>
      </c>
      <c r="D60" t="str">
        <f t="shared" si="0"/>
        <v/>
      </c>
      <c r="E60" t="s">
        <v>101</v>
      </c>
      <c r="F60" t="str">
        <f t="shared" si="1"/>
        <v/>
      </c>
      <c r="G60" t="str">
        <f t="shared" si="2"/>
        <v>)),'-')</v>
      </c>
      <c r="H60" t="str">
        <f t="shared" si="3"/>
        <v>COALESCE(RTRIM(LTRIM(ADM_APPL_PROG.INSTITUTION)),'-') AS INSTITUTION,</v>
      </c>
    </row>
    <row r="61" spans="1:8" x14ac:dyDescent="0.25">
      <c r="A61" t="s">
        <v>106</v>
      </c>
      <c r="B61" t="s">
        <v>110</v>
      </c>
      <c r="C61" t="s">
        <v>38</v>
      </c>
      <c r="D61" t="str">
        <f t="shared" si="0"/>
        <v/>
      </c>
      <c r="E61" t="s">
        <v>101</v>
      </c>
      <c r="F61" t="str">
        <f t="shared" si="1"/>
        <v/>
      </c>
      <c r="G61" t="str">
        <f t="shared" si="2"/>
        <v>)),'-')</v>
      </c>
      <c r="H61" t="str">
        <f t="shared" si="3"/>
        <v>COALESCE(RTRIM(LTRIM(ADM_APPL_PROG.ACAD_PROG)),'-') AS ACAD_PROG,</v>
      </c>
    </row>
    <row r="62" spans="1:8" x14ac:dyDescent="0.25">
      <c r="A62" t="s">
        <v>106</v>
      </c>
      <c r="B62" t="s">
        <v>111</v>
      </c>
      <c r="C62" t="s">
        <v>32</v>
      </c>
      <c r="D62" t="str">
        <f t="shared" si="0"/>
        <v/>
      </c>
      <c r="E62" t="s">
        <v>101</v>
      </c>
      <c r="F62" t="str">
        <f t="shared" si="1"/>
        <v/>
      </c>
      <c r="G62" t="str">
        <f t="shared" si="2"/>
        <v>)),'-')</v>
      </c>
      <c r="H62" t="str">
        <f t="shared" si="3"/>
        <v>COALESCE(RTRIM(LTRIM(ADM_APPL_PROG.PROG_STATUS)),'-') AS PROG_STATUS,</v>
      </c>
    </row>
    <row r="63" spans="1:8" x14ac:dyDescent="0.25">
      <c r="A63" t="s">
        <v>106</v>
      </c>
      <c r="B63" t="s">
        <v>112</v>
      </c>
      <c r="C63" t="s">
        <v>32</v>
      </c>
      <c r="D63" t="str">
        <f t="shared" si="0"/>
        <v/>
      </c>
      <c r="E63" t="s">
        <v>101</v>
      </c>
      <c r="F63" t="str">
        <f t="shared" si="1"/>
        <v/>
      </c>
      <c r="G63" t="str">
        <f t="shared" si="2"/>
        <v>)),'-')</v>
      </c>
      <c r="H63" t="str">
        <f t="shared" si="3"/>
        <v>COALESCE(RTRIM(LTRIM(ADM_APPL_PROG.PROG_ACTION)),'-') AS PROG_ACTION,</v>
      </c>
    </row>
    <row r="64" spans="1:8" x14ac:dyDescent="0.25">
      <c r="A64" t="s">
        <v>106</v>
      </c>
      <c r="B64" t="s">
        <v>113</v>
      </c>
      <c r="C64" t="s">
        <v>48</v>
      </c>
      <c r="D64" t="str">
        <f t="shared" si="0"/>
        <v>TO_DATE(</v>
      </c>
      <c r="E64" t="s">
        <v>101</v>
      </c>
      <c r="F64" t="str">
        <f t="shared" si="1"/>
        <v>,'YYYY-MM-DD'</v>
      </c>
      <c r="G64" t="str">
        <f t="shared" si="2"/>
        <v>))),'1900-01-01')</v>
      </c>
      <c r="H64" t="str">
        <f t="shared" si="3"/>
        <v>COALESCE(RTRIM(LTRIM(TO_DATE(ADM_APPL_PROG.ACTION_DT,'YYYY-MM-DD'))),'1900-01-01') AS ACTION_DT,</v>
      </c>
    </row>
    <row r="65" spans="1:8" x14ac:dyDescent="0.25">
      <c r="A65" t="s">
        <v>106</v>
      </c>
      <c r="B65" t="s">
        <v>114</v>
      </c>
      <c r="C65" t="s">
        <v>32</v>
      </c>
      <c r="D65" t="str">
        <f t="shared" si="0"/>
        <v/>
      </c>
      <c r="E65" t="s">
        <v>101</v>
      </c>
      <c r="F65" t="str">
        <f t="shared" si="1"/>
        <v/>
      </c>
      <c r="G65" t="str">
        <f t="shared" si="2"/>
        <v>)),'-')</v>
      </c>
      <c r="H65" t="str">
        <f t="shared" si="3"/>
        <v>COALESCE(RTRIM(LTRIM(ADM_APPL_PROG.PROG_REASON)),'-') AS PROG_REASON,</v>
      </c>
    </row>
    <row r="66" spans="1:8" x14ac:dyDescent="0.25">
      <c r="A66" t="s">
        <v>106</v>
      </c>
      <c r="B66" t="s">
        <v>115</v>
      </c>
      <c r="C66" t="s">
        <v>32</v>
      </c>
      <c r="D66" t="str">
        <f t="shared" si="0"/>
        <v/>
      </c>
      <c r="E66" t="s">
        <v>101</v>
      </c>
      <c r="F66" t="str">
        <f t="shared" si="1"/>
        <v/>
      </c>
      <c r="G66" t="str">
        <f t="shared" si="2"/>
        <v>)),'-')</v>
      </c>
      <c r="H66" t="str">
        <f t="shared" si="3"/>
        <v>COALESCE(RTRIM(LTRIM(ADM_APPL_PROG.ADMIT_TERM)),'-') AS ADMIT_TERM,</v>
      </c>
    </row>
    <row r="67" spans="1:8" x14ac:dyDescent="0.25">
      <c r="A67" t="s">
        <v>106</v>
      </c>
      <c r="B67" t="s">
        <v>116</v>
      </c>
      <c r="C67" t="s">
        <v>32</v>
      </c>
      <c r="D67" t="str">
        <f t="shared" si="0"/>
        <v/>
      </c>
      <c r="E67" t="s">
        <v>101</v>
      </c>
      <c r="F67" t="str">
        <f t="shared" si="1"/>
        <v/>
      </c>
      <c r="G67" t="str">
        <f t="shared" si="2"/>
        <v>)),'-')</v>
      </c>
      <c r="H67" t="str">
        <f t="shared" si="3"/>
        <v>COALESCE(RTRIM(LTRIM(ADM_APPL_PROG.EXP_GRAD_TERM)),'-') AS EXP_GRAD_TERM,</v>
      </c>
    </row>
    <row r="68" spans="1:8" x14ac:dyDescent="0.25">
      <c r="A68" t="s">
        <v>106</v>
      </c>
      <c r="B68" t="s">
        <v>117</v>
      </c>
      <c r="C68" t="s">
        <v>32</v>
      </c>
      <c r="D68" t="str">
        <f t="shared" si="0"/>
        <v/>
      </c>
      <c r="E68" t="s">
        <v>101</v>
      </c>
      <c r="F68" t="str">
        <f t="shared" ref="F68:F78" si="4">IF(C68="DATE",",'YYYY-MM-DD'","")</f>
        <v/>
      </c>
      <c r="G68" t="str">
        <f t="shared" si="2"/>
        <v>)),'-')</v>
      </c>
      <c r="H68" t="str">
        <f t="shared" si="3"/>
        <v>COALESCE(RTRIM(LTRIM(ADM_APPL_PROG.REQ_TERM)),'-') AS REQ_TERM,</v>
      </c>
    </row>
    <row r="69" spans="1:8" x14ac:dyDescent="0.25">
      <c r="A69" t="s">
        <v>106</v>
      </c>
      <c r="B69" t="s">
        <v>118</v>
      </c>
      <c r="C69" t="s">
        <v>44</v>
      </c>
      <c r="D69" t="str">
        <f t="shared" ref="D69:D79" si="5">IF(C69="DATE","TO_DATE(","")</f>
        <v/>
      </c>
      <c r="E69" t="s">
        <v>101</v>
      </c>
      <c r="F69" t="str">
        <f t="shared" si="4"/>
        <v/>
      </c>
      <c r="G69" t="str">
        <f t="shared" ref="G69:G78" si="6">IF(C69="DATE","))),'1900-01-01')",")),'-')")</f>
        <v>)),'-')</v>
      </c>
      <c r="H69" t="str">
        <f t="shared" ref="H69:H78" si="7">CONCATENATE(E69,D69,A69,B69,F69,G69," AS ",B69,",")</f>
        <v>COALESCE(RTRIM(LTRIM(ADM_APPL_PROG.ACAD_LOAD_APPR)),'-') AS ACAD_LOAD_APPR,</v>
      </c>
    </row>
    <row r="70" spans="1:8" x14ac:dyDescent="0.25">
      <c r="A70" t="s">
        <v>106</v>
      </c>
      <c r="B70" t="s">
        <v>119</v>
      </c>
      <c r="C70" t="s">
        <v>38</v>
      </c>
      <c r="D70" t="str">
        <f t="shared" si="5"/>
        <v/>
      </c>
      <c r="E70" t="s">
        <v>101</v>
      </c>
      <c r="F70" t="str">
        <f t="shared" si="4"/>
        <v/>
      </c>
      <c r="G70" t="str">
        <f t="shared" si="6"/>
        <v>)),'-')</v>
      </c>
      <c r="H70" t="str">
        <f t="shared" si="7"/>
        <v>COALESCE(RTRIM(LTRIM(ADM_APPL_PROG.CAMPUS)),'-') AS CAMPUS,</v>
      </c>
    </row>
    <row r="71" spans="1:8" x14ac:dyDescent="0.25">
      <c r="A71" t="s">
        <v>106</v>
      </c>
      <c r="B71" t="s">
        <v>120</v>
      </c>
      <c r="C71" t="s">
        <v>38</v>
      </c>
      <c r="D71" t="str">
        <f t="shared" si="5"/>
        <v/>
      </c>
      <c r="E71" t="s">
        <v>101</v>
      </c>
      <c r="F71" t="str">
        <f t="shared" si="4"/>
        <v/>
      </c>
      <c r="G71" t="str">
        <f t="shared" si="6"/>
        <v>)),'-')</v>
      </c>
      <c r="H71" t="str">
        <f t="shared" si="7"/>
        <v>COALESCE(RTRIM(LTRIM(ADM_APPL_PROG.ACAD_PROG_DUAL)),'-') AS ACAD_PROG_DUAL,</v>
      </c>
    </row>
    <row r="72" spans="1:8" x14ac:dyDescent="0.25">
      <c r="A72" t="s">
        <v>106</v>
      </c>
      <c r="B72" t="s">
        <v>121</v>
      </c>
      <c r="C72" t="s">
        <v>44</v>
      </c>
      <c r="D72" t="str">
        <f t="shared" si="5"/>
        <v/>
      </c>
      <c r="E72" t="s">
        <v>101</v>
      </c>
      <c r="F72" t="str">
        <f t="shared" si="4"/>
        <v/>
      </c>
      <c r="G72" t="str">
        <f t="shared" si="6"/>
        <v>)),'-')</v>
      </c>
      <c r="H72" t="str">
        <f t="shared" si="7"/>
        <v>COALESCE(RTRIM(LTRIM(ADM_APPL_PROG.JOINT_PROG_APPR)),'-') AS JOINT_PROG_APPR,</v>
      </c>
    </row>
    <row r="73" spans="1:8" x14ac:dyDescent="0.25">
      <c r="A73" t="s">
        <v>125</v>
      </c>
      <c r="B73" t="s">
        <v>122</v>
      </c>
      <c r="C73" t="s">
        <v>51</v>
      </c>
      <c r="D73" t="str">
        <f t="shared" si="5"/>
        <v/>
      </c>
      <c r="E73" t="s">
        <v>101</v>
      </c>
      <c r="F73" t="str">
        <f t="shared" si="4"/>
        <v/>
      </c>
      <c r="G73" t="str">
        <f t="shared" si="6"/>
        <v>)),'-')</v>
      </c>
      <c r="H73" t="str">
        <f t="shared" si="7"/>
        <v>COALESCE(RTRIM(LTRIM(ADM_APPL_PLAN.ACAD_PLAN)),'-') AS ACAD_PLAN,</v>
      </c>
    </row>
    <row r="74" spans="1:8" x14ac:dyDescent="0.25">
      <c r="A74" t="s">
        <v>125</v>
      </c>
      <c r="B74" t="s">
        <v>123</v>
      </c>
      <c r="C74" t="s">
        <v>48</v>
      </c>
      <c r="D74" t="str">
        <f t="shared" si="5"/>
        <v>TO_DATE(</v>
      </c>
      <c r="E74" t="s">
        <v>101</v>
      </c>
      <c r="F74" t="str">
        <f t="shared" si="4"/>
        <v>,'YYYY-MM-DD'</v>
      </c>
      <c r="G74" t="str">
        <f t="shared" si="6"/>
        <v>))),'1900-01-01')</v>
      </c>
      <c r="H74" t="str">
        <f t="shared" si="7"/>
        <v>COALESCE(RTRIM(LTRIM(TO_DATE(ADM_APPL_PLAN.DECLARE_DT,'YYYY-MM-DD'))),'1900-01-01') AS DECLARE_DT,</v>
      </c>
    </row>
    <row r="75" spans="1:8" x14ac:dyDescent="0.25">
      <c r="A75" t="s">
        <v>125</v>
      </c>
      <c r="B75" t="s">
        <v>124</v>
      </c>
      <c r="C75" t="s">
        <v>34</v>
      </c>
      <c r="D75" t="str">
        <f t="shared" si="5"/>
        <v/>
      </c>
      <c r="E75" t="s">
        <v>101</v>
      </c>
      <c r="F75" t="str">
        <f t="shared" si="4"/>
        <v/>
      </c>
      <c r="G75" t="str">
        <f t="shared" si="6"/>
        <v>)),'-')</v>
      </c>
      <c r="H75" t="str">
        <f t="shared" si="7"/>
        <v>COALESCE(RTRIM(LTRIM(ADM_APPL_PLAN.PLAN_SEQUENCE)),'-') AS PLAN_SEQUENCE,</v>
      </c>
    </row>
    <row r="76" spans="1:8" x14ac:dyDescent="0.25">
      <c r="A76" t="s">
        <v>126</v>
      </c>
      <c r="B76" t="s">
        <v>127</v>
      </c>
      <c r="C76" t="s">
        <v>51</v>
      </c>
      <c r="D76" t="str">
        <f t="shared" si="5"/>
        <v/>
      </c>
      <c r="E76" t="s">
        <v>101</v>
      </c>
      <c r="F76" t="str">
        <f t="shared" si="4"/>
        <v/>
      </c>
      <c r="G76" t="str">
        <f t="shared" si="6"/>
        <v>)),'-')</v>
      </c>
      <c r="H76" t="str">
        <f t="shared" si="7"/>
        <v>COALESCE(RTRIM(LTRIM(ADM_APPL_SBPLAN.ACAD_SUB_PLAN)),'-') AS ACAD_SUB_PLAN,</v>
      </c>
    </row>
    <row r="77" spans="1:8" x14ac:dyDescent="0.25">
      <c r="A77" t="s">
        <v>130</v>
      </c>
      <c r="B77" t="s">
        <v>128</v>
      </c>
      <c r="C77" t="s">
        <v>32</v>
      </c>
      <c r="D77" t="str">
        <f t="shared" si="5"/>
        <v/>
      </c>
      <c r="E77" t="s">
        <v>101</v>
      </c>
      <c r="F77" t="str">
        <f t="shared" si="4"/>
        <v/>
      </c>
      <c r="G77" t="str">
        <f t="shared" si="6"/>
        <v>)),'-')</v>
      </c>
      <c r="H77" t="str">
        <f t="shared" si="7"/>
        <v>COALESCE(RTRIM(LTRIM(ADM_APPL_RCR_CA.RECRUITMENT_CAT)),'-') AS RECRUITMENT_CAT,</v>
      </c>
    </row>
    <row r="78" spans="1:8" x14ac:dyDescent="0.25">
      <c r="A78" t="s">
        <v>130</v>
      </c>
      <c r="B78" t="s">
        <v>129</v>
      </c>
      <c r="C78" t="s">
        <v>32</v>
      </c>
      <c r="D78" t="str">
        <f t="shared" si="5"/>
        <v/>
      </c>
      <c r="E78" t="s">
        <v>101</v>
      </c>
      <c r="F78" t="str">
        <f t="shared" si="4"/>
        <v/>
      </c>
      <c r="G78" t="str">
        <f t="shared" si="6"/>
        <v>)),'-')</v>
      </c>
      <c r="H78" t="str">
        <f t="shared" si="7"/>
        <v>COALESCE(RTRIM(LTRIM(ADM_APPL_RCR_CA.RECRUIT_SUB_CAT)),'-') AS RECRUIT_SUB_CAT,</v>
      </c>
    </row>
    <row r="79" spans="1:8" ht="75" x14ac:dyDescent="0.25">
      <c r="D79" t="str">
        <f t="shared" si="5"/>
        <v/>
      </c>
      <c r="H79" s="4" t="s">
        <v>131</v>
      </c>
    </row>
    <row r="80" spans="1:8" x14ac:dyDescent="0.25">
      <c r="A80" t="s">
        <v>132</v>
      </c>
      <c r="B80" t="s">
        <v>133</v>
      </c>
      <c r="C80" t="s">
        <v>34</v>
      </c>
      <c r="H80" t="str">
        <f>CONCATENATE("CASE WHEN ",A80,B80," IS NULL THEN 0 ELSE 1 END AS ",B80,",")</f>
        <v>CASE WHEN APPL_LKP.APPL_CNT IS NULL THEN 0 ELSE 1 END AS APPL_CNT,</v>
      </c>
    </row>
    <row r="81" spans="1:8" x14ac:dyDescent="0.25">
      <c r="A81" t="s">
        <v>134</v>
      </c>
      <c r="B81" t="s">
        <v>138</v>
      </c>
      <c r="C81" t="s">
        <v>34</v>
      </c>
      <c r="H81" t="str">
        <f t="shared" ref="H81:H83" si="8">CONCATENATE("CASE WHEN ",A81,B81," IS NULL THEN 0 ELSE 1 END AS ",B81,",")</f>
        <v>CASE WHEN ADMIT_LKP.ADMIT_CNT IS NULL THEN 0 ELSE 1 END AS ADMIT_CNT,</v>
      </c>
    </row>
    <row r="82" spans="1:8" x14ac:dyDescent="0.25">
      <c r="A82" t="s">
        <v>135</v>
      </c>
      <c r="B82" t="s">
        <v>139</v>
      </c>
      <c r="C82" t="s">
        <v>34</v>
      </c>
      <c r="H82" t="str">
        <f t="shared" si="8"/>
        <v>CASE WHEN ECD_LKP.ECD_CNT IS NULL THEN 0 ELSE 1 END AS ECD_CNT,</v>
      </c>
    </row>
    <row r="83" spans="1:8" x14ac:dyDescent="0.25">
      <c r="A83" t="s">
        <v>136</v>
      </c>
      <c r="B83" t="s">
        <v>140</v>
      </c>
      <c r="C83" t="s">
        <v>34</v>
      </c>
      <c r="H83" t="str">
        <f t="shared" si="8"/>
        <v>CASE WHEN DENIED_LKP.DENIED_CNT IS NULL THEN 0 ELSE 1 END AS DENIED_CNT,</v>
      </c>
    </row>
    <row r="84" spans="1:8" x14ac:dyDescent="0.25">
      <c r="A84" t="s">
        <v>137</v>
      </c>
      <c r="B84" t="s">
        <v>141</v>
      </c>
      <c r="C84" t="s">
        <v>34</v>
      </c>
      <c r="H84" t="str">
        <f>CONCATENATE("CASE WHEN ",A84,B84," IS NULL THEN 0 ELSE 1 END AS ",B84,",")</f>
        <v>CASE WHEN ENRL_LKP.ENRL_CNT IS NULL THEN 0 ELSE 1 END AS ENRL_CNT,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54ED9-9311-470D-868C-EAA55D4984A2}">
  <dimension ref="A1:H8"/>
  <sheetViews>
    <sheetView tabSelected="1" workbookViewId="0">
      <selection activeCell="H8" sqref="H8"/>
    </sheetView>
  </sheetViews>
  <sheetFormatPr defaultRowHeight="15" x14ac:dyDescent="0.25"/>
  <cols>
    <col min="1" max="1" width="16.85546875" bestFit="1" customWidth="1"/>
    <col min="2" max="2" width="16.42578125" bestFit="1" customWidth="1"/>
    <col min="3" max="3" width="18.85546875" bestFit="1" customWidth="1"/>
    <col min="8" max="8" width="79.85546875" bestFit="1" customWidth="1"/>
  </cols>
  <sheetData>
    <row r="1" spans="1:8" x14ac:dyDescent="0.25">
      <c r="A1" t="s">
        <v>102</v>
      </c>
      <c r="B1" t="s">
        <v>103</v>
      </c>
      <c r="C1" t="s">
        <v>104</v>
      </c>
      <c r="H1" t="s">
        <v>105</v>
      </c>
    </row>
    <row r="2" spans="1:8" x14ac:dyDescent="0.25">
      <c r="A2" t="s">
        <v>106</v>
      </c>
      <c r="B2" t="s">
        <v>29</v>
      </c>
      <c r="C2" t="s">
        <v>30</v>
      </c>
      <c r="D2" t="str">
        <f>IF(C2="DATE","TO_DATE(","")</f>
        <v/>
      </c>
      <c r="E2" t="s">
        <v>101</v>
      </c>
      <c r="F2" t="str">
        <f>IF(C2="DATE",",'YYYY-MM-DD'","")</f>
        <v/>
      </c>
      <c r="G2" t="str">
        <f>IF(C2="DATE","))),'1900-01-01')",")),'-')")</f>
        <v>)),'-')</v>
      </c>
      <c r="H2" t="str">
        <f>CONCATENATE(E2,D2,A2,B2,F2,G2," AS ",B2,",")</f>
        <v>COALESCE(RTRIM(LTRIM(ADM_APPL_PROG.EMPLID)),'-') AS EMPLID,</v>
      </c>
    </row>
    <row r="3" spans="1:8" x14ac:dyDescent="0.25">
      <c r="A3" t="s">
        <v>106</v>
      </c>
      <c r="B3" t="s">
        <v>31</v>
      </c>
      <c r="C3" t="s">
        <v>32</v>
      </c>
      <c r="D3" t="str">
        <f t="shared" ref="D3:D8" si="0">IF(C3="DATE","TO_DATE(","")</f>
        <v/>
      </c>
      <c r="E3" t="s">
        <v>101</v>
      </c>
      <c r="F3" t="str">
        <f t="shared" ref="F3:F8" si="1">IF(C3="DATE",",'YYYY-MM-DD'","")</f>
        <v/>
      </c>
      <c r="G3" t="str">
        <f t="shared" ref="G3:G7" si="2">IF(C3="DATE","))),'1900-01-01')",")),'-')")</f>
        <v>)),'-')</v>
      </c>
      <c r="H3" t="str">
        <f t="shared" ref="H3:H7" si="3">CONCATENATE(E3,D3,A3,B3,F3,G3," AS ",B3,",")</f>
        <v>COALESCE(RTRIM(LTRIM(ADM_APPL_PROG.ACAD_CAREER)),'-') AS ACAD_CAREER,</v>
      </c>
    </row>
    <row r="4" spans="1:8" x14ac:dyDescent="0.25">
      <c r="A4" t="s">
        <v>106</v>
      </c>
      <c r="B4" t="s">
        <v>33</v>
      </c>
      <c r="C4" t="s">
        <v>34</v>
      </c>
      <c r="D4" t="str">
        <f t="shared" si="0"/>
        <v/>
      </c>
      <c r="E4" t="s">
        <v>101</v>
      </c>
      <c r="F4" t="str">
        <f t="shared" si="1"/>
        <v/>
      </c>
      <c r="G4" t="str">
        <f t="shared" si="2"/>
        <v>)),'-')</v>
      </c>
      <c r="H4" t="str">
        <f t="shared" si="3"/>
        <v>COALESCE(RTRIM(LTRIM(ADM_APPL_PROG.STDNT_CAR_NBR)),'-') AS STDNT_CAR_NBR,</v>
      </c>
    </row>
    <row r="5" spans="1:8" x14ac:dyDescent="0.25">
      <c r="A5" t="s">
        <v>106</v>
      </c>
      <c r="B5" t="s">
        <v>35</v>
      </c>
      <c r="C5" t="s">
        <v>36</v>
      </c>
      <c r="D5" t="str">
        <f t="shared" si="0"/>
        <v/>
      </c>
      <c r="E5" t="s">
        <v>101</v>
      </c>
      <c r="F5" t="str">
        <f t="shared" si="1"/>
        <v/>
      </c>
      <c r="G5" t="str">
        <f t="shared" si="2"/>
        <v>)),'-')</v>
      </c>
      <c r="H5" t="str">
        <f t="shared" si="3"/>
        <v>COALESCE(RTRIM(LTRIM(ADM_APPL_PROG.ADM_APPL_NBR)),'-') AS ADM_APPL_NBR,</v>
      </c>
    </row>
    <row r="6" spans="1:8" x14ac:dyDescent="0.25">
      <c r="A6" t="s">
        <v>106</v>
      </c>
      <c r="B6" t="s">
        <v>107</v>
      </c>
      <c r="C6" t="s">
        <v>34</v>
      </c>
      <c r="D6" t="str">
        <f t="shared" si="0"/>
        <v/>
      </c>
      <c r="E6" t="s">
        <v>101</v>
      </c>
      <c r="F6" t="str">
        <f t="shared" si="1"/>
        <v/>
      </c>
      <c r="G6" t="str">
        <f t="shared" si="2"/>
        <v>)),'-')</v>
      </c>
      <c r="H6" t="str">
        <f t="shared" si="3"/>
        <v>COALESCE(RTRIM(LTRIM(ADM_APPL_PROG.APPL_PROG_NBR)),'-') AS APPL_PROG_NBR,</v>
      </c>
    </row>
    <row r="7" spans="1:8" x14ac:dyDescent="0.25">
      <c r="A7" t="s">
        <v>106</v>
      </c>
      <c r="B7" t="s">
        <v>110</v>
      </c>
      <c r="C7" t="s">
        <v>38</v>
      </c>
      <c r="D7" t="str">
        <f t="shared" si="0"/>
        <v/>
      </c>
      <c r="E7" t="s">
        <v>101</v>
      </c>
      <c r="F7" t="str">
        <f t="shared" si="1"/>
        <v/>
      </c>
      <c r="G7" t="str">
        <f t="shared" si="2"/>
        <v>)),'-')</v>
      </c>
      <c r="H7" t="str">
        <f t="shared" si="3"/>
        <v>COALESCE(RTRIM(LTRIM(ADM_APPL_PROG.ACAD_PROG)),'-') AS ACAD_PROG,</v>
      </c>
    </row>
    <row r="8" spans="1:8" x14ac:dyDescent="0.25">
      <c r="B8">
        <v>1</v>
      </c>
      <c r="C8" t="s">
        <v>34</v>
      </c>
      <c r="D8" t="str">
        <f t="shared" si="0"/>
        <v/>
      </c>
      <c r="F8" t="str">
        <f t="shared" si="1"/>
        <v/>
      </c>
      <c r="H8" t="str">
        <f>CONCATENATE(B8," AS APPL_CNT")</f>
        <v>1 AS APPL_CNT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0781-76CF-421F-A407-5ECD9EF91E09}">
  <dimension ref="A1:H8"/>
  <sheetViews>
    <sheetView workbookViewId="0">
      <selection activeCell="F16" sqref="F16"/>
    </sheetView>
  </sheetViews>
  <sheetFormatPr defaultRowHeight="15" x14ac:dyDescent="0.25"/>
  <cols>
    <col min="1" max="1" width="16.85546875" bestFit="1" customWidth="1"/>
    <col min="2" max="2" width="16.42578125" bestFit="1" customWidth="1"/>
    <col min="3" max="3" width="18.85546875" bestFit="1" customWidth="1"/>
    <col min="8" max="8" width="79.85546875" bestFit="1" customWidth="1"/>
  </cols>
  <sheetData>
    <row r="1" spans="1:8" x14ac:dyDescent="0.25">
      <c r="A1" t="s">
        <v>102</v>
      </c>
      <c r="B1" t="s">
        <v>103</v>
      </c>
      <c r="C1" t="s">
        <v>104</v>
      </c>
      <c r="H1" t="s">
        <v>105</v>
      </c>
    </row>
    <row r="2" spans="1:8" x14ac:dyDescent="0.25">
      <c r="A2" t="s">
        <v>106</v>
      </c>
      <c r="B2" t="s">
        <v>29</v>
      </c>
      <c r="C2" t="s">
        <v>30</v>
      </c>
      <c r="D2" t="str">
        <f>IF(C2="DATE","TO_DATE(","")</f>
        <v/>
      </c>
      <c r="E2" t="s">
        <v>101</v>
      </c>
      <c r="F2" t="str">
        <f>IF(C2="DATE",",'YYYY-MM-DD'","")</f>
        <v/>
      </c>
      <c r="G2" t="str">
        <f>IF(C2="DATE","))),'1900-01-01')",")),'-')")</f>
        <v>)),'-')</v>
      </c>
      <c r="H2" t="str">
        <f>CONCATENATE(E2,D2,A2,B2,F2,G2," AS ",B2,",")</f>
        <v>COALESCE(RTRIM(LTRIM(ADM_APPL_PROG.EMPLID)),'-') AS EMPLID,</v>
      </c>
    </row>
    <row r="3" spans="1:8" x14ac:dyDescent="0.25">
      <c r="A3" t="s">
        <v>106</v>
      </c>
      <c r="B3" t="s">
        <v>31</v>
      </c>
      <c r="C3" t="s">
        <v>32</v>
      </c>
      <c r="D3" t="str">
        <f t="shared" ref="D3:D8" si="0">IF(C3="DATE","TO_DATE(","")</f>
        <v/>
      </c>
      <c r="E3" t="s">
        <v>101</v>
      </c>
      <c r="F3" t="str">
        <f t="shared" ref="F3:F8" si="1">IF(C3="DATE",",'YYYY-MM-DD'","")</f>
        <v/>
      </c>
      <c r="G3" t="str">
        <f t="shared" ref="G3:G7" si="2">IF(C3="DATE","))),'1900-01-01')",")),'-')")</f>
        <v>)),'-')</v>
      </c>
      <c r="H3" t="str">
        <f t="shared" ref="H3:H7" si="3">CONCATENATE(E3,D3,A3,B3,F3,G3," AS ",B3,",")</f>
        <v>COALESCE(RTRIM(LTRIM(ADM_APPL_PROG.ACAD_CAREER)),'-') AS ACAD_CAREER,</v>
      </c>
    </row>
    <row r="4" spans="1:8" x14ac:dyDescent="0.25">
      <c r="A4" t="s">
        <v>106</v>
      </c>
      <c r="B4" t="s">
        <v>33</v>
      </c>
      <c r="C4" t="s">
        <v>34</v>
      </c>
      <c r="D4" t="str">
        <f t="shared" si="0"/>
        <v/>
      </c>
      <c r="E4" t="s">
        <v>101</v>
      </c>
      <c r="F4" t="str">
        <f t="shared" si="1"/>
        <v/>
      </c>
      <c r="G4" t="str">
        <f t="shared" si="2"/>
        <v>)),'-')</v>
      </c>
      <c r="H4" t="str">
        <f t="shared" si="3"/>
        <v>COALESCE(RTRIM(LTRIM(ADM_APPL_PROG.STDNT_CAR_NBR)),'-') AS STDNT_CAR_NBR,</v>
      </c>
    </row>
    <row r="5" spans="1:8" x14ac:dyDescent="0.25">
      <c r="A5" t="s">
        <v>106</v>
      </c>
      <c r="B5" t="s">
        <v>35</v>
      </c>
      <c r="C5" t="s">
        <v>36</v>
      </c>
      <c r="D5" t="str">
        <f t="shared" si="0"/>
        <v/>
      </c>
      <c r="E5" t="s">
        <v>101</v>
      </c>
      <c r="F5" t="str">
        <f t="shared" si="1"/>
        <v/>
      </c>
      <c r="G5" t="str">
        <f t="shared" si="2"/>
        <v>)),'-')</v>
      </c>
      <c r="H5" t="str">
        <f t="shared" si="3"/>
        <v>COALESCE(RTRIM(LTRIM(ADM_APPL_PROG.ADM_APPL_NBR)),'-') AS ADM_APPL_NBR,</v>
      </c>
    </row>
    <row r="6" spans="1:8" x14ac:dyDescent="0.25">
      <c r="A6" t="s">
        <v>106</v>
      </c>
      <c r="B6" t="s">
        <v>107</v>
      </c>
      <c r="C6" t="s">
        <v>34</v>
      </c>
      <c r="D6" t="str">
        <f t="shared" si="0"/>
        <v/>
      </c>
      <c r="E6" t="s">
        <v>101</v>
      </c>
      <c r="F6" t="str">
        <f t="shared" si="1"/>
        <v/>
      </c>
      <c r="G6" t="str">
        <f t="shared" si="2"/>
        <v>)),'-')</v>
      </c>
      <c r="H6" t="str">
        <f t="shared" si="3"/>
        <v>COALESCE(RTRIM(LTRIM(ADM_APPL_PROG.APPL_PROG_NBR)),'-') AS APPL_PROG_NBR,</v>
      </c>
    </row>
    <row r="7" spans="1:8" x14ac:dyDescent="0.25">
      <c r="A7" t="s">
        <v>106</v>
      </c>
      <c r="B7" t="s">
        <v>110</v>
      </c>
      <c r="C7" t="s">
        <v>38</v>
      </c>
      <c r="D7" t="str">
        <f t="shared" si="0"/>
        <v/>
      </c>
      <c r="E7" t="s">
        <v>101</v>
      </c>
      <c r="F7" t="str">
        <f t="shared" si="1"/>
        <v/>
      </c>
      <c r="G7" t="str">
        <f t="shared" si="2"/>
        <v>)),'-')</v>
      </c>
      <c r="H7" t="str">
        <f t="shared" si="3"/>
        <v>COALESCE(RTRIM(LTRIM(ADM_APPL_PROG.ACAD_PROG)),'-') AS ACAD_PROG,</v>
      </c>
    </row>
    <row r="8" spans="1:8" x14ac:dyDescent="0.25">
      <c r="B8">
        <v>1</v>
      </c>
      <c r="C8" t="s">
        <v>34</v>
      </c>
      <c r="D8" t="str">
        <f t="shared" si="0"/>
        <v/>
      </c>
      <c r="F8" t="str">
        <f t="shared" si="1"/>
        <v/>
      </c>
      <c r="H8" t="str">
        <f>CONCATENATE(B8," AS ADMIT_CNT")</f>
        <v>1 AS ADMIT_CNT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BDC9-9774-4FB1-A060-14A78675904B}">
  <dimension ref="A1:H8"/>
  <sheetViews>
    <sheetView workbookViewId="0">
      <selection activeCell="G16" sqref="G16"/>
    </sheetView>
  </sheetViews>
  <sheetFormatPr defaultRowHeight="15" x14ac:dyDescent="0.25"/>
  <cols>
    <col min="1" max="1" width="16.85546875" bestFit="1" customWidth="1"/>
    <col min="2" max="2" width="16.42578125" bestFit="1" customWidth="1"/>
    <col min="3" max="3" width="18.85546875" bestFit="1" customWidth="1"/>
    <col min="8" max="8" width="79.85546875" bestFit="1" customWidth="1"/>
  </cols>
  <sheetData>
    <row r="1" spans="1:8" x14ac:dyDescent="0.25">
      <c r="A1" t="s">
        <v>102</v>
      </c>
      <c r="B1" t="s">
        <v>103</v>
      </c>
      <c r="C1" t="s">
        <v>104</v>
      </c>
      <c r="H1" t="s">
        <v>105</v>
      </c>
    </row>
    <row r="2" spans="1:8" x14ac:dyDescent="0.25">
      <c r="A2" t="s">
        <v>106</v>
      </c>
      <c r="B2" t="s">
        <v>29</v>
      </c>
      <c r="C2" t="s">
        <v>30</v>
      </c>
      <c r="D2" t="str">
        <f>IF(C2="DATE","TO_DATE(","")</f>
        <v/>
      </c>
      <c r="E2" t="s">
        <v>101</v>
      </c>
      <c r="F2" t="str">
        <f>IF(C2="DATE",",'YYYY-MM-DD'","")</f>
        <v/>
      </c>
      <c r="G2" t="str">
        <f>IF(C2="DATE","))),'1900-01-01')",")),'-')")</f>
        <v>)),'-')</v>
      </c>
      <c r="H2" t="str">
        <f>CONCATENATE(E2,D2,A2,B2,F2,G2," AS ",B2,",")</f>
        <v>COALESCE(RTRIM(LTRIM(ADM_APPL_PROG.EMPLID)),'-') AS EMPLID,</v>
      </c>
    </row>
    <row r="3" spans="1:8" x14ac:dyDescent="0.25">
      <c r="A3" t="s">
        <v>106</v>
      </c>
      <c r="B3" t="s">
        <v>31</v>
      </c>
      <c r="C3" t="s">
        <v>32</v>
      </c>
      <c r="D3" t="str">
        <f t="shared" ref="D3:D8" si="0">IF(C3="DATE","TO_DATE(","")</f>
        <v/>
      </c>
      <c r="E3" t="s">
        <v>101</v>
      </c>
      <c r="F3" t="str">
        <f t="shared" ref="F3:F8" si="1">IF(C3="DATE",",'YYYY-MM-DD'","")</f>
        <v/>
      </c>
      <c r="G3" t="str">
        <f t="shared" ref="G3:G7" si="2">IF(C3="DATE","))),'1900-01-01')",")),'-')")</f>
        <v>)),'-')</v>
      </c>
      <c r="H3" t="str">
        <f t="shared" ref="H3:H7" si="3">CONCATENATE(E3,D3,A3,B3,F3,G3," AS ",B3,",")</f>
        <v>COALESCE(RTRIM(LTRIM(ADM_APPL_PROG.ACAD_CAREER)),'-') AS ACAD_CAREER,</v>
      </c>
    </row>
    <row r="4" spans="1:8" x14ac:dyDescent="0.25">
      <c r="A4" t="s">
        <v>106</v>
      </c>
      <c r="B4" t="s">
        <v>33</v>
      </c>
      <c r="C4" t="s">
        <v>34</v>
      </c>
      <c r="D4" t="str">
        <f t="shared" si="0"/>
        <v/>
      </c>
      <c r="E4" t="s">
        <v>101</v>
      </c>
      <c r="F4" t="str">
        <f t="shared" si="1"/>
        <v/>
      </c>
      <c r="G4" t="str">
        <f t="shared" si="2"/>
        <v>)),'-')</v>
      </c>
      <c r="H4" t="str">
        <f t="shared" si="3"/>
        <v>COALESCE(RTRIM(LTRIM(ADM_APPL_PROG.STDNT_CAR_NBR)),'-') AS STDNT_CAR_NBR,</v>
      </c>
    </row>
    <row r="5" spans="1:8" x14ac:dyDescent="0.25">
      <c r="A5" t="s">
        <v>106</v>
      </c>
      <c r="B5" t="s">
        <v>35</v>
      </c>
      <c r="C5" t="s">
        <v>36</v>
      </c>
      <c r="D5" t="str">
        <f t="shared" si="0"/>
        <v/>
      </c>
      <c r="E5" t="s">
        <v>101</v>
      </c>
      <c r="F5" t="str">
        <f t="shared" si="1"/>
        <v/>
      </c>
      <c r="G5" t="str">
        <f t="shared" si="2"/>
        <v>)),'-')</v>
      </c>
      <c r="H5" t="str">
        <f t="shared" si="3"/>
        <v>COALESCE(RTRIM(LTRIM(ADM_APPL_PROG.ADM_APPL_NBR)),'-') AS ADM_APPL_NBR,</v>
      </c>
    </row>
    <row r="6" spans="1:8" x14ac:dyDescent="0.25">
      <c r="A6" t="s">
        <v>106</v>
      </c>
      <c r="B6" t="s">
        <v>107</v>
      </c>
      <c r="C6" t="s">
        <v>34</v>
      </c>
      <c r="D6" t="str">
        <f t="shared" si="0"/>
        <v/>
      </c>
      <c r="E6" t="s">
        <v>101</v>
      </c>
      <c r="F6" t="str">
        <f t="shared" si="1"/>
        <v/>
      </c>
      <c r="G6" t="str">
        <f t="shared" si="2"/>
        <v>)),'-')</v>
      </c>
      <c r="H6" t="str">
        <f t="shared" si="3"/>
        <v>COALESCE(RTRIM(LTRIM(ADM_APPL_PROG.APPL_PROG_NBR)),'-') AS APPL_PROG_NBR,</v>
      </c>
    </row>
    <row r="7" spans="1:8" x14ac:dyDescent="0.25">
      <c r="A7" t="s">
        <v>106</v>
      </c>
      <c r="B7" t="s">
        <v>110</v>
      </c>
      <c r="C7" t="s">
        <v>38</v>
      </c>
      <c r="D7" t="str">
        <f t="shared" si="0"/>
        <v/>
      </c>
      <c r="E7" t="s">
        <v>101</v>
      </c>
      <c r="F7" t="str">
        <f t="shared" si="1"/>
        <v/>
      </c>
      <c r="G7" t="str">
        <f t="shared" si="2"/>
        <v>)),'-')</v>
      </c>
      <c r="H7" t="str">
        <f t="shared" si="3"/>
        <v>COALESCE(RTRIM(LTRIM(ADM_APPL_PROG.ACAD_PROG)),'-') AS ACAD_PROG,</v>
      </c>
    </row>
    <row r="8" spans="1:8" x14ac:dyDescent="0.25">
      <c r="B8">
        <v>1</v>
      </c>
      <c r="C8" t="s">
        <v>34</v>
      </c>
      <c r="D8" t="str">
        <f t="shared" si="0"/>
        <v/>
      </c>
      <c r="F8" t="str">
        <f t="shared" si="1"/>
        <v/>
      </c>
      <c r="H8" t="str">
        <f>CONCATENATE(B8," AS ECD_CNT")</f>
        <v>1 AS ECD_CNT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Overview</vt:lpstr>
      <vt:lpstr>Issues</vt:lpstr>
      <vt:lpstr>ETL Flow</vt:lpstr>
      <vt:lpstr>ER diagram</vt:lpstr>
      <vt:lpstr>List of Source</vt:lpstr>
      <vt:lpstr>CS_ADM_APPL_F</vt:lpstr>
      <vt:lpstr>APPL_LKP</vt:lpstr>
      <vt:lpstr>ADMIT_LKP</vt:lpstr>
      <vt:lpstr>ECD_LKP</vt:lpstr>
      <vt:lpstr>DENIED_LKP</vt:lpstr>
      <vt:lpstr>ENRL_LKP</vt:lpstr>
      <vt:lpstr>CS_CAREER_D</vt:lpstr>
      <vt:lpstr>CS_INST_D</vt:lpstr>
      <vt:lpstr>CS_APROG_D</vt:lpstr>
      <vt:lpstr>CS_APLAN_D</vt:lpstr>
      <vt:lpstr>CS_PROG_STAT_D</vt:lpstr>
      <vt:lpstr>CS_PROG_ACTN_D</vt:lpstr>
      <vt:lpstr>CS_PROG_ACTN_RSN_D</vt:lpstr>
      <vt:lpstr>CS_ADMIT_TYPE_D</vt:lpstr>
      <vt:lpstr>CS_EXT_ORG_D</vt:lpstr>
      <vt:lpstr>CS_ALEVEL_D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 Gurunathan Raja Sanker</dc:creator>
  <cp:lastModifiedBy>Senthil Gurunathan Raja Sanker</cp:lastModifiedBy>
  <dcterms:created xsi:type="dcterms:W3CDTF">2019-11-13T01:27:05Z</dcterms:created>
  <dcterms:modified xsi:type="dcterms:W3CDTF">2019-11-14T02:42:43Z</dcterms:modified>
</cp:coreProperties>
</file>