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Raw" sheetId="1" r:id="rId4"/>
    <sheet state="visible" name="Perhitungan_Awal" sheetId="2" r:id="rId5"/>
    <sheet state="visible" name="Model_Diskriminan" sheetId="3" r:id="rId6"/>
    <sheet state="visible" name="Simulasi_Prediksi" sheetId="4" r:id="rId7"/>
    <sheet state="visible" name="Evaluasi" sheetId="5" r:id="rId8"/>
  </sheets>
  <definedNames>
    <definedName hidden="1" localSheetId="0" name="_xlnm._FilterDatabase">Data_Raw!$A$1:$C$1000</definedName>
  </definedNames>
  <calcPr/>
  <extLst>
    <ext uri="GoogleSheetsCustomDataVersion2">
      <go:sheetsCustomData xmlns:go="http://customooxmlschemas.google.com/" r:id="rId9" roundtripDataChecksum="4GeN3/5o3TXNm6KFgk9g4OSnSOqqa5fYU58wtC0R0qE="/>
    </ext>
  </extLst>
</workbook>
</file>

<file path=xl/sharedStrings.xml><?xml version="1.0" encoding="utf-8"?>
<sst xmlns="http://schemas.openxmlformats.org/spreadsheetml/2006/main" count="112" uniqueCount="97">
  <si>
    <t>BloodPressure</t>
  </si>
  <si>
    <t>Age</t>
  </si>
  <si>
    <t>Cluster</t>
  </si>
  <si>
    <t>B. HITUNG JUMLAH OBSERVA SI (n₁ dan n₂)</t>
  </si>
  <si>
    <t>Jumlah Observasi Grup 0 (n0)</t>
  </si>
  <si>
    <t>COUNTIF(Data_Raw!C2:C601,0)</t>
  </si>
  <si>
    <t>A. IDENTIFIKASI DATA KELOMPOK</t>
  </si>
  <si>
    <t>BloodPressure Cluster 0</t>
  </si>
  <si>
    <t>Age Cluster 0</t>
  </si>
  <si>
    <t>No</t>
  </si>
  <si>
    <t>BloodPressure Cluster 1</t>
  </si>
  <si>
    <t>Age Cluster 1</t>
  </si>
  <si>
    <t>Jumlah Observasi Grup 1 (n1)</t>
  </si>
  <si>
    <t>COUNTIF(Data_Raw!C2:C601,1)</t>
  </si>
  <si>
    <t>Total</t>
  </si>
  <si>
    <t>sum(C1:C2)</t>
  </si>
  <si>
    <t>C. HITUNG VEKTOR RATA-RATA (Mean Vector) untuk Setiap Grup</t>
  </si>
  <si>
    <t>Rata-rata Grup 0</t>
  </si>
  <si>
    <t>BloodPressure (x̄_BP0)</t>
  </si>
  <si>
    <t>AVERAGEIF(Data_Raw!C2:C601,0,Data_Raw!A2:A601)</t>
  </si>
  <si>
    <t>Age (x̄_Age0)</t>
  </si>
  <si>
    <t>AVERAGEIF(Data_Raw!C2:C601,0,Data_Raw!B2:B601)</t>
  </si>
  <si>
    <t>Rata-rata Grup 1</t>
  </si>
  <si>
    <t>BloodPressure (x̄_BP1)</t>
  </si>
  <si>
    <t>AVERAGEIF(Data_Raw!C2:C601,1,Data_Raw!A2:A601)</t>
  </si>
  <si>
    <t>Age (x̄_Age1)</t>
  </si>
  <si>
    <t>AVERAGEIF(Data_Raw!C2:C601,1,Data_Raw!B2:B601)</t>
  </si>
  <si>
    <t>D. HITUNG MATRIKS VARIANS-KOVARIANS untuk Setiap Grup (S₀ dan S₁)</t>
  </si>
  <si>
    <t>Matriks S0</t>
  </si>
  <si>
    <t>COVARIANCE.S(G2:G210,H2:H210)</t>
  </si>
  <si>
    <t>VAR.S(H2:H210)</t>
  </si>
  <si>
    <t>Matriks S1</t>
  </si>
  <si>
    <t>COVARIANCE.S(J2:J392,K2:K392)</t>
  </si>
  <si>
    <t>VAR.S(K2:K392)</t>
  </si>
  <si>
    <t>E. HITUNG MATRIKS VARIANS-KOVARIANS GABUNGAN (S_pooled)</t>
  </si>
  <si>
    <t>Matriks S_pooled</t>
  </si>
  <si>
    <t>((C1-1)*D11 + (C2-1)*D15) / (C1+C2-2)</t>
  </si>
  <si>
    <t>((C1-1)*D12 + (C2-1)*D16) / (C1+C2-2)</t>
  </si>
  <si>
    <t>F. HITUNG INVERS DARI MATRIKS S_pooled (S_pooled⁻¹)</t>
  </si>
  <si>
    <t>Matriks S_pooled Invers</t>
  </si>
  <si>
    <t>ArrayFormula(MINVERSE(C19:D20))</t>
  </si>
  <si>
    <t>Selisih Rata-rata (x_bar_1 - x_bar_0)</t>
  </si>
  <si>
    <t>D7-D4</t>
  </si>
  <si>
    <t>D8-D5</t>
  </si>
  <si>
    <t>H. HITUNG VEKTOR KOEFISIEN DISKRIMINAN (b)</t>
  </si>
  <si>
    <t>Koefisien Diskriminan (b)</t>
  </si>
  <si>
    <t>C23*C27 + D23*C28</t>
  </si>
  <si>
    <t>C24*C27 + D24*C28</t>
  </si>
  <si>
    <t>jj</t>
  </si>
  <si>
    <t>gggg</t>
  </si>
  <si>
    <t>A. FUNGSI DISKRIMINAN (BENTUK Z = b₁X₁ + b₂X₂)</t>
  </si>
  <si>
    <t>Z =</t>
  </si>
  <si>
    <t>* BloodPressure +</t>
  </si>
  <si>
    <t>* Age</t>
  </si>
  <si>
    <t>CONCATENATE("Z = ",ROUND(Perhitungan_Awal!C31,4)," * BloodPressure + ",ROUND(Perhitungan_Awal!C32,4)," * Age")</t>
  </si>
  <si>
    <t>B. HITUNG RATA-RATA SKOR DISKRIMINAN PER GRUP (CENTROIDS Z̄₀ dan Z̄₁)</t>
  </si>
  <si>
    <t>Centroid Grup 0 (Z̄₀):</t>
  </si>
  <si>
    <t>Perhitungan_Awal!C31 * Perhitungan_Awal!D4 + Perhitungan_Awal!C32 * Perhitungan_Awal!D5</t>
  </si>
  <si>
    <t>Centroid Grup 1 (Z̄₁):</t>
  </si>
  <si>
    <t>Perhitungan_Awal!C31 * Perhitungan_Awal!D7 + Perhitungan_Awal!C32 * Perhitungan_Awal!D8</t>
  </si>
  <si>
    <t>C. HITUNG CUTOFF SCORE (Z_c)</t>
  </si>
  <si>
    <t>(B5 + B6) / 2</t>
  </si>
  <si>
    <t>E</t>
  </si>
  <si>
    <t>Skor Z (Fungsi Diskriminan)</t>
  </si>
  <si>
    <t>Prediksi Cluster</t>
  </si>
  <si>
    <t>Keterangan</t>
  </si>
  <si>
    <t>Kolom</t>
  </si>
  <si>
    <t>Rumus</t>
  </si>
  <si>
    <t>Perhitungan_Awal!$C$32 * A2 + Perhitungan_Awal!$C$31 * B2</t>
  </si>
  <si>
    <t>IF(D2=0, "Cluster 0", "Cluster 1")</t>
  </si>
  <si>
    <t>Cluster Asli</t>
  </si>
  <si>
    <t>Cluster Prediksi</t>
  </si>
  <si>
    <t>Benar?</t>
  </si>
  <si>
    <t>Metric</t>
  </si>
  <si>
    <t>Value</t>
  </si>
  <si>
    <t>Formula</t>
  </si>
  <si>
    <t>Total data</t>
  </si>
  <si>
    <t>COUNT(A2:A601)</t>
  </si>
  <si>
    <t>Correct</t>
  </si>
  <si>
    <t>COUNTIF(E2:E601,"Benar")</t>
  </si>
  <si>
    <t>Accuracy</t>
  </si>
  <si>
    <t xml:space="preserve">I3/I2 </t>
  </si>
  <si>
    <t>Confusion Matrix</t>
  </si>
  <si>
    <t>Predicted 0</t>
  </si>
  <si>
    <t>Predicted 1</t>
  </si>
  <si>
    <t>Actual 0</t>
  </si>
  <si>
    <t>COUNTIFS(C2:C601,0,D2:D601,0)</t>
  </si>
  <si>
    <t>COUNTIFS(C2:C601,0,D2:D601,1)</t>
  </si>
  <si>
    <t>Actual 1</t>
  </si>
  <si>
    <t>COUNTIFS(C2:C601,1,D2:D601,0)</t>
  </si>
  <si>
    <t>COUNTIFS(C2:C601,1,D2:D601,1)</t>
  </si>
  <si>
    <t>Precision</t>
  </si>
  <si>
    <t>I8/(I8+J8)</t>
  </si>
  <si>
    <t>Recall</t>
  </si>
  <si>
    <t>I8/(I8+I9)</t>
  </si>
  <si>
    <t>F1-Score</t>
  </si>
  <si>
    <t>2*(I11*I12)/(I11+I12)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</si>
</sst>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  <scheme val="minor"/>
    </font>
    <font>
      <color rgb="FF0000FF"/>
      <name val="Consolas"/>
    </font>
    <font/>
    <font>
      <color rgb="FF0000FF"/>
      <name val="Calibri"/>
      <scheme val="minor"/>
    </font>
    <font>
      <b/>
      <i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5" fillId="0" fontId="5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/>
    </xf>
    <xf borderId="6" fillId="0" fontId="6" numFmtId="0" xfId="0" applyBorder="1" applyFont="1"/>
    <xf borderId="7" fillId="0" fontId="1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5" numFmtId="0" xfId="0" applyAlignment="1" applyBorder="1" applyFont="1">
      <alignment readingOrder="0"/>
    </xf>
    <xf borderId="11" fillId="0" fontId="6" numFmtId="0" xfId="0" applyBorder="1" applyFont="1"/>
    <xf borderId="12" fillId="0" fontId="1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5" numFmtId="0" xfId="0" applyAlignment="1" applyBorder="1" applyFont="1">
      <alignment readingOrder="0"/>
    </xf>
    <xf borderId="16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readingOrder="0"/>
    </xf>
    <xf borderId="4" fillId="0" fontId="2" numFmtId="0" xfId="0" applyBorder="1" applyFont="1"/>
    <xf borderId="17" fillId="0" fontId="6" numFmtId="0" xfId="0" applyBorder="1" applyFont="1"/>
    <xf borderId="7" fillId="0" fontId="1" numFmtId="0" xfId="0" applyAlignment="1" applyBorder="1" applyFont="1">
      <alignment readingOrder="0"/>
    </xf>
    <xf borderId="9" fillId="0" fontId="2" numFmtId="0" xfId="0" applyBorder="1" applyFont="1"/>
    <xf borderId="18" fillId="0" fontId="6" numFmtId="0" xfId="0" applyBorder="1" applyFont="1"/>
    <xf borderId="7" fillId="0" fontId="1" numFmtId="0" xfId="0" applyBorder="1" applyFont="1"/>
    <xf borderId="19" fillId="0" fontId="5" numFmtId="0" xfId="0" applyBorder="1" applyFont="1"/>
    <xf borderId="20" fillId="0" fontId="1" numFmtId="0" xfId="0" applyAlignment="1" applyBorder="1" applyFont="1">
      <alignment horizontal="left" readingOrder="0" vertical="center"/>
    </xf>
    <xf borderId="21" fillId="0" fontId="6" numFmtId="0" xfId="0" applyBorder="1" applyFont="1"/>
    <xf borderId="12" fillId="0" fontId="1" numFmtId="0" xfId="0" applyBorder="1" applyFont="1"/>
    <xf borderId="14" fillId="0" fontId="2" numFmtId="0" xfId="0" applyBorder="1" applyFont="1"/>
    <xf borderId="15" fillId="0" fontId="5" numFmtId="0" xfId="0" applyBorder="1" applyFont="1"/>
    <xf borderId="2" fillId="0" fontId="2" numFmtId="0" xfId="0" applyBorder="1" applyFont="1"/>
    <xf borderId="5" fillId="0" fontId="5" numFmtId="0" xfId="0" applyBorder="1" applyFont="1"/>
    <xf borderId="7" fillId="0" fontId="2" numFmtId="0" xfId="0" applyBorder="1" applyFont="1"/>
    <xf borderId="10" fillId="0" fontId="5" numFmtId="0" xfId="0" applyBorder="1" applyFont="1"/>
    <xf borderId="12" fillId="0" fontId="2" numFmtId="0" xfId="0" applyBorder="1" applyFont="1"/>
    <xf borderId="0" fillId="0" fontId="2" numFmtId="0" xfId="0" applyAlignment="1" applyFont="1">
      <alignment vertical="top"/>
    </xf>
    <xf borderId="0" fillId="0" fontId="1" numFmtId="0" xfId="0" applyFont="1"/>
    <xf borderId="0" fillId="0" fontId="5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10" fillId="0" fontId="1" numFmtId="0" xfId="0" applyBorder="1" applyFont="1"/>
    <xf borderId="10" fillId="0" fontId="7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4" fillId="0" fontId="5" numFmtId="0" xfId="0" applyAlignment="1" applyBorder="1" applyFont="1">
      <alignment readingOrder="0"/>
    </xf>
    <xf borderId="15" fillId="0" fontId="1" numFmtId="0" xfId="0" applyBorder="1" applyFont="1"/>
    <xf borderId="15" fillId="0" fontId="8" numFmtId="0" xfId="0" applyBorder="1" applyFont="1"/>
    <xf borderId="25" fillId="0" fontId="5" numFmtId="0" xfId="0" applyAlignment="1" applyBorder="1" applyFont="1">
      <alignment readingOrder="0"/>
    </xf>
    <xf borderId="25" fillId="0" fontId="2" numFmtId="0" xfId="0" applyBorder="1" applyFont="1"/>
    <xf borderId="26" fillId="0" fontId="2" numFmtId="0" xfId="0" applyBorder="1" applyFont="1"/>
    <xf borderId="5" fillId="0" fontId="2" numFmtId="0" xfId="0" applyAlignment="1" applyBorder="1" applyFont="1">
      <alignment readingOrder="0"/>
    </xf>
    <xf borderId="22" fillId="0" fontId="5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24" fillId="0" fontId="2" numFmtId="0" xfId="0" applyBorder="1" applyFont="1"/>
    <xf borderId="15" fillId="0" fontId="1" numFmtId="0" xfId="0" applyAlignment="1" applyBorder="1" applyFont="1">
      <alignment readingOrder="0"/>
    </xf>
    <xf borderId="15" fillId="0" fontId="2" numFmtId="0" xfId="0" applyBorder="1" applyFont="1"/>
    <xf borderId="27" fillId="0" fontId="1" numFmtId="0" xfId="0" applyAlignment="1" applyBorder="1" applyFont="1">
      <alignment readingOrder="0"/>
    </xf>
    <xf borderId="27" fillId="0" fontId="2" numFmtId="0" xfId="0" applyBorder="1" applyFont="1"/>
    <xf borderId="28" fillId="0" fontId="5" numFmtId="0" xfId="0" applyAlignment="1" applyBorder="1" applyFont="1">
      <alignment readingOrder="0"/>
    </xf>
    <xf borderId="28" fillId="0" fontId="2" numFmtId="0" xfId="0" applyBorder="1" applyFont="1"/>
    <xf borderId="29" fillId="0" fontId="2" numFmtId="0" xfId="0" applyBorder="1" applyFont="1"/>
    <xf borderId="7" fillId="0" fontId="5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30" fillId="0" fontId="6" numFmtId="0" xfId="0" applyBorder="1" applyFont="1"/>
    <xf borderId="8" fillId="0" fontId="2" numFmtId="0" xfId="0" applyBorder="1" applyFont="1"/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202</xdr:row>
      <xdr:rowOff>0</xdr:rowOff>
    </xdr:from>
    <xdr:ext cx="2876550" cy="2524125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952500</xdr:colOff>
      <xdr:row>201</xdr:row>
      <xdr:rowOff>190500</xdr:rowOff>
    </xdr:from>
    <xdr:ext cx="3752850" cy="3028950"/>
    <xdr:pic>
      <xdr:nvPicPr>
        <xdr:cNvPr id="0" name="image2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5</xdr:row>
      <xdr:rowOff>190500</xdr:rowOff>
    </xdr:from>
    <xdr:ext cx="4657725" cy="3609975"/>
    <xdr:pic>
      <xdr:nvPicPr>
        <xdr:cNvPr id="0" name="image4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2733675</xdr:colOff>
      <xdr:row>9</xdr:row>
      <xdr:rowOff>19050</xdr:rowOff>
    </xdr:from>
    <xdr:ext cx="6048375" cy="1847850"/>
    <xdr:pic>
      <xdr:nvPicPr>
        <xdr:cNvPr id="0" name="image3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6" width="8.71"/>
    <col customWidth="1" min="7" max="7" width="16.57"/>
    <col customWidth="1" min="8" max="9" width="8.71"/>
    <col customWidth="1" min="10" max="10" width="16.57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G1" s="1" t="s">
        <v>0</v>
      </c>
      <c r="H1" s="1" t="s">
        <v>1</v>
      </c>
      <c r="J1" s="1" t="s">
        <v>0</v>
      </c>
      <c r="K1" s="1" t="s">
        <v>1</v>
      </c>
    </row>
    <row r="2">
      <c r="A2" s="2">
        <v>72.0</v>
      </c>
      <c r="B2" s="2">
        <v>50.0</v>
      </c>
      <c r="C2" s="2">
        <v>0.0</v>
      </c>
      <c r="G2" s="3">
        <v>72.0</v>
      </c>
      <c r="H2" s="3">
        <v>50.0</v>
      </c>
      <c r="J2" s="2">
        <v>72.0</v>
      </c>
      <c r="K2" s="2">
        <v>50.0</v>
      </c>
    </row>
    <row r="3">
      <c r="A3" s="2">
        <v>66.0</v>
      </c>
      <c r="B3" s="2">
        <v>31.0</v>
      </c>
      <c r="C3" s="2">
        <v>1.0</v>
      </c>
      <c r="G3" s="2">
        <v>66.0</v>
      </c>
      <c r="H3" s="2">
        <v>31.0</v>
      </c>
      <c r="J3" s="2">
        <v>66.0</v>
      </c>
      <c r="K3" s="2">
        <v>31.0</v>
      </c>
    </row>
    <row r="4">
      <c r="A4" s="2">
        <v>64.0</v>
      </c>
      <c r="B4" s="2">
        <v>32.0</v>
      </c>
      <c r="C4" s="2">
        <v>1.0</v>
      </c>
      <c r="G4" s="2">
        <v>64.0</v>
      </c>
      <c r="H4" s="2">
        <v>32.0</v>
      </c>
      <c r="J4" s="2">
        <v>64.0</v>
      </c>
      <c r="K4" s="2">
        <v>32.0</v>
      </c>
    </row>
    <row r="5">
      <c r="A5" s="2">
        <v>66.0</v>
      </c>
      <c r="B5" s="2">
        <v>21.0</v>
      </c>
      <c r="C5" s="2">
        <v>1.0</v>
      </c>
      <c r="G5" s="2">
        <v>66.0</v>
      </c>
      <c r="H5" s="2">
        <v>21.0</v>
      </c>
      <c r="J5" s="2">
        <v>66.0</v>
      </c>
      <c r="K5" s="2">
        <v>21.0</v>
      </c>
    </row>
    <row r="6">
      <c r="A6" s="2">
        <v>40.0</v>
      </c>
      <c r="B6" s="2">
        <v>33.0</v>
      </c>
      <c r="C6" s="2">
        <v>1.0</v>
      </c>
      <c r="G6" s="2">
        <v>40.0</v>
      </c>
      <c r="H6" s="2">
        <v>33.0</v>
      </c>
      <c r="J6" s="2">
        <v>40.0</v>
      </c>
      <c r="K6" s="2">
        <v>33.0</v>
      </c>
    </row>
    <row r="7">
      <c r="A7" s="2">
        <v>74.0</v>
      </c>
      <c r="B7" s="2">
        <v>30.0</v>
      </c>
      <c r="C7" s="2">
        <v>1.0</v>
      </c>
      <c r="G7" s="2">
        <v>74.0</v>
      </c>
      <c r="H7" s="2">
        <v>30.0</v>
      </c>
      <c r="J7" s="2">
        <v>74.0</v>
      </c>
      <c r="K7" s="2">
        <v>30.0</v>
      </c>
    </row>
    <row r="8">
      <c r="A8" s="2">
        <v>50.0</v>
      </c>
      <c r="B8" s="2">
        <v>26.0</v>
      </c>
      <c r="C8" s="2">
        <v>1.0</v>
      </c>
      <c r="G8" s="2">
        <v>50.0</v>
      </c>
      <c r="H8" s="2">
        <v>26.0</v>
      </c>
      <c r="J8" s="2">
        <v>50.0</v>
      </c>
      <c r="K8" s="2">
        <v>26.0</v>
      </c>
    </row>
    <row r="9">
      <c r="A9" s="2">
        <v>72.0</v>
      </c>
      <c r="B9" s="2">
        <v>29.0</v>
      </c>
      <c r="C9" s="2">
        <v>1.0</v>
      </c>
      <c r="G9" s="2">
        <v>72.0</v>
      </c>
      <c r="H9" s="2">
        <v>29.0</v>
      </c>
      <c r="J9" s="2">
        <v>72.0</v>
      </c>
      <c r="K9" s="2">
        <v>29.0</v>
      </c>
    </row>
    <row r="10">
      <c r="A10" s="2">
        <v>70.0</v>
      </c>
      <c r="B10" s="2">
        <v>53.0</v>
      </c>
      <c r="C10" s="2">
        <v>0.0</v>
      </c>
      <c r="G10" s="3">
        <v>70.0</v>
      </c>
      <c r="H10" s="3">
        <v>53.0</v>
      </c>
      <c r="J10" s="2">
        <v>70.0</v>
      </c>
      <c r="K10" s="2">
        <v>53.0</v>
      </c>
    </row>
    <row r="11">
      <c r="A11" s="2">
        <v>96.0</v>
      </c>
      <c r="B11" s="2">
        <v>54.0</v>
      </c>
      <c r="C11" s="2">
        <v>0.0</v>
      </c>
      <c r="G11" s="3">
        <v>96.0</v>
      </c>
      <c r="H11" s="3">
        <v>54.0</v>
      </c>
      <c r="J11" s="2">
        <v>96.0</v>
      </c>
      <c r="K11" s="2">
        <v>54.0</v>
      </c>
    </row>
    <row r="12">
      <c r="A12" s="2">
        <v>92.0</v>
      </c>
      <c r="B12" s="2">
        <v>30.0</v>
      </c>
      <c r="C12" s="2">
        <v>0.0</v>
      </c>
      <c r="G12" s="3">
        <v>92.0</v>
      </c>
      <c r="H12" s="3">
        <v>30.0</v>
      </c>
      <c r="J12" s="2">
        <v>92.0</v>
      </c>
      <c r="K12" s="2">
        <v>30.0</v>
      </c>
    </row>
    <row r="13">
      <c r="A13" s="2">
        <v>74.0</v>
      </c>
      <c r="B13" s="2">
        <v>34.0</v>
      </c>
      <c r="C13" s="2">
        <v>1.0</v>
      </c>
      <c r="G13" s="2">
        <v>74.0</v>
      </c>
      <c r="H13" s="2">
        <v>34.0</v>
      </c>
      <c r="J13" s="2">
        <v>74.0</v>
      </c>
      <c r="K13" s="2">
        <v>34.0</v>
      </c>
    </row>
    <row r="14">
      <c r="A14" s="2">
        <v>80.0</v>
      </c>
      <c r="B14" s="2">
        <v>57.0</v>
      </c>
      <c r="C14" s="2">
        <v>0.0</v>
      </c>
      <c r="G14" s="3">
        <v>80.0</v>
      </c>
      <c r="H14" s="3">
        <v>57.0</v>
      </c>
      <c r="J14" s="2">
        <v>80.0</v>
      </c>
      <c r="K14" s="2">
        <v>57.0</v>
      </c>
    </row>
    <row r="15">
      <c r="A15" s="2">
        <v>60.0</v>
      </c>
      <c r="B15" s="2">
        <v>59.0</v>
      </c>
      <c r="C15" s="2">
        <v>0.0</v>
      </c>
      <c r="G15" s="3">
        <v>60.0</v>
      </c>
      <c r="H15" s="3">
        <v>59.0</v>
      </c>
      <c r="J15" s="2">
        <v>60.0</v>
      </c>
      <c r="K15" s="2">
        <v>59.0</v>
      </c>
    </row>
    <row r="16">
      <c r="A16" s="2">
        <v>72.0</v>
      </c>
      <c r="B16" s="2">
        <v>51.0</v>
      </c>
      <c r="C16" s="2">
        <v>0.0</v>
      </c>
      <c r="G16" s="3">
        <v>72.0</v>
      </c>
      <c r="H16" s="3">
        <v>51.0</v>
      </c>
      <c r="J16" s="2">
        <v>72.0</v>
      </c>
      <c r="K16" s="2">
        <v>51.0</v>
      </c>
    </row>
    <row r="17">
      <c r="A17" s="2">
        <v>72.0</v>
      </c>
      <c r="B17" s="2">
        <v>32.0</v>
      </c>
      <c r="C17" s="2">
        <v>1.0</v>
      </c>
      <c r="G17" s="2">
        <v>72.0</v>
      </c>
      <c r="H17" s="2">
        <v>32.0</v>
      </c>
      <c r="J17" s="2">
        <v>72.0</v>
      </c>
      <c r="K17" s="2">
        <v>32.0</v>
      </c>
    </row>
    <row r="18">
      <c r="A18" s="2">
        <v>84.0</v>
      </c>
      <c r="B18" s="2">
        <v>31.0</v>
      </c>
      <c r="C18" s="2">
        <v>0.0</v>
      </c>
      <c r="G18" s="3">
        <v>84.0</v>
      </c>
      <c r="H18" s="3">
        <v>31.0</v>
      </c>
      <c r="J18" s="2">
        <v>84.0</v>
      </c>
      <c r="K18" s="2">
        <v>31.0</v>
      </c>
    </row>
    <row r="19">
      <c r="A19" s="2">
        <v>74.0</v>
      </c>
      <c r="B19" s="2">
        <v>31.0</v>
      </c>
      <c r="C19" s="2">
        <v>1.0</v>
      </c>
      <c r="G19" s="2">
        <v>74.0</v>
      </c>
      <c r="H19" s="2">
        <v>31.0</v>
      </c>
      <c r="J19" s="2">
        <v>74.0</v>
      </c>
      <c r="K19" s="2">
        <v>31.0</v>
      </c>
    </row>
    <row r="20">
      <c r="A20" s="2">
        <v>30.0</v>
      </c>
      <c r="B20" s="2">
        <v>33.0</v>
      </c>
      <c r="C20" s="2">
        <v>1.0</v>
      </c>
      <c r="G20" s="2">
        <v>30.0</v>
      </c>
      <c r="H20" s="2">
        <v>33.0</v>
      </c>
      <c r="J20" s="2">
        <v>30.0</v>
      </c>
      <c r="K20" s="2">
        <v>33.0</v>
      </c>
    </row>
    <row r="21" ht="15.75" customHeight="1">
      <c r="A21" s="2">
        <v>70.0</v>
      </c>
      <c r="B21" s="2">
        <v>32.0</v>
      </c>
      <c r="C21" s="2">
        <v>1.0</v>
      </c>
      <c r="G21" s="2">
        <v>70.0</v>
      </c>
      <c r="H21" s="2">
        <v>32.0</v>
      </c>
      <c r="J21" s="2">
        <v>70.0</v>
      </c>
      <c r="K21" s="2">
        <v>32.0</v>
      </c>
    </row>
    <row r="22" ht="15.75" customHeight="1">
      <c r="A22" s="2">
        <v>88.0</v>
      </c>
      <c r="B22" s="2">
        <v>27.0</v>
      </c>
      <c r="C22" s="2">
        <v>1.0</v>
      </c>
      <c r="G22" s="2">
        <v>88.0</v>
      </c>
      <c r="H22" s="2">
        <v>27.0</v>
      </c>
      <c r="J22" s="2">
        <v>88.0</v>
      </c>
      <c r="K22" s="2">
        <v>27.0</v>
      </c>
    </row>
    <row r="23" ht="15.75" customHeight="1">
      <c r="A23" s="2">
        <v>84.0</v>
      </c>
      <c r="B23" s="2">
        <v>50.0</v>
      </c>
      <c r="C23" s="2">
        <v>0.0</v>
      </c>
      <c r="G23" s="3">
        <v>84.0</v>
      </c>
      <c r="H23" s="3">
        <v>50.0</v>
      </c>
      <c r="J23" s="2">
        <v>84.0</v>
      </c>
      <c r="K23" s="2">
        <v>50.0</v>
      </c>
    </row>
    <row r="24" ht="15.75" customHeight="1">
      <c r="A24" s="2">
        <v>90.0</v>
      </c>
      <c r="B24" s="2">
        <v>41.0</v>
      </c>
      <c r="C24" s="2">
        <v>0.0</v>
      </c>
      <c r="G24" s="3">
        <v>90.0</v>
      </c>
      <c r="H24" s="3">
        <v>41.0</v>
      </c>
      <c r="J24" s="2">
        <v>90.0</v>
      </c>
      <c r="K24" s="2">
        <v>41.0</v>
      </c>
    </row>
    <row r="25" ht="15.75" customHeight="1">
      <c r="A25" s="2">
        <v>80.0</v>
      </c>
      <c r="B25" s="2">
        <v>29.0</v>
      </c>
      <c r="C25" s="2">
        <v>1.0</v>
      </c>
      <c r="G25" s="2">
        <v>80.0</v>
      </c>
      <c r="H25" s="2">
        <v>29.0</v>
      </c>
      <c r="J25" s="2">
        <v>80.0</v>
      </c>
      <c r="K25" s="2">
        <v>29.0</v>
      </c>
    </row>
    <row r="26" ht="15.75" customHeight="1">
      <c r="A26" s="2">
        <v>94.0</v>
      </c>
      <c r="B26" s="2">
        <v>51.0</v>
      </c>
      <c r="C26" s="2">
        <v>0.0</v>
      </c>
      <c r="G26" s="3">
        <v>94.0</v>
      </c>
      <c r="H26" s="3">
        <v>51.0</v>
      </c>
      <c r="J26" s="2">
        <v>94.0</v>
      </c>
      <c r="K26" s="2">
        <v>51.0</v>
      </c>
    </row>
    <row r="27" ht="15.75" customHeight="1">
      <c r="A27" s="2">
        <v>70.0</v>
      </c>
      <c r="B27" s="2">
        <v>41.0</v>
      </c>
      <c r="C27" s="2">
        <v>0.0</v>
      </c>
      <c r="G27" s="3">
        <v>70.0</v>
      </c>
      <c r="H27" s="3">
        <v>41.0</v>
      </c>
      <c r="J27" s="2">
        <v>70.0</v>
      </c>
      <c r="K27" s="2">
        <v>41.0</v>
      </c>
    </row>
    <row r="28" ht="15.75" customHeight="1">
      <c r="A28" s="2">
        <v>76.0</v>
      </c>
      <c r="B28" s="2">
        <v>43.0</v>
      </c>
      <c r="C28" s="2">
        <v>0.0</v>
      </c>
      <c r="G28" s="3">
        <v>76.0</v>
      </c>
      <c r="H28" s="3">
        <v>43.0</v>
      </c>
      <c r="J28" s="2">
        <v>76.0</v>
      </c>
      <c r="K28" s="2">
        <v>43.0</v>
      </c>
    </row>
    <row r="29" ht="15.75" customHeight="1">
      <c r="A29" s="2">
        <v>66.0</v>
      </c>
      <c r="B29" s="2">
        <v>22.0</v>
      </c>
      <c r="C29" s="2">
        <v>1.0</v>
      </c>
      <c r="G29" s="2">
        <v>66.0</v>
      </c>
      <c r="H29" s="2">
        <v>22.0</v>
      </c>
      <c r="J29" s="2">
        <v>66.0</v>
      </c>
      <c r="K29" s="2">
        <v>22.0</v>
      </c>
    </row>
    <row r="30" ht="15.75" customHeight="1">
      <c r="A30" s="2">
        <v>82.0</v>
      </c>
      <c r="B30" s="2">
        <v>57.0</v>
      </c>
      <c r="C30" s="2">
        <v>0.0</v>
      </c>
      <c r="G30" s="3">
        <v>82.0</v>
      </c>
      <c r="H30" s="3">
        <v>57.0</v>
      </c>
      <c r="J30" s="2">
        <v>82.0</v>
      </c>
      <c r="K30" s="2">
        <v>57.0</v>
      </c>
    </row>
    <row r="31" ht="15.75" customHeight="1">
      <c r="A31" s="2">
        <v>92.0</v>
      </c>
      <c r="B31" s="2">
        <v>38.0</v>
      </c>
      <c r="C31" s="2">
        <v>0.0</v>
      </c>
      <c r="G31" s="3">
        <v>92.0</v>
      </c>
      <c r="H31" s="3">
        <v>38.0</v>
      </c>
      <c r="J31" s="2">
        <v>92.0</v>
      </c>
      <c r="K31" s="2">
        <v>38.0</v>
      </c>
    </row>
    <row r="32" ht="15.75" customHeight="1">
      <c r="A32" s="2">
        <v>75.0</v>
      </c>
      <c r="B32" s="2">
        <v>60.0</v>
      </c>
      <c r="C32" s="2">
        <v>0.0</v>
      </c>
      <c r="G32" s="3">
        <v>75.0</v>
      </c>
      <c r="H32" s="3">
        <v>60.0</v>
      </c>
      <c r="J32" s="2">
        <v>75.0</v>
      </c>
      <c r="K32" s="2">
        <v>60.0</v>
      </c>
    </row>
    <row r="33" ht="15.75" customHeight="1">
      <c r="A33" s="2">
        <v>76.0</v>
      </c>
      <c r="B33" s="2">
        <v>28.0</v>
      </c>
      <c r="C33" s="2">
        <v>1.0</v>
      </c>
      <c r="G33" s="2">
        <v>76.0</v>
      </c>
      <c r="H33" s="2">
        <v>28.0</v>
      </c>
      <c r="J33" s="2">
        <v>76.0</v>
      </c>
      <c r="K33" s="2">
        <v>28.0</v>
      </c>
    </row>
    <row r="34" ht="15.75" customHeight="1">
      <c r="A34" s="2">
        <v>58.0</v>
      </c>
      <c r="B34" s="2">
        <v>22.0</v>
      </c>
      <c r="C34" s="2">
        <v>1.0</v>
      </c>
      <c r="G34" s="2">
        <v>58.0</v>
      </c>
      <c r="H34" s="2">
        <v>22.0</v>
      </c>
      <c r="J34" s="2">
        <v>58.0</v>
      </c>
      <c r="K34" s="2">
        <v>22.0</v>
      </c>
    </row>
    <row r="35" ht="15.75" customHeight="1">
      <c r="A35" s="2">
        <v>92.0</v>
      </c>
      <c r="B35" s="2">
        <v>28.0</v>
      </c>
      <c r="C35" s="2">
        <v>0.0</v>
      </c>
      <c r="G35" s="3">
        <v>92.0</v>
      </c>
      <c r="H35" s="3">
        <v>28.0</v>
      </c>
      <c r="J35" s="2">
        <v>92.0</v>
      </c>
      <c r="K35" s="2">
        <v>28.0</v>
      </c>
    </row>
    <row r="36" ht="15.75" customHeight="1">
      <c r="A36" s="2">
        <v>78.0</v>
      </c>
      <c r="B36" s="2">
        <v>45.0</v>
      </c>
      <c r="C36" s="2">
        <v>0.0</v>
      </c>
      <c r="G36" s="3">
        <v>78.0</v>
      </c>
      <c r="H36" s="3">
        <v>45.0</v>
      </c>
      <c r="J36" s="2">
        <v>78.0</v>
      </c>
      <c r="K36" s="2">
        <v>45.0</v>
      </c>
    </row>
    <row r="37" ht="15.75" customHeight="1">
      <c r="A37" s="2">
        <v>60.0</v>
      </c>
      <c r="B37" s="2">
        <v>33.0</v>
      </c>
      <c r="C37" s="2">
        <v>1.0</v>
      </c>
      <c r="G37" s="2">
        <v>60.0</v>
      </c>
      <c r="H37" s="2">
        <v>33.0</v>
      </c>
      <c r="J37" s="2">
        <v>60.0</v>
      </c>
      <c r="K37" s="2">
        <v>33.0</v>
      </c>
    </row>
    <row r="38" ht="15.75" customHeight="1">
      <c r="A38" s="2">
        <v>76.0</v>
      </c>
      <c r="B38" s="2">
        <v>35.0</v>
      </c>
      <c r="C38" s="2">
        <v>0.0</v>
      </c>
      <c r="G38" s="3">
        <v>76.0</v>
      </c>
      <c r="H38" s="3">
        <v>35.0</v>
      </c>
      <c r="J38" s="2">
        <v>76.0</v>
      </c>
      <c r="K38" s="2">
        <v>35.0</v>
      </c>
    </row>
    <row r="39" ht="15.75" customHeight="1">
      <c r="A39" s="2">
        <v>76.0</v>
      </c>
      <c r="B39" s="2">
        <v>46.0</v>
      </c>
      <c r="C39" s="2">
        <v>0.0</v>
      </c>
      <c r="G39" s="3">
        <v>76.0</v>
      </c>
      <c r="H39" s="3">
        <v>46.0</v>
      </c>
      <c r="J39" s="2">
        <v>76.0</v>
      </c>
      <c r="K39" s="2">
        <v>46.0</v>
      </c>
    </row>
    <row r="40" ht="15.75" customHeight="1">
      <c r="A40" s="2">
        <v>68.0</v>
      </c>
      <c r="B40" s="2">
        <v>27.0</v>
      </c>
      <c r="C40" s="2">
        <v>1.0</v>
      </c>
      <c r="G40" s="2">
        <v>68.0</v>
      </c>
      <c r="H40" s="2">
        <v>27.0</v>
      </c>
      <c r="J40" s="2">
        <v>68.0</v>
      </c>
      <c r="K40" s="2">
        <v>27.0</v>
      </c>
    </row>
    <row r="41" ht="15.75" customHeight="1">
      <c r="A41" s="2">
        <v>72.0</v>
      </c>
      <c r="B41" s="2">
        <v>56.0</v>
      </c>
      <c r="C41" s="2">
        <v>0.0</v>
      </c>
      <c r="G41" s="3">
        <v>72.0</v>
      </c>
      <c r="H41" s="3">
        <v>56.0</v>
      </c>
      <c r="J41" s="2">
        <v>72.0</v>
      </c>
      <c r="K41" s="2">
        <v>56.0</v>
      </c>
    </row>
    <row r="42" ht="15.75" customHeight="1">
      <c r="A42" s="2">
        <v>64.0</v>
      </c>
      <c r="B42" s="2">
        <v>26.0</v>
      </c>
      <c r="C42" s="2">
        <v>1.0</v>
      </c>
      <c r="G42" s="2">
        <v>64.0</v>
      </c>
      <c r="H42" s="2">
        <v>26.0</v>
      </c>
      <c r="J42" s="2">
        <v>64.0</v>
      </c>
      <c r="K42" s="2">
        <v>26.0</v>
      </c>
    </row>
    <row r="43" ht="15.75" customHeight="1">
      <c r="A43" s="2">
        <v>84.0</v>
      </c>
      <c r="B43" s="2">
        <v>37.0</v>
      </c>
      <c r="C43" s="2">
        <v>0.0</v>
      </c>
      <c r="G43" s="3">
        <v>84.0</v>
      </c>
      <c r="H43" s="3">
        <v>37.0</v>
      </c>
      <c r="J43" s="2">
        <v>84.0</v>
      </c>
      <c r="K43" s="2">
        <v>37.0</v>
      </c>
    </row>
    <row r="44" ht="15.75" customHeight="1">
      <c r="A44" s="2">
        <v>92.0</v>
      </c>
      <c r="B44" s="2">
        <v>48.0</v>
      </c>
      <c r="C44" s="2">
        <v>0.0</v>
      </c>
      <c r="G44" s="3">
        <v>92.0</v>
      </c>
      <c r="H44" s="3">
        <v>48.0</v>
      </c>
      <c r="J44" s="2">
        <v>92.0</v>
      </c>
      <c r="K44" s="2">
        <v>48.0</v>
      </c>
    </row>
    <row r="45" ht="15.75" customHeight="1">
      <c r="A45" s="2">
        <v>110.0</v>
      </c>
      <c r="B45" s="2">
        <v>54.0</v>
      </c>
      <c r="C45" s="2">
        <v>0.0</v>
      </c>
      <c r="G45" s="3">
        <v>110.0</v>
      </c>
      <c r="H45" s="3">
        <v>54.0</v>
      </c>
      <c r="J45" s="2">
        <v>110.0</v>
      </c>
      <c r="K45" s="2">
        <v>54.0</v>
      </c>
    </row>
    <row r="46" ht="15.75" customHeight="1">
      <c r="A46" s="2">
        <v>64.0</v>
      </c>
      <c r="B46" s="2">
        <v>40.0</v>
      </c>
      <c r="C46" s="2">
        <v>1.0</v>
      </c>
      <c r="G46" s="2">
        <v>64.0</v>
      </c>
      <c r="H46" s="2">
        <v>40.0</v>
      </c>
      <c r="J46" s="2">
        <v>64.0</v>
      </c>
      <c r="K46" s="2">
        <v>40.0</v>
      </c>
    </row>
    <row r="47" ht="15.75" customHeight="1">
      <c r="A47" s="2">
        <v>66.0</v>
      </c>
      <c r="B47" s="2">
        <v>25.0</v>
      </c>
      <c r="C47" s="2">
        <v>1.0</v>
      </c>
      <c r="G47" s="2">
        <v>66.0</v>
      </c>
      <c r="H47" s="2">
        <v>25.0</v>
      </c>
      <c r="J47" s="2">
        <v>66.0</v>
      </c>
      <c r="K47" s="2">
        <v>25.0</v>
      </c>
    </row>
    <row r="48" ht="15.75" customHeight="1">
      <c r="A48" s="2">
        <v>56.0</v>
      </c>
      <c r="B48" s="2">
        <v>29.0</v>
      </c>
      <c r="C48" s="2">
        <v>1.0</v>
      </c>
      <c r="G48" s="2">
        <v>56.0</v>
      </c>
      <c r="H48" s="2">
        <v>29.0</v>
      </c>
      <c r="J48" s="2">
        <v>56.0</v>
      </c>
      <c r="K48" s="2">
        <v>29.0</v>
      </c>
    </row>
    <row r="49" ht="15.75" customHeight="1">
      <c r="A49" s="2">
        <v>70.0</v>
      </c>
      <c r="B49" s="2">
        <v>22.0</v>
      </c>
      <c r="C49" s="2">
        <v>1.0</v>
      </c>
      <c r="G49" s="2">
        <v>70.0</v>
      </c>
      <c r="H49" s="2">
        <v>22.0</v>
      </c>
      <c r="J49" s="2">
        <v>70.0</v>
      </c>
      <c r="K49" s="2">
        <v>22.0</v>
      </c>
    </row>
    <row r="50" ht="15.75" customHeight="1">
      <c r="A50" s="2">
        <v>66.0</v>
      </c>
      <c r="B50" s="2">
        <v>31.0</v>
      </c>
      <c r="C50" s="2">
        <v>1.0</v>
      </c>
      <c r="G50" s="2">
        <v>66.0</v>
      </c>
      <c r="H50" s="2">
        <v>31.0</v>
      </c>
      <c r="J50" s="2">
        <v>66.0</v>
      </c>
      <c r="K50" s="2">
        <v>31.0</v>
      </c>
    </row>
    <row r="51" ht="15.75" customHeight="1">
      <c r="A51" s="2">
        <v>72.0</v>
      </c>
      <c r="B51" s="2">
        <v>24.0</v>
      </c>
      <c r="C51" s="2">
        <v>1.0</v>
      </c>
      <c r="G51" s="2">
        <v>72.0</v>
      </c>
      <c r="H51" s="2">
        <v>24.0</v>
      </c>
      <c r="J51" s="2">
        <v>72.0</v>
      </c>
      <c r="K51" s="2">
        <v>24.0</v>
      </c>
    </row>
    <row r="52" ht="15.75" customHeight="1">
      <c r="A52" s="2">
        <v>80.0</v>
      </c>
      <c r="B52" s="2">
        <v>22.0</v>
      </c>
      <c r="C52" s="2">
        <v>1.0</v>
      </c>
      <c r="G52" s="2">
        <v>80.0</v>
      </c>
      <c r="H52" s="2">
        <v>22.0</v>
      </c>
      <c r="J52" s="2">
        <v>80.0</v>
      </c>
      <c r="K52" s="2">
        <v>22.0</v>
      </c>
    </row>
    <row r="53" ht="15.75" customHeight="1">
      <c r="A53" s="2">
        <v>50.0</v>
      </c>
      <c r="B53" s="2">
        <v>26.0</v>
      </c>
      <c r="C53" s="2">
        <v>1.0</v>
      </c>
      <c r="G53" s="2">
        <v>50.0</v>
      </c>
      <c r="H53" s="2">
        <v>26.0</v>
      </c>
      <c r="J53" s="2">
        <v>50.0</v>
      </c>
      <c r="K53" s="2">
        <v>26.0</v>
      </c>
    </row>
    <row r="54" ht="15.75" customHeight="1">
      <c r="A54" s="2">
        <v>66.0</v>
      </c>
      <c r="B54" s="2">
        <v>30.0</v>
      </c>
      <c r="C54" s="2">
        <v>1.0</v>
      </c>
      <c r="G54" s="2">
        <v>66.0</v>
      </c>
      <c r="H54" s="2">
        <v>30.0</v>
      </c>
      <c r="J54" s="2">
        <v>66.0</v>
      </c>
      <c r="K54" s="2">
        <v>30.0</v>
      </c>
    </row>
    <row r="55" ht="15.75" customHeight="1">
      <c r="A55" s="2">
        <v>90.0</v>
      </c>
      <c r="B55" s="2">
        <v>58.0</v>
      </c>
      <c r="C55" s="2">
        <v>0.0</v>
      </c>
      <c r="G55" s="3">
        <v>90.0</v>
      </c>
      <c r="H55" s="3">
        <v>58.0</v>
      </c>
      <c r="J55" s="2">
        <v>90.0</v>
      </c>
      <c r="K55" s="2">
        <v>58.0</v>
      </c>
    </row>
    <row r="56" ht="15.75" customHeight="1">
      <c r="A56" s="2">
        <v>66.0</v>
      </c>
      <c r="B56" s="2">
        <v>42.0</v>
      </c>
      <c r="C56" s="2">
        <v>0.0</v>
      </c>
      <c r="G56" s="3">
        <v>66.0</v>
      </c>
      <c r="H56" s="3">
        <v>42.0</v>
      </c>
      <c r="J56" s="2">
        <v>66.0</v>
      </c>
      <c r="K56" s="2">
        <v>42.0</v>
      </c>
    </row>
    <row r="57" ht="15.75" customHeight="1">
      <c r="A57" s="2">
        <v>50.0</v>
      </c>
      <c r="B57" s="2">
        <v>21.0</v>
      </c>
      <c r="C57" s="2">
        <v>1.0</v>
      </c>
      <c r="G57" s="2">
        <v>50.0</v>
      </c>
      <c r="H57" s="2">
        <v>21.0</v>
      </c>
      <c r="J57" s="2">
        <v>50.0</v>
      </c>
      <c r="K57" s="2">
        <v>21.0</v>
      </c>
    </row>
    <row r="58" ht="15.75" customHeight="1">
      <c r="A58" s="2">
        <v>68.0</v>
      </c>
      <c r="B58" s="2">
        <v>41.0</v>
      </c>
      <c r="C58" s="2">
        <v>0.0</v>
      </c>
      <c r="G58" s="3">
        <v>68.0</v>
      </c>
      <c r="H58" s="3">
        <v>41.0</v>
      </c>
      <c r="J58" s="2">
        <v>68.0</v>
      </c>
      <c r="K58" s="2">
        <v>41.0</v>
      </c>
    </row>
    <row r="59" ht="15.75" customHeight="1">
      <c r="A59" s="2">
        <v>88.0</v>
      </c>
      <c r="B59" s="2">
        <v>31.0</v>
      </c>
      <c r="C59" s="2">
        <v>0.0</v>
      </c>
      <c r="G59" s="3">
        <v>88.0</v>
      </c>
      <c r="H59" s="3">
        <v>31.0</v>
      </c>
      <c r="J59" s="2">
        <v>88.0</v>
      </c>
      <c r="K59" s="2">
        <v>31.0</v>
      </c>
    </row>
    <row r="60" ht="15.75" customHeight="1">
      <c r="A60" s="2">
        <v>82.0</v>
      </c>
      <c r="B60" s="2">
        <v>44.0</v>
      </c>
      <c r="C60" s="2">
        <v>0.0</v>
      </c>
      <c r="G60" s="3">
        <v>82.0</v>
      </c>
      <c r="H60" s="3">
        <v>44.0</v>
      </c>
      <c r="J60" s="2">
        <v>82.0</v>
      </c>
      <c r="K60" s="2">
        <v>44.0</v>
      </c>
    </row>
    <row r="61" ht="15.75" customHeight="1">
      <c r="A61" s="2">
        <v>64.0</v>
      </c>
      <c r="B61" s="2">
        <v>22.0</v>
      </c>
      <c r="C61" s="2">
        <v>1.0</v>
      </c>
      <c r="G61" s="2">
        <v>64.0</v>
      </c>
      <c r="H61" s="2">
        <v>22.0</v>
      </c>
      <c r="J61" s="2">
        <v>64.0</v>
      </c>
      <c r="K61" s="2">
        <v>22.0</v>
      </c>
    </row>
    <row r="62" ht="15.75" customHeight="1">
      <c r="A62" s="2">
        <v>72.0</v>
      </c>
      <c r="B62" s="2">
        <v>21.0</v>
      </c>
      <c r="C62" s="2">
        <v>1.0</v>
      </c>
      <c r="G62" s="2">
        <v>72.0</v>
      </c>
      <c r="H62" s="2">
        <v>21.0</v>
      </c>
      <c r="J62" s="2">
        <v>72.0</v>
      </c>
      <c r="K62" s="2">
        <v>21.0</v>
      </c>
    </row>
    <row r="63" ht="15.75" customHeight="1">
      <c r="A63" s="2">
        <v>72.0</v>
      </c>
      <c r="B63" s="2">
        <v>39.0</v>
      </c>
      <c r="C63" s="2">
        <v>0.0</v>
      </c>
      <c r="G63" s="3">
        <v>72.0</v>
      </c>
      <c r="H63" s="3">
        <v>39.0</v>
      </c>
      <c r="J63" s="2">
        <v>72.0</v>
      </c>
      <c r="K63" s="2">
        <v>39.0</v>
      </c>
    </row>
    <row r="64" ht="15.75" customHeight="1">
      <c r="A64" s="2">
        <v>62.0</v>
      </c>
      <c r="B64" s="2">
        <v>36.0</v>
      </c>
      <c r="C64" s="2">
        <v>1.0</v>
      </c>
      <c r="G64" s="2">
        <v>62.0</v>
      </c>
      <c r="H64" s="2">
        <v>36.0</v>
      </c>
      <c r="J64" s="2">
        <v>62.0</v>
      </c>
      <c r="K64" s="2">
        <v>36.0</v>
      </c>
    </row>
    <row r="65" ht="15.75" customHeight="1">
      <c r="A65" s="2">
        <v>58.0</v>
      </c>
      <c r="B65" s="2">
        <v>24.0</v>
      </c>
      <c r="C65" s="2">
        <v>1.0</v>
      </c>
      <c r="G65" s="2">
        <v>58.0</v>
      </c>
      <c r="H65" s="2">
        <v>24.0</v>
      </c>
      <c r="J65" s="2">
        <v>58.0</v>
      </c>
      <c r="K65" s="2">
        <v>24.0</v>
      </c>
    </row>
    <row r="66" ht="15.75" customHeight="1">
      <c r="A66" s="2">
        <v>66.0</v>
      </c>
      <c r="B66" s="2">
        <v>42.0</v>
      </c>
      <c r="C66" s="2">
        <v>0.0</v>
      </c>
      <c r="G66" s="3">
        <v>66.0</v>
      </c>
      <c r="H66" s="3">
        <v>42.0</v>
      </c>
      <c r="J66" s="2">
        <v>66.0</v>
      </c>
      <c r="K66" s="2">
        <v>42.0</v>
      </c>
    </row>
    <row r="67" ht="15.75" customHeight="1">
      <c r="A67" s="2">
        <v>74.0</v>
      </c>
      <c r="B67" s="2">
        <v>32.0</v>
      </c>
      <c r="C67" s="2">
        <v>1.0</v>
      </c>
      <c r="G67" s="2">
        <v>74.0</v>
      </c>
      <c r="H67" s="2">
        <v>32.0</v>
      </c>
      <c r="J67" s="2">
        <v>74.0</v>
      </c>
      <c r="K67" s="2">
        <v>32.0</v>
      </c>
    </row>
    <row r="68" ht="15.75" customHeight="1">
      <c r="A68" s="2">
        <v>88.0</v>
      </c>
      <c r="B68" s="2">
        <v>38.0</v>
      </c>
      <c r="C68" s="2">
        <v>0.0</v>
      </c>
      <c r="G68" s="3">
        <v>88.0</v>
      </c>
      <c r="H68" s="3">
        <v>38.0</v>
      </c>
      <c r="J68" s="2">
        <v>88.0</v>
      </c>
      <c r="K68" s="2">
        <v>38.0</v>
      </c>
    </row>
    <row r="69" ht="15.75" customHeight="1">
      <c r="A69" s="2">
        <v>92.0</v>
      </c>
      <c r="B69" s="2">
        <v>54.0</v>
      </c>
      <c r="C69" s="2">
        <v>0.0</v>
      </c>
      <c r="G69" s="3">
        <v>92.0</v>
      </c>
      <c r="H69" s="3">
        <v>54.0</v>
      </c>
      <c r="J69" s="2">
        <v>92.0</v>
      </c>
      <c r="K69" s="2">
        <v>54.0</v>
      </c>
    </row>
    <row r="70" ht="15.75" customHeight="1">
      <c r="A70" s="2">
        <v>66.0</v>
      </c>
      <c r="B70" s="2">
        <v>25.0</v>
      </c>
      <c r="C70" s="2">
        <v>1.0</v>
      </c>
      <c r="G70" s="2">
        <v>66.0</v>
      </c>
      <c r="H70" s="2">
        <v>25.0</v>
      </c>
      <c r="J70" s="2">
        <v>66.0</v>
      </c>
      <c r="K70" s="2">
        <v>25.0</v>
      </c>
    </row>
    <row r="71" ht="15.75" customHeight="1">
      <c r="A71" s="2">
        <v>85.0</v>
      </c>
      <c r="B71" s="2">
        <v>27.0</v>
      </c>
      <c r="C71" s="2">
        <v>1.0</v>
      </c>
      <c r="G71" s="2">
        <v>85.0</v>
      </c>
      <c r="H71" s="2">
        <v>27.0</v>
      </c>
      <c r="J71" s="2">
        <v>85.0</v>
      </c>
      <c r="K71" s="2">
        <v>27.0</v>
      </c>
    </row>
    <row r="72" ht="15.75" customHeight="1">
      <c r="A72" s="2">
        <v>66.0</v>
      </c>
      <c r="B72" s="2">
        <v>28.0</v>
      </c>
      <c r="C72" s="2">
        <v>1.0</v>
      </c>
      <c r="G72" s="2">
        <v>66.0</v>
      </c>
      <c r="H72" s="2">
        <v>28.0</v>
      </c>
      <c r="J72" s="2">
        <v>66.0</v>
      </c>
      <c r="K72" s="2">
        <v>28.0</v>
      </c>
    </row>
    <row r="73" ht="15.75" customHeight="1">
      <c r="A73" s="2">
        <v>64.0</v>
      </c>
      <c r="B73" s="2">
        <v>26.0</v>
      </c>
      <c r="C73" s="2">
        <v>1.0</v>
      </c>
      <c r="G73" s="2">
        <v>64.0</v>
      </c>
      <c r="H73" s="2">
        <v>26.0</v>
      </c>
      <c r="J73" s="2">
        <v>64.0</v>
      </c>
      <c r="K73" s="2">
        <v>26.0</v>
      </c>
    </row>
    <row r="74" ht="15.75" customHeight="1">
      <c r="A74" s="2">
        <v>90.0</v>
      </c>
      <c r="B74" s="2">
        <v>42.0</v>
      </c>
      <c r="C74" s="2">
        <v>0.0</v>
      </c>
      <c r="G74" s="3">
        <v>90.0</v>
      </c>
      <c r="H74" s="3">
        <v>42.0</v>
      </c>
      <c r="J74" s="2">
        <v>90.0</v>
      </c>
      <c r="K74" s="2">
        <v>42.0</v>
      </c>
    </row>
    <row r="75" ht="15.75" customHeight="1">
      <c r="A75" s="2">
        <v>86.0</v>
      </c>
      <c r="B75" s="2">
        <v>23.0</v>
      </c>
      <c r="C75" s="2">
        <v>1.0</v>
      </c>
      <c r="G75" s="2">
        <v>86.0</v>
      </c>
      <c r="H75" s="2">
        <v>23.0</v>
      </c>
      <c r="J75" s="2">
        <v>86.0</v>
      </c>
      <c r="K75" s="2">
        <v>23.0</v>
      </c>
    </row>
    <row r="76" ht="15.75" customHeight="1">
      <c r="A76" s="2">
        <v>75.0</v>
      </c>
      <c r="B76" s="2">
        <v>22.0</v>
      </c>
      <c r="C76" s="2">
        <v>1.0</v>
      </c>
      <c r="G76" s="2">
        <v>75.0</v>
      </c>
      <c r="H76" s="2">
        <v>22.0</v>
      </c>
      <c r="J76" s="2">
        <v>75.0</v>
      </c>
      <c r="K76" s="2">
        <v>22.0</v>
      </c>
    </row>
    <row r="77" ht="15.75" customHeight="1">
      <c r="A77" s="2">
        <v>48.0</v>
      </c>
      <c r="B77" s="2">
        <v>22.0</v>
      </c>
      <c r="C77" s="2">
        <v>1.0</v>
      </c>
      <c r="G77" s="2">
        <v>48.0</v>
      </c>
      <c r="H77" s="2">
        <v>22.0</v>
      </c>
      <c r="J77" s="2">
        <v>48.0</v>
      </c>
      <c r="K77" s="2">
        <v>22.0</v>
      </c>
    </row>
    <row r="78" ht="15.75" customHeight="1">
      <c r="A78" s="2">
        <v>78.0</v>
      </c>
      <c r="B78" s="2">
        <v>41.0</v>
      </c>
      <c r="C78" s="2">
        <v>0.0</v>
      </c>
      <c r="G78" s="3">
        <v>78.0</v>
      </c>
      <c r="H78" s="3">
        <v>41.0</v>
      </c>
      <c r="J78" s="2">
        <v>78.0</v>
      </c>
      <c r="K78" s="2">
        <v>41.0</v>
      </c>
    </row>
    <row r="79" ht="15.75" customHeight="1">
      <c r="A79" s="2">
        <v>72.0</v>
      </c>
      <c r="B79" s="2">
        <v>27.0</v>
      </c>
      <c r="C79" s="2">
        <v>1.0</v>
      </c>
      <c r="G79" s="2">
        <v>72.0</v>
      </c>
      <c r="H79" s="2">
        <v>27.0</v>
      </c>
      <c r="J79" s="2">
        <v>72.0</v>
      </c>
      <c r="K79" s="2">
        <v>27.0</v>
      </c>
    </row>
    <row r="80" ht="15.75" customHeight="1">
      <c r="A80" s="2">
        <v>72.0</v>
      </c>
      <c r="B80" s="2">
        <v>26.0</v>
      </c>
      <c r="C80" s="2">
        <v>1.0</v>
      </c>
      <c r="G80" s="2">
        <v>72.0</v>
      </c>
      <c r="H80" s="2">
        <v>26.0</v>
      </c>
      <c r="J80" s="2">
        <v>72.0</v>
      </c>
      <c r="K80" s="2">
        <v>26.0</v>
      </c>
    </row>
    <row r="81" ht="15.75" customHeight="1">
      <c r="A81" s="2">
        <v>66.0</v>
      </c>
      <c r="B81" s="2">
        <v>24.0</v>
      </c>
      <c r="C81" s="2">
        <v>1.0</v>
      </c>
      <c r="G81" s="2">
        <v>66.0</v>
      </c>
      <c r="H81" s="2">
        <v>24.0</v>
      </c>
      <c r="J81" s="2">
        <v>66.0</v>
      </c>
      <c r="K81" s="2">
        <v>24.0</v>
      </c>
    </row>
    <row r="82" ht="15.75" customHeight="1">
      <c r="A82" s="2">
        <v>44.0</v>
      </c>
      <c r="B82" s="2">
        <v>22.0</v>
      </c>
      <c r="C82" s="2">
        <v>1.0</v>
      </c>
      <c r="G82" s="2">
        <v>44.0</v>
      </c>
      <c r="H82" s="2">
        <v>22.0</v>
      </c>
      <c r="J82" s="2">
        <v>44.0</v>
      </c>
      <c r="K82" s="2">
        <v>22.0</v>
      </c>
    </row>
    <row r="83" ht="15.75" customHeight="1">
      <c r="A83" s="2">
        <v>72.0</v>
      </c>
      <c r="B83" s="2">
        <v>22.0</v>
      </c>
      <c r="C83" s="2">
        <v>1.0</v>
      </c>
      <c r="G83" s="2">
        <v>72.0</v>
      </c>
      <c r="H83" s="2">
        <v>22.0</v>
      </c>
      <c r="J83" s="2">
        <v>72.0</v>
      </c>
      <c r="K83" s="2">
        <v>22.0</v>
      </c>
    </row>
    <row r="84" ht="15.75" customHeight="1">
      <c r="A84" s="2">
        <v>78.0</v>
      </c>
      <c r="B84" s="2">
        <v>36.0</v>
      </c>
      <c r="C84" s="2">
        <v>0.0</v>
      </c>
      <c r="G84" s="3">
        <v>78.0</v>
      </c>
      <c r="H84" s="3">
        <v>36.0</v>
      </c>
      <c r="J84" s="2">
        <v>78.0</v>
      </c>
      <c r="K84" s="2">
        <v>36.0</v>
      </c>
    </row>
    <row r="85" ht="15.75" customHeight="1">
      <c r="A85" s="2">
        <v>65.0</v>
      </c>
      <c r="B85" s="2">
        <v>22.0</v>
      </c>
      <c r="C85" s="2">
        <v>1.0</v>
      </c>
      <c r="G85" s="2">
        <v>65.0</v>
      </c>
      <c r="H85" s="2">
        <v>22.0</v>
      </c>
      <c r="J85" s="2">
        <v>65.0</v>
      </c>
      <c r="K85" s="2">
        <v>22.0</v>
      </c>
    </row>
    <row r="86" ht="15.75" customHeight="1">
      <c r="A86" s="2">
        <v>108.0</v>
      </c>
      <c r="B86" s="2">
        <v>37.0</v>
      </c>
      <c r="C86" s="2">
        <v>0.0</v>
      </c>
      <c r="G86" s="3">
        <v>108.0</v>
      </c>
      <c r="H86" s="3">
        <v>37.0</v>
      </c>
      <c r="J86" s="2">
        <v>108.0</v>
      </c>
      <c r="K86" s="2">
        <v>37.0</v>
      </c>
    </row>
    <row r="87" ht="15.75" customHeight="1">
      <c r="A87" s="2">
        <v>74.0</v>
      </c>
      <c r="B87" s="2">
        <v>27.0</v>
      </c>
      <c r="C87" s="2">
        <v>1.0</v>
      </c>
      <c r="G87" s="2">
        <v>74.0</v>
      </c>
      <c r="H87" s="2">
        <v>27.0</v>
      </c>
      <c r="J87" s="2">
        <v>74.0</v>
      </c>
      <c r="K87" s="2">
        <v>27.0</v>
      </c>
    </row>
    <row r="88" ht="15.75" customHeight="1">
      <c r="A88" s="2">
        <v>72.0</v>
      </c>
      <c r="B88" s="2">
        <v>45.0</v>
      </c>
      <c r="C88" s="2">
        <v>0.0</v>
      </c>
      <c r="G88" s="3">
        <v>72.0</v>
      </c>
      <c r="H88" s="3">
        <v>45.0</v>
      </c>
      <c r="J88" s="2">
        <v>72.0</v>
      </c>
      <c r="K88" s="2">
        <v>45.0</v>
      </c>
    </row>
    <row r="89" ht="15.75" customHeight="1">
      <c r="A89" s="2">
        <v>68.0</v>
      </c>
      <c r="B89" s="2">
        <v>26.0</v>
      </c>
      <c r="C89" s="2">
        <v>1.0</v>
      </c>
      <c r="G89" s="2">
        <v>68.0</v>
      </c>
      <c r="H89" s="2">
        <v>26.0</v>
      </c>
      <c r="J89" s="2">
        <v>68.0</v>
      </c>
      <c r="K89" s="2">
        <v>26.0</v>
      </c>
    </row>
    <row r="90" ht="15.75" customHeight="1">
      <c r="A90" s="2">
        <v>70.0</v>
      </c>
      <c r="B90" s="2">
        <v>43.0</v>
      </c>
      <c r="C90" s="2">
        <v>0.0</v>
      </c>
      <c r="G90" s="3">
        <v>70.0</v>
      </c>
      <c r="H90" s="3">
        <v>43.0</v>
      </c>
      <c r="J90" s="2">
        <v>70.0</v>
      </c>
      <c r="K90" s="2">
        <v>43.0</v>
      </c>
    </row>
    <row r="91" ht="15.75" customHeight="1">
      <c r="A91" s="2">
        <v>68.0</v>
      </c>
      <c r="B91" s="2">
        <v>24.0</v>
      </c>
      <c r="C91" s="2">
        <v>1.0</v>
      </c>
      <c r="G91" s="2">
        <v>68.0</v>
      </c>
      <c r="H91" s="2">
        <v>24.0</v>
      </c>
      <c r="J91" s="2">
        <v>68.0</v>
      </c>
      <c r="K91" s="2">
        <v>24.0</v>
      </c>
    </row>
    <row r="92" ht="15.75" customHeight="1">
      <c r="A92" s="2">
        <v>55.0</v>
      </c>
      <c r="B92" s="2">
        <v>21.0</v>
      </c>
      <c r="C92" s="2">
        <v>1.0</v>
      </c>
      <c r="G92" s="2">
        <v>55.0</v>
      </c>
      <c r="H92" s="2">
        <v>21.0</v>
      </c>
      <c r="J92" s="2">
        <v>55.0</v>
      </c>
      <c r="K92" s="2">
        <v>21.0</v>
      </c>
    </row>
    <row r="93" ht="15.75" customHeight="1">
      <c r="A93" s="2">
        <v>80.0</v>
      </c>
      <c r="B93" s="2">
        <v>34.0</v>
      </c>
      <c r="C93" s="2">
        <v>0.0</v>
      </c>
      <c r="G93" s="3">
        <v>80.0</v>
      </c>
      <c r="H93" s="3">
        <v>34.0</v>
      </c>
      <c r="J93" s="2">
        <v>80.0</v>
      </c>
      <c r="K93" s="2">
        <v>34.0</v>
      </c>
    </row>
    <row r="94" ht="15.75" customHeight="1">
      <c r="A94" s="2">
        <v>78.0</v>
      </c>
      <c r="B94" s="2">
        <v>42.0</v>
      </c>
      <c r="C94" s="2">
        <v>0.0</v>
      </c>
      <c r="G94" s="3">
        <v>78.0</v>
      </c>
      <c r="H94" s="3">
        <v>42.0</v>
      </c>
      <c r="J94" s="2">
        <v>78.0</v>
      </c>
      <c r="K94" s="2">
        <v>42.0</v>
      </c>
    </row>
    <row r="95" ht="15.75" customHeight="1">
      <c r="A95" s="2">
        <v>72.0</v>
      </c>
      <c r="B95" s="2">
        <v>60.0</v>
      </c>
      <c r="C95" s="2">
        <v>0.0</v>
      </c>
      <c r="G95" s="3">
        <v>72.0</v>
      </c>
      <c r="H95" s="3">
        <v>60.0</v>
      </c>
      <c r="J95" s="2">
        <v>72.0</v>
      </c>
      <c r="K95" s="2">
        <v>60.0</v>
      </c>
    </row>
    <row r="96" ht="15.75" customHeight="1">
      <c r="A96" s="2">
        <v>82.0</v>
      </c>
      <c r="B96" s="2">
        <v>21.0</v>
      </c>
      <c r="C96" s="2">
        <v>1.0</v>
      </c>
      <c r="G96" s="2">
        <v>82.0</v>
      </c>
      <c r="H96" s="2">
        <v>21.0</v>
      </c>
      <c r="J96" s="2">
        <v>82.0</v>
      </c>
      <c r="K96" s="2">
        <v>21.0</v>
      </c>
    </row>
    <row r="97" ht="15.75" customHeight="1">
      <c r="A97" s="2">
        <v>72.0</v>
      </c>
      <c r="B97" s="2">
        <v>40.0</v>
      </c>
      <c r="C97" s="2">
        <v>0.0</v>
      </c>
      <c r="G97" s="3">
        <v>72.0</v>
      </c>
      <c r="H97" s="3">
        <v>40.0</v>
      </c>
      <c r="J97" s="2">
        <v>72.0</v>
      </c>
      <c r="K97" s="2">
        <v>40.0</v>
      </c>
    </row>
    <row r="98" ht="15.75" customHeight="1">
      <c r="A98" s="2">
        <v>62.0</v>
      </c>
      <c r="B98" s="2">
        <v>24.0</v>
      </c>
      <c r="C98" s="2">
        <v>1.0</v>
      </c>
      <c r="G98" s="2">
        <v>62.0</v>
      </c>
      <c r="H98" s="2">
        <v>24.0</v>
      </c>
      <c r="J98" s="2">
        <v>62.0</v>
      </c>
      <c r="K98" s="2">
        <v>24.0</v>
      </c>
    </row>
    <row r="99" ht="15.75" customHeight="1">
      <c r="A99" s="2">
        <v>48.0</v>
      </c>
      <c r="B99" s="2">
        <v>22.0</v>
      </c>
      <c r="C99" s="2">
        <v>1.0</v>
      </c>
      <c r="G99" s="2">
        <v>48.0</v>
      </c>
      <c r="H99" s="2">
        <v>22.0</v>
      </c>
      <c r="J99" s="2">
        <v>48.0</v>
      </c>
      <c r="K99" s="2">
        <v>22.0</v>
      </c>
    </row>
    <row r="100" ht="15.75" customHeight="1">
      <c r="A100" s="2">
        <v>50.0</v>
      </c>
      <c r="B100" s="2">
        <v>23.0</v>
      </c>
      <c r="C100" s="2">
        <v>1.0</v>
      </c>
      <c r="G100" s="2">
        <v>50.0</v>
      </c>
      <c r="H100" s="2">
        <v>23.0</v>
      </c>
      <c r="J100" s="2">
        <v>50.0</v>
      </c>
      <c r="K100" s="2">
        <v>23.0</v>
      </c>
    </row>
    <row r="101" ht="15.75" customHeight="1">
      <c r="A101" s="2">
        <v>90.0</v>
      </c>
      <c r="B101" s="2">
        <v>31.0</v>
      </c>
      <c r="C101" s="2">
        <v>0.0</v>
      </c>
      <c r="G101" s="3">
        <v>90.0</v>
      </c>
      <c r="H101" s="3">
        <v>31.0</v>
      </c>
      <c r="J101" s="2">
        <v>90.0</v>
      </c>
      <c r="K101" s="2">
        <v>31.0</v>
      </c>
    </row>
    <row r="102" ht="15.75" customHeight="1">
      <c r="A102" s="2">
        <v>72.0</v>
      </c>
      <c r="B102" s="2">
        <v>33.0</v>
      </c>
      <c r="C102" s="2">
        <v>1.0</v>
      </c>
      <c r="G102" s="2">
        <v>72.0</v>
      </c>
      <c r="H102" s="2">
        <v>33.0</v>
      </c>
      <c r="J102" s="2">
        <v>72.0</v>
      </c>
      <c r="K102" s="2">
        <v>33.0</v>
      </c>
    </row>
    <row r="103" ht="15.75" customHeight="1">
      <c r="A103" s="2">
        <v>60.0</v>
      </c>
      <c r="B103" s="2">
        <v>22.0</v>
      </c>
      <c r="C103" s="2">
        <v>1.0</v>
      </c>
      <c r="G103" s="2">
        <v>60.0</v>
      </c>
      <c r="H103" s="2">
        <v>22.0</v>
      </c>
      <c r="J103" s="2">
        <v>60.0</v>
      </c>
      <c r="K103" s="2">
        <v>22.0</v>
      </c>
    </row>
    <row r="104" ht="15.75" customHeight="1">
      <c r="A104" s="2">
        <v>96.0</v>
      </c>
      <c r="B104" s="2">
        <v>21.0</v>
      </c>
      <c r="C104" s="2">
        <v>1.0</v>
      </c>
      <c r="G104" s="2">
        <v>96.0</v>
      </c>
      <c r="H104" s="2">
        <v>21.0</v>
      </c>
      <c r="J104" s="2">
        <v>96.0</v>
      </c>
      <c r="K104" s="2">
        <v>21.0</v>
      </c>
    </row>
    <row r="105" ht="15.75" customHeight="1">
      <c r="A105" s="2">
        <v>72.0</v>
      </c>
      <c r="B105" s="2">
        <v>24.0</v>
      </c>
      <c r="C105" s="2">
        <v>1.0</v>
      </c>
      <c r="G105" s="2">
        <v>72.0</v>
      </c>
      <c r="H105" s="2">
        <v>24.0</v>
      </c>
      <c r="J105" s="2">
        <v>72.0</v>
      </c>
      <c r="K105" s="2">
        <v>24.0</v>
      </c>
    </row>
    <row r="106" ht="15.75" customHeight="1">
      <c r="A106" s="2">
        <v>65.0</v>
      </c>
      <c r="B106" s="2">
        <v>27.0</v>
      </c>
      <c r="C106" s="2">
        <v>1.0</v>
      </c>
      <c r="G106" s="2">
        <v>65.0</v>
      </c>
      <c r="H106" s="2">
        <v>27.0</v>
      </c>
      <c r="J106" s="2">
        <v>65.0</v>
      </c>
      <c r="K106" s="2">
        <v>27.0</v>
      </c>
    </row>
    <row r="107" ht="15.75" customHeight="1">
      <c r="A107" s="2">
        <v>56.0</v>
      </c>
      <c r="B107" s="2">
        <v>21.0</v>
      </c>
      <c r="C107" s="2">
        <v>1.0</v>
      </c>
      <c r="G107" s="2">
        <v>56.0</v>
      </c>
      <c r="H107" s="2">
        <v>21.0</v>
      </c>
      <c r="J107" s="2">
        <v>56.0</v>
      </c>
      <c r="K107" s="2">
        <v>21.0</v>
      </c>
    </row>
    <row r="108" ht="15.75" customHeight="1">
      <c r="A108" s="2">
        <v>122.0</v>
      </c>
      <c r="B108" s="2">
        <v>27.0</v>
      </c>
      <c r="C108" s="2">
        <v>0.0</v>
      </c>
      <c r="G108" s="3">
        <v>122.0</v>
      </c>
      <c r="H108" s="3">
        <v>27.0</v>
      </c>
      <c r="J108" s="2">
        <v>122.0</v>
      </c>
      <c r="K108" s="2">
        <v>27.0</v>
      </c>
    </row>
    <row r="109" ht="15.75" customHeight="1">
      <c r="A109" s="2">
        <v>58.0</v>
      </c>
      <c r="B109" s="2">
        <v>37.0</v>
      </c>
      <c r="C109" s="2">
        <v>1.0</v>
      </c>
      <c r="G109" s="2">
        <v>58.0</v>
      </c>
      <c r="H109" s="2">
        <v>37.0</v>
      </c>
      <c r="J109" s="2">
        <v>58.0</v>
      </c>
      <c r="K109" s="2">
        <v>37.0</v>
      </c>
    </row>
    <row r="110" ht="15.75" customHeight="1">
      <c r="A110" s="2">
        <v>58.0</v>
      </c>
      <c r="B110" s="2">
        <v>25.0</v>
      </c>
      <c r="C110" s="2">
        <v>1.0</v>
      </c>
      <c r="G110" s="2">
        <v>58.0</v>
      </c>
      <c r="H110" s="2">
        <v>25.0</v>
      </c>
      <c r="J110" s="2">
        <v>58.0</v>
      </c>
      <c r="K110" s="2">
        <v>25.0</v>
      </c>
    </row>
    <row r="111" ht="15.75" customHeight="1">
      <c r="A111" s="2">
        <v>85.0</v>
      </c>
      <c r="B111" s="2">
        <v>24.0</v>
      </c>
      <c r="C111" s="2">
        <v>1.0</v>
      </c>
      <c r="G111" s="2">
        <v>85.0</v>
      </c>
      <c r="H111" s="2">
        <v>24.0</v>
      </c>
      <c r="J111" s="2">
        <v>85.0</v>
      </c>
      <c r="K111" s="2">
        <v>24.0</v>
      </c>
    </row>
    <row r="112" ht="15.75" customHeight="1">
      <c r="A112" s="2">
        <v>72.0</v>
      </c>
      <c r="B112" s="2">
        <v>24.0</v>
      </c>
      <c r="C112" s="2">
        <v>1.0</v>
      </c>
      <c r="G112" s="2">
        <v>72.0</v>
      </c>
      <c r="H112" s="2">
        <v>24.0</v>
      </c>
      <c r="J112" s="2">
        <v>72.0</v>
      </c>
      <c r="K112" s="2">
        <v>24.0</v>
      </c>
    </row>
    <row r="113" ht="15.75" customHeight="1">
      <c r="A113" s="2">
        <v>62.0</v>
      </c>
      <c r="B113" s="2">
        <v>46.0</v>
      </c>
      <c r="C113" s="2">
        <v>0.0</v>
      </c>
      <c r="G113" s="3">
        <v>62.0</v>
      </c>
      <c r="H113" s="3">
        <v>46.0</v>
      </c>
      <c r="J113" s="2">
        <v>62.0</v>
      </c>
      <c r="K113" s="2">
        <v>46.0</v>
      </c>
    </row>
    <row r="114" ht="15.75" customHeight="1">
      <c r="A114" s="2">
        <v>76.0</v>
      </c>
      <c r="B114" s="2">
        <v>23.0</v>
      </c>
      <c r="C114" s="2">
        <v>1.0</v>
      </c>
      <c r="G114" s="2">
        <v>76.0</v>
      </c>
      <c r="H114" s="2">
        <v>23.0</v>
      </c>
      <c r="J114" s="2">
        <v>76.0</v>
      </c>
      <c r="K114" s="2">
        <v>23.0</v>
      </c>
    </row>
    <row r="115" ht="15.75" customHeight="1">
      <c r="A115" s="2">
        <v>62.0</v>
      </c>
      <c r="B115" s="2">
        <v>25.0</v>
      </c>
      <c r="C115" s="2">
        <v>1.0</v>
      </c>
      <c r="G115" s="2">
        <v>62.0</v>
      </c>
      <c r="H115" s="2">
        <v>25.0</v>
      </c>
      <c r="J115" s="2">
        <v>62.0</v>
      </c>
      <c r="K115" s="2">
        <v>25.0</v>
      </c>
    </row>
    <row r="116" ht="15.75" customHeight="1">
      <c r="A116" s="2">
        <v>54.0</v>
      </c>
      <c r="B116" s="2">
        <v>39.0</v>
      </c>
      <c r="C116" s="2">
        <v>1.0</v>
      </c>
      <c r="G116" s="2">
        <v>54.0</v>
      </c>
      <c r="H116" s="2">
        <v>39.0</v>
      </c>
      <c r="J116" s="2">
        <v>54.0</v>
      </c>
      <c r="K116" s="2">
        <v>39.0</v>
      </c>
    </row>
    <row r="117" ht="15.75" customHeight="1">
      <c r="A117" s="2">
        <v>92.0</v>
      </c>
      <c r="B117" s="2">
        <v>61.0</v>
      </c>
      <c r="C117" s="2">
        <v>0.0</v>
      </c>
      <c r="G117" s="3">
        <v>92.0</v>
      </c>
      <c r="H117" s="3">
        <v>61.0</v>
      </c>
      <c r="J117" s="2">
        <v>92.0</v>
      </c>
      <c r="K117" s="2">
        <v>61.0</v>
      </c>
    </row>
    <row r="118" ht="15.75" customHeight="1">
      <c r="A118" s="2">
        <v>74.0</v>
      </c>
      <c r="B118" s="2">
        <v>38.0</v>
      </c>
      <c r="C118" s="2">
        <v>0.0</v>
      </c>
      <c r="G118" s="3">
        <v>74.0</v>
      </c>
      <c r="H118" s="3">
        <v>38.0</v>
      </c>
      <c r="J118" s="2">
        <v>74.0</v>
      </c>
      <c r="K118" s="2">
        <v>38.0</v>
      </c>
    </row>
    <row r="119" ht="15.75" customHeight="1">
      <c r="A119" s="2">
        <v>48.0</v>
      </c>
      <c r="B119" s="2">
        <v>25.0</v>
      </c>
      <c r="C119" s="2">
        <v>1.0</v>
      </c>
      <c r="G119" s="2">
        <v>48.0</v>
      </c>
      <c r="H119" s="2">
        <v>25.0</v>
      </c>
      <c r="J119" s="2">
        <v>48.0</v>
      </c>
      <c r="K119" s="2">
        <v>25.0</v>
      </c>
    </row>
    <row r="120" ht="15.75" customHeight="1">
      <c r="A120" s="2">
        <v>60.0</v>
      </c>
      <c r="B120" s="2">
        <v>22.0</v>
      </c>
      <c r="C120" s="2">
        <v>1.0</v>
      </c>
      <c r="G120" s="2">
        <v>60.0</v>
      </c>
      <c r="H120" s="2">
        <v>22.0</v>
      </c>
      <c r="J120" s="2">
        <v>60.0</v>
      </c>
      <c r="K120" s="2">
        <v>22.0</v>
      </c>
    </row>
    <row r="121" ht="15.75" customHeight="1">
      <c r="A121" s="2">
        <v>76.0</v>
      </c>
      <c r="B121" s="2">
        <v>21.0</v>
      </c>
      <c r="C121" s="2">
        <v>1.0</v>
      </c>
      <c r="G121" s="2">
        <v>76.0</v>
      </c>
      <c r="H121" s="2">
        <v>21.0</v>
      </c>
      <c r="J121" s="2">
        <v>76.0</v>
      </c>
      <c r="K121" s="2">
        <v>21.0</v>
      </c>
    </row>
    <row r="122" ht="15.75" customHeight="1">
      <c r="A122" s="2">
        <v>76.0</v>
      </c>
      <c r="B122" s="2">
        <v>25.0</v>
      </c>
      <c r="C122" s="2">
        <v>1.0</v>
      </c>
      <c r="G122" s="2">
        <v>76.0</v>
      </c>
      <c r="H122" s="2">
        <v>25.0</v>
      </c>
      <c r="J122" s="2">
        <v>76.0</v>
      </c>
      <c r="K122" s="2">
        <v>25.0</v>
      </c>
    </row>
    <row r="123" ht="15.75" customHeight="1">
      <c r="A123" s="2">
        <v>64.0</v>
      </c>
      <c r="B123" s="2">
        <v>24.0</v>
      </c>
      <c r="C123" s="2">
        <v>1.0</v>
      </c>
      <c r="G123" s="2">
        <v>64.0</v>
      </c>
      <c r="H123" s="2">
        <v>24.0</v>
      </c>
      <c r="J123" s="2">
        <v>64.0</v>
      </c>
      <c r="K123" s="2">
        <v>24.0</v>
      </c>
    </row>
    <row r="124" ht="15.75" customHeight="1">
      <c r="A124" s="2">
        <v>74.0</v>
      </c>
      <c r="B124" s="2">
        <v>23.0</v>
      </c>
      <c r="C124" s="2">
        <v>1.0</v>
      </c>
      <c r="G124" s="2">
        <v>74.0</v>
      </c>
      <c r="H124" s="2">
        <v>23.0</v>
      </c>
      <c r="J124" s="2">
        <v>74.0</v>
      </c>
      <c r="K124" s="2">
        <v>23.0</v>
      </c>
    </row>
    <row r="125" ht="15.75" customHeight="1">
      <c r="A125" s="2">
        <v>80.0</v>
      </c>
      <c r="B125" s="2">
        <v>69.0</v>
      </c>
      <c r="C125" s="2">
        <v>0.0</v>
      </c>
      <c r="G125" s="3">
        <v>80.0</v>
      </c>
      <c r="H125" s="3">
        <v>69.0</v>
      </c>
      <c r="J125" s="2">
        <v>80.0</v>
      </c>
      <c r="K125" s="2">
        <v>69.0</v>
      </c>
    </row>
    <row r="126" ht="15.75" customHeight="1">
      <c r="A126" s="2">
        <v>76.0</v>
      </c>
      <c r="B126" s="2">
        <v>23.0</v>
      </c>
      <c r="C126" s="2">
        <v>1.0</v>
      </c>
      <c r="G126" s="2">
        <v>76.0</v>
      </c>
      <c r="H126" s="2">
        <v>23.0</v>
      </c>
      <c r="J126" s="2">
        <v>76.0</v>
      </c>
      <c r="K126" s="2">
        <v>23.0</v>
      </c>
    </row>
    <row r="127" ht="15.75" customHeight="1">
      <c r="A127" s="2">
        <v>30.0</v>
      </c>
      <c r="B127" s="2">
        <v>26.0</v>
      </c>
      <c r="C127" s="2">
        <v>1.0</v>
      </c>
      <c r="G127" s="2">
        <v>30.0</v>
      </c>
      <c r="H127" s="2">
        <v>26.0</v>
      </c>
      <c r="J127" s="2">
        <v>30.0</v>
      </c>
      <c r="K127" s="2">
        <v>26.0</v>
      </c>
    </row>
    <row r="128" ht="15.75" customHeight="1">
      <c r="A128" s="2">
        <v>70.0</v>
      </c>
      <c r="B128" s="2">
        <v>30.0</v>
      </c>
      <c r="C128" s="2">
        <v>1.0</v>
      </c>
      <c r="G128" s="2">
        <v>70.0</v>
      </c>
      <c r="H128" s="2">
        <v>30.0</v>
      </c>
      <c r="J128" s="2">
        <v>70.0</v>
      </c>
      <c r="K128" s="2">
        <v>30.0</v>
      </c>
    </row>
    <row r="129" ht="15.75" customHeight="1">
      <c r="A129" s="2">
        <v>58.0</v>
      </c>
      <c r="B129" s="2">
        <v>23.0</v>
      </c>
      <c r="C129" s="2">
        <v>1.0</v>
      </c>
      <c r="G129" s="2">
        <v>58.0</v>
      </c>
      <c r="H129" s="2">
        <v>23.0</v>
      </c>
      <c r="J129" s="2">
        <v>58.0</v>
      </c>
      <c r="K129" s="2">
        <v>23.0</v>
      </c>
    </row>
    <row r="130" ht="15.75" customHeight="1">
      <c r="A130" s="2">
        <v>88.0</v>
      </c>
      <c r="B130" s="2">
        <v>40.0</v>
      </c>
      <c r="C130" s="2">
        <v>0.0</v>
      </c>
      <c r="G130" s="3">
        <v>88.0</v>
      </c>
      <c r="H130" s="3">
        <v>40.0</v>
      </c>
      <c r="J130" s="2">
        <v>88.0</v>
      </c>
      <c r="K130" s="2">
        <v>40.0</v>
      </c>
    </row>
    <row r="131" ht="15.75" customHeight="1">
      <c r="A131" s="2">
        <v>84.0</v>
      </c>
      <c r="B131" s="2">
        <v>62.0</v>
      </c>
      <c r="C131" s="2">
        <v>0.0</v>
      </c>
      <c r="G131" s="3">
        <v>84.0</v>
      </c>
      <c r="H131" s="3">
        <v>62.0</v>
      </c>
      <c r="J131" s="2">
        <v>84.0</v>
      </c>
      <c r="K131" s="2">
        <v>62.0</v>
      </c>
    </row>
    <row r="132" ht="15.75" customHeight="1">
      <c r="A132" s="2">
        <v>70.0</v>
      </c>
      <c r="B132" s="2">
        <v>33.0</v>
      </c>
      <c r="C132" s="2">
        <v>1.0</v>
      </c>
      <c r="G132" s="2">
        <v>70.0</v>
      </c>
      <c r="H132" s="2">
        <v>33.0</v>
      </c>
      <c r="J132" s="2">
        <v>70.0</v>
      </c>
      <c r="K132" s="2">
        <v>33.0</v>
      </c>
    </row>
    <row r="133" ht="15.75" customHeight="1">
      <c r="A133" s="2">
        <v>56.0</v>
      </c>
      <c r="B133" s="2">
        <v>33.0</v>
      </c>
      <c r="C133" s="2">
        <v>1.0</v>
      </c>
      <c r="G133" s="2">
        <v>56.0</v>
      </c>
      <c r="H133" s="2">
        <v>33.0</v>
      </c>
      <c r="J133" s="2">
        <v>56.0</v>
      </c>
      <c r="K133" s="2">
        <v>33.0</v>
      </c>
    </row>
    <row r="134" ht="15.75" customHeight="1">
      <c r="A134" s="2">
        <v>64.0</v>
      </c>
      <c r="B134" s="2">
        <v>30.0</v>
      </c>
      <c r="C134" s="2">
        <v>1.0</v>
      </c>
      <c r="G134" s="2">
        <v>64.0</v>
      </c>
      <c r="H134" s="2">
        <v>30.0</v>
      </c>
      <c r="J134" s="2">
        <v>64.0</v>
      </c>
      <c r="K134" s="2">
        <v>30.0</v>
      </c>
    </row>
    <row r="135" ht="15.75" customHeight="1">
      <c r="A135" s="2">
        <v>74.0</v>
      </c>
      <c r="B135" s="2">
        <v>39.0</v>
      </c>
      <c r="C135" s="2">
        <v>0.0</v>
      </c>
      <c r="G135" s="3">
        <v>74.0</v>
      </c>
      <c r="H135" s="3">
        <v>39.0</v>
      </c>
      <c r="J135" s="2">
        <v>74.0</v>
      </c>
      <c r="K135" s="2">
        <v>39.0</v>
      </c>
    </row>
    <row r="136" ht="15.75" customHeight="1">
      <c r="A136" s="2">
        <v>68.0</v>
      </c>
      <c r="B136" s="2">
        <v>26.0</v>
      </c>
      <c r="C136" s="2">
        <v>1.0</v>
      </c>
      <c r="G136" s="2">
        <v>68.0</v>
      </c>
      <c r="H136" s="2">
        <v>26.0</v>
      </c>
      <c r="J136" s="2">
        <v>68.0</v>
      </c>
      <c r="K136" s="2">
        <v>26.0</v>
      </c>
    </row>
    <row r="137" ht="15.75" customHeight="1">
      <c r="A137" s="2">
        <v>60.0</v>
      </c>
      <c r="B137" s="2">
        <v>31.0</v>
      </c>
      <c r="C137" s="2">
        <v>1.0</v>
      </c>
      <c r="G137" s="2">
        <v>60.0</v>
      </c>
      <c r="H137" s="2">
        <v>31.0</v>
      </c>
      <c r="J137" s="2">
        <v>60.0</v>
      </c>
      <c r="K137" s="2">
        <v>31.0</v>
      </c>
    </row>
    <row r="138" ht="15.75" customHeight="1">
      <c r="A138" s="2">
        <v>70.0</v>
      </c>
      <c r="B138" s="2">
        <v>21.0</v>
      </c>
      <c r="C138" s="2">
        <v>1.0</v>
      </c>
      <c r="G138" s="2">
        <v>70.0</v>
      </c>
      <c r="H138" s="2">
        <v>21.0</v>
      </c>
      <c r="J138" s="2">
        <v>70.0</v>
      </c>
      <c r="K138" s="2">
        <v>21.0</v>
      </c>
    </row>
    <row r="139" ht="15.75" customHeight="1">
      <c r="A139" s="2">
        <v>60.0</v>
      </c>
      <c r="B139" s="2">
        <v>22.0</v>
      </c>
      <c r="C139" s="2">
        <v>1.0</v>
      </c>
      <c r="G139" s="2">
        <v>60.0</v>
      </c>
      <c r="H139" s="2">
        <v>22.0</v>
      </c>
      <c r="J139" s="2">
        <v>60.0</v>
      </c>
      <c r="K139" s="2">
        <v>22.0</v>
      </c>
    </row>
    <row r="140" ht="15.75" customHeight="1">
      <c r="A140" s="2">
        <v>80.0</v>
      </c>
      <c r="B140" s="2">
        <v>29.0</v>
      </c>
      <c r="C140" s="2">
        <v>1.0</v>
      </c>
      <c r="G140" s="2">
        <v>80.0</v>
      </c>
      <c r="H140" s="2">
        <v>29.0</v>
      </c>
      <c r="J140" s="2">
        <v>80.0</v>
      </c>
      <c r="K140" s="2">
        <v>29.0</v>
      </c>
    </row>
    <row r="141" ht="15.75" customHeight="1">
      <c r="A141" s="2">
        <v>72.0</v>
      </c>
      <c r="B141" s="2">
        <v>28.0</v>
      </c>
      <c r="C141" s="2">
        <v>1.0</v>
      </c>
      <c r="G141" s="2">
        <v>72.0</v>
      </c>
      <c r="H141" s="2">
        <v>28.0</v>
      </c>
      <c r="J141" s="2">
        <v>72.0</v>
      </c>
      <c r="K141" s="2">
        <v>28.0</v>
      </c>
    </row>
    <row r="142" ht="15.75" customHeight="1">
      <c r="A142" s="2">
        <v>78.0</v>
      </c>
      <c r="B142" s="2">
        <v>55.0</v>
      </c>
      <c r="C142" s="2">
        <v>0.0</v>
      </c>
      <c r="G142" s="3">
        <v>78.0</v>
      </c>
      <c r="H142" s="3">
        <v>55.0</v>
      </c>
      <c r="J142" s="2">
        <v>78.0</v>
      </c>
      <c r="K142" s="2">
        <v>55.0</v>
      </c>
    </row>
    <row r="143" ht="15.75" customHeight="1">
      <c r="A143" s="2">
        <v>82.0</v>
      </c>
      <c r="B143" s="2">
        <v>38.0</v>
      </c>
      <c r="C143" s="2">
        <v>0.0</v>
      </c>
      <c r="G143" s="3">
        <v>82.0</v>
      </c>
      <c r="H143" s="3">
        <v>38.0</v>
      </c>
      <c r="J143" s="2">
        <v>82.0</v>
      </c>
      <c r="K143" s="2">
        <v>38.0</v>
      </c>
    </row>
    <row r="144" ht="15.75" customHeight="1">
      <c r="A144" s="2">
        <v>52.0</v>
      </c>
      <c r="B144" s="2">
        <v>22.0</v>
      </c>
      <c r="C144" s="2">
        <v>1.0</v>
      </c>
      <c r="G144" s="2">
        <v>52.0</v>
      </c>
      <c r="H144" s="2">
        <v>22.0</v>
      </c>
      <c r="J144" s="2">
        <v>52.0</v>
      </c>
      <c r="K144" s="2">
        <v>22.0</v>
      </c>
    </row>
    <row r="145" ht="15.75" customHeight="1">
      <c r="A145" s="2">
        <v>66.0</v>
      </c>
      <c r="B145" s="2">
        <v>42.0</v>
      </c>
      <c r="C145" s="2">
        <v>0.0</v>
      </c>
      <c r="G145" s="3">
        <v>66.0</v>
      </c>
      <c r="H145" s="3">
        <v>42.0</v>
      </c>
      <c r="J145" s="2">
        <v>66.0</v>
      </c>
      <c r="K145" s="2">
        <v>42.0</v>
      </c>
    </row>
    <row r="146" ht="15.75" customHeight="1">
      <c r="A146" s="2">
        <v>62.0</v>
      </c>
      <c r="B146" s="2">
        <v>23.0</v>
      </c>
      <c r="C146" s="2">
        <v>1.0</v>
      </c>
      <c r="G146" s="2">
        <v>62.0</v>
      </c>
      <c r="H146" s="2">
        <v>23.0</v>
      </c>
      <c r="J146" s="2">
        <v>62.0</v>
      </c>
      <c r="K146" s="2">
        <v>23.0</v>
      </c>
    </row>
    <row r="147" ht="15.75" customHeight="1">
      <c r="A147" s="2">
        <v>75.0</v>
      </c>
      <c r="B147" s="2">
        <v>21.0</v>
      </c>
      <c r="C147" s="2">
        <v>1.0</v>
      </c>
      <c r="G147" s="2">
        <v>75.0</v>
      </c>
      <c r="H147" s="2">
        <v>21.0</v>
      </c>
      <c r="J147" s="2">
        <v>75.0</v>
      </c>
      <c r="K147" s="2">
        <v>21.0</v>
      </c>
    </row>
    <row r="148" ht="15.75" customHeight="1">
      <c r="A148" s="2">
        <v>80.0</v>
      </c>
      <c r="B148" s="2">
        <v>41.0</v>
      </c>
      <c r="C148" s="2">
        <v>0.0</v>
      </c>
      <c r="G148" s="3">
        <v>80.0</v>
      </c>
      <c r="H148" s="3">
        <v>41.0</v>
      </c>
      <c r="J148" s="2">
        <v>80.0</v>
      </c>
      <c r="K148" s="2">
        <v>41.0</v>
      </c>
    </row>
    <row r="149" ht="15.75" customHeight="1">
      <c r="A149" s="2">
        <v>64.0</v>
      </c>
      <c r="B149" s="2">
        <v>34.0</v>
      </c>
      <c r="C149" s="2">
        <v>1.0</v>
      </c>
      <c r="G149" s="2">
        <v>64.0</v>
      </c>
      <c r="H149" s="2">
        <v>34.0</v>
      </c>
      <c r="J149" s="2">
        <v>64.0</v>
      </c>
      <c r="K149" s="2">
        <v>34.0</v>
      </c>
    </row>
    <row r="150" ht="15.75" customHeight="1">
      <c r="A150" s="2">
        <v>78.0</v>
      </c>
      <c r="B150" s="2">
        <v>65.0</v>
      </c>
      <c r="C150" s="2">
        <v>0.0</v>
      </c>
      <c r="G150" s="3">
        <v>78.0</v>
      </c>
      <c r="H150" s="3">
        <v>65.0</v>
      </c>
      <c r="J150" s="2">
        <v>78.0</v>
      </c>
      <c r="K150" s="2">
        <v>65.0</v>
      </c>
    </row>
    <row r="151" ht="15.75" customHeight="1">
      <c r="A151" s="2">
        <v>70.0</v>
      </c>
      <c r="B151" s="2">
        <v>22.0</v>
      </c>
      <c r="C151" s="2">
        <v>1.0</v>
      </c>
      <c r="G151" s="2">
        <v>70.0</v>
      </c>
      <c r="H151" s="2">
        <v>22.0</v>
      </c>
      <c r="J151" s="2">
        <v>70.0</v>
      </c>
      <c r="K151" s="2">
        <v>22.0</v>
      </c>
    </row>
    <row r="152" ht="15.75" customHeight="1">
      <c r="A152" s="2">
        <v>74.0</v>
      </c>
      <c r="B152" s="2">
        <v>24.0</v>
      </c>
      <c r="C152" s="2">
        <v>1.0</v>
      </c>
      <c r="G152" s="2">
        <v>74.0</v>
      </c>
      <c r="H152" s="2">
        <v>24.0</v>
      </c>
      <c r="J152" s="2">
        <v>74.0</v>
      </c>
      <c r="K152" s="2">
        <v>24.0</v>
      </c>
    </row>
    <row r="153" ht="15.75" customHeight="1">
      <c r="A153" s="2">
        <v>65.0</v>
      </c>
      <c r="B153" s="2">
        <v>37.0</v>
      </c>
      <c r="C153" s="2">
        <v>1.0</v>
      </c>
      <c r="G153" s="2">
        <v>65.0</v>
      </c>
      <c r="H153" s="2">
        <v>37.0</v>
      </c>
      <c r="J153" s="2">
        <v>65.0</v>
      </c>
      <c r="K153" s="2">
        <v>37.0</v>
      </c>
    </row>
    <row r="154" ht="15.75" customHeight="1">
      <c r="A154" s="2">
        <v>86.0</v>
      </c>
      <c r="B154" s="2">
        <v>42.0</v>
      </c>
      <c r="C154" s="2">
        <v>0.0</v>
      </c>
      <c r="G154" s="3">
        <v>86.0</v>
      </c>
      <c r="H154" s="3">
        <v>42.0</v>
      </c>
      <c r="J154" s="2">
        <v>86.0</v>
      </c>
      <c r="K154" s="2">
        <v>42.0</v>
      </c>
    </row>
    <row r="155" ht="15.75" customHeight="1">
      <c r="A155" s="2">
        <v>82.0</v>
      </c>
      <c r="B155" s="2">
        <v>23.0</v>
      </c>
      <c r="C155" s="2">
        <v>1.0</v>
      </c>
      <c r="G155" s="2">
        <v>82.0</v>
      </c>
      <c r="H155" s="2">
        <v>23.0</v>
      </c>
      <c r="J155" s="2">
        <v>82.0</v>
      </c>
      <c r="K155" s="2">
        <v>23.0</v>
      </c>
    </row>
    <row r="156" ht="15.75" customHeight="1">
      <c r="A156" s="2">
        <v>78.0</v>
      </c>
      <c r="B156" s="2">
        <v>43.0</v>
      </c>
      <c r="C156" s="2">
        <v>0.0</v>
      </c>
      <c r="G156" s="3">
        <v>78.0</v>
      </c>
      <c r="H156" s="3">
        <v>43.0</v>
      </c>
      <c r="J156" s="2">
        <v>78.0</v>
      </c>
      <c r="K156" s="2">
        <v>43.0</v>
      </c>
    </row>
    <row r="157" ht="15.75" customHeight="1">
      <c r="A157" s="2">
        <v>88.0</v>
      </c>
      <c r="B157" s="2">
        <v>36.0</v>
      </c>
      <c r="C157" s="2">
        <v>0.0</v>
      </c>
      <c r="G157" s="3">
        <v>88.0</v>
      </c>
      <c r="H157" s="3">
        <v>36.0</v>
      </c>
      <c r="J157" s="2">
        <v>88.0</v>
      </c>
      <c r="K157" s="2">
        <v>36.0</v>
      </c>
    </row>
    <row r="158" ht="15.75" customHeight="1">
      <c r="A158" s="2">
        <v>52.0</v>
      </c>
      <c r="B158" s="2">
        <v>21.0</v>
      </c>
      <c r="C158" s="2">
        <v>1.0</v>
      </c>
      <c r="G158" s="2">
        <v>52.0</v>
      </c>
      <c r="H158" s="2">
        <v>21.0</v>
      </c>
      <c r="J158" s="2">
        <v>52.0</v>
      </c>
      <c r="K158" s="2">
        <v>21.0</v>
      </c>
    </row>
    <row r="159" ht="15.75" customHeight="1">
      <c r="A159" s="2">
        <v>56.0</v>
      </c>
      <c r="B159" s="2">
        <v>23.0</v>
      </c>
      <c r="C159" s="2">
        <v>1.0</v>
      </c>
      <c r="G159" s="2">
        <v>56.0</v>
      </c>
      <c r="H159" s="2">
        <v>23.0</v>
      </c>
      <c r="J159" s="2">
        <v>56.0</v>
      </c>
      <c r="K159" s="2">
        <v>23.0</v>
      </c>
    </row>
    <row r="160" ht="15.75" customHeight="1">
      <c r="A160" s="2">
        <v>74.0</v>
      </c>
      <c r="B160" s="2">
        <v>22.0</v>
      </c>
      <c r="C160" s="2">
        <v>1.0</v>
      </c>
      <c r="G160" s="2">
        <v>74.0</v>
      </c>
      <c r="H160" s="2">
        <v>22.0</v>
      </c>
      <c r="J160" s="2">
        <v>74.0</v>
      </c>
      <c r="K160" s="2">
        <v>22.0</v>
      </c>
    </row>
    <row r="161" ht="15.75" customHeight="1">
      <c r="A161" s="2">
        <v>72.0</v>
      </c>
      <c r="B161" s="2">
        <v>47.0</v>
      </c>
      <c r="C161" s="2">
        <v>0.0</v>
      </c>
      <c r="G161" s="3">
        <v>72.0</v>
      </c>
      <c r="H161" s="3">
        <v>47.0</v>
      </c>
      <c r="J161" s="2">
        <v>72.0</v>
      </c>
      <c r="K161" s="2">
        <v>47.0</v>
      </c>
    </row>
    <row r="162" ht="15.75" customHeight="1">
      <c r="A162" s="2">
        <v>90.0</v>
      </c>
      <c r="B162" s="2">
        <v>36.0</v>
      </c>
      <c r="C162" s="2">
        <v>0.0</v>
      </c>
      <c r="G162" s="3">
        <v>90.0</v>
      </c>
      <c r="H162" s="3">
        <v>36.0</v>
      </c>
      <c r="J162" s="2">
        <v>90.0</v>
      </c>
      <c r="K162" s="2">
        <v>36.0</v>
      </c>
    </row>
    <row r="163" ht="15.75" customHeight="1">
      <c r="A163" s="2">
        <v>74.0</v>
      </c>
      <c r="B163" s="2">
        <v>45.0</v>
      </c>
      <c r="C163" s="2">
        <v>0.0</v>
      </c>
      <c r="G163" s="3">
        <v>74.0</v>
      </c>
      <c r="H163" s="3">
        <v>45.0</v>
      </c>
      <c r="J163" s="2">
        <v>74.0</v>
      </c>
      <c r="K163" s="2">
        <v>45.0</v>
      </c>
    </row>
    <row r="164" ht="15.75" customHeight="1">
      <c r="A164" s="2">
        <v>80.0</v>
      </c>
      <c r="B164" s="2">
        <v>27.0</v>
      </c>
      <c r="C164" s="2">
        <v>1.0</v>
      </c>
      <c r="G164" s="2">
        <v>80.0</v>
      </c>
      <c r="H164" s="2">
        <v>27.0</v>
      </c>
      <c r="J164" s="2">
        <v>80.0</v>
      </c>
      <c r="K164" s="2">
        <v>27.0</v>
      </c>
    </row>
    <row r="165" ht="15.75" customHeight="1">
      <c r="A165" s="2">
        <v>64.0</v>
      </c>
      <c r="B165" s="2">
        <v>21.0</v>
      </c>
      <c r="C165" s="2">
        <v>1.0</v>
      </c>
      <c r="G165" s="2">
        <v>64.0</v>
      </c>
      <c r="H165" s="2">
        <v>21.0</v>
      </c>
      <c r="J165" s="2">
        <v>64.0</v>
      </c>
      <c r="K165" s="2">
        <v>21.0</v>
      </c>
    </row>
    <row r="166" ht="15.75" customHeight="1">
      <c r="A166" s="2">
        <v>88.0</v>
      </c>
      <c r="B166" s="2">
        <v>32.0</v>
      </c>
      <c r="C166" s="2">
        <v>0.0</v>
      </c>
      <c r="G166" s="3">
        <v>88.0</v>
      </c>
      <c r="H166" s="3">
        <v>32.0</v>
      </c>
      <c r="J166" s="2">
        <v>88.0</v>
      </c>
      <c r="K166" s="2">
        <v>32.0</v>
      </c>
    </row>
    <row r="167" ht="15.75" customHeight="1">
      <c r="A167" s="2">
        <v>74.0</v>
      </c>
      <c r="B167" s="2">
        <v>41.0</v>
      </c>
      <c r="C167" s="2">
        <v>0.0</v>
      </c>
      <c r="G167" s="3">
        <v>74.0</v>
      </c>
      <c r="H167" s="3">
        <v>41.0</v>
      </c>
      <c r="J167" s="2">
        <v>74.0</v>
      </c>
      <c r="K167" s="2">
        <v>41.0</v>
      </c>
    </row>
    <row r="168" ht="15.75" customHeight="1">
      <c r="A168" s="2">
        <v>66.0</v>
      </c>
      <c r="B168" s="2">
        <v>22.0</v>
      </c>
      <c r="C168" s="2">
        <v>1.0</v>
      </c>
      <c r="G168" s="2">
        <v>66.0</v>
      </c>
      <c r="H168" s="2">
        <v>22.0</v>
      </c>
      <c r="J168" s="2">
        <v>66.0</v>
      </c>
      <c r="K168" s="2">
        <v>22.0</v>
      </c>
    </row>
    <row r="169" ht="15.75" customHeight="1">
      <c r="A169" s="2">
        <v>68.0</v>
      </c>
      <c r="B169" s="2">
        <v>34.0</v>
      </c>
      <c r="C169" s="2">
        <v>1.0</v>
      </c>
      <c r="G169" s="2">
        <v>68.0</v>
      </c>
      <c r="H169" s="2">
        <v>34.0</v>
      </c>
      <c r="J169" s="2">
        <v>68.0</v>
      </c>
      <c r="K169" s="2">
        <v>34.0</v>
      </c>
    </row>
    <row r="170" ht="15.75" customHeight="1">
      <c r="A170" s="2">
        <v>66.0</v>
      </c>
      <c r="B170" s="2">
        <v>29.0</v>
      </c>
      <c r="C170" s="2">
        <v>1.0</v>
      </c>
      <c r="G170" s="2">
        <v>66.0</v>
      </c>
      <c r="H170" s="2">
        <v>29.0</v>
      </c>
      <c r="J170" s="2">
        <v>66.0</v>
      </c>
      <c r="K170" s="2">
        <v>29.0</v>
      </c>
    </row>
    <row r="171" ht="15.75" customHeight="1">
      <c r="A171" s="2">
        <v>90.0</v>
      </c>
      <c r="B171" s="2">
        <v>29.0</v>
      </c>
      <c r="C171" s="2">
        <v>0.0</v>
      </c>
      <c r="G171" s="3">
        <v>90.0</v>
      </c>
      <c r="H171" s="3">
        <v>29.0</v>
      </c>
      <c r="J171" s="2">
        <v>90.0</v>
      </c>
      <c r="K171" s="2">
        <v>29.0</v>
      </c>
    </row>
    <row r="172" ht="15.75" customHeight="1">
      <c r="A172" s="2">
        <v>82.0</v>
      </c>
      <c r="B172" s="2">
        <v>36.0</v>
      </c>
      <c r="C172" s="2">
        <v>0.0</v>
      </c>
      <c r="G172" s="3">
        <v>82.0</v>
      </c>
      <c r="H172" s="3">
        <v>36.0</v>
      </c>
      <c r="J172" s="2">
        <v>82.0</v>
      </c>
      <c r="K172" s="2">
        <v>36.0</v>
      </c>
    </row>
    <row r="173" ht="15.75" customHeight="1">
      <c r="A173" s="2">
        <v>70.0</v>
      </c>
      <c r="B173" s="2">
        <v>29.0</v>
      </c>
      <c r="C173" s="2">
        <v>1.0</v>
      </c>
      <c r="G173" s="2">
        <v>70.0</v>
      </c>
      <c r="H173" s="2">
        <v>29.0</v>
      </c>
      <c r="J173" s="2">
        <v>70.0</v>
      </c>
      <c r="K173" s="2">
        <v>29.0</v>
      </c>
    </row>
    <row r="174" ht="15.75" customHeight="1">
      <c r="A174" s="2">
        <v>72.0</v>
      </c>
      <c r="B174" s="2">
        <v>25.0</v>
      </c>
      <c r="C174" s="2">
        <v>1.0</v>
      </c>
      <c r="G174" s="2">
        <v>72.0</v>
      </c>
      <c r="H174" s="2">
        <v>25.0</v>
      </c>
      <c r="J174" s="2">
        <v>72.0</v>
      </c>
      <c r="K174" s="2">
        <v>25.0</v>
      </c>
    </row>
    <row r="175" ht="15.75" customHeight="1">
      <c r="A175" s="2">
        <v>60.0</v>
      </c>
      <c r="B175" s="2">
        <v>23.0</v>
      </c>
      <c r="C175" s="2">
        <v>1.0</v>
      </c>
      <c r="G175" s="2">
        <v>60.0</v>
      </c>
      <c r="H175" s="2">
        <v>23.0</v>
      </c>
      <c r="J175" s="2">
        <v>60.0</v>
      </c>
      <c r="K175" s="2">
        <v>23.0</v>
      </c>
    </row>
    <row r="176" ht="15.75" customHeight="1">
      <c r="A176" s="2">
        <v>64.0</v>
      </c>
      <c r="B176" s="2">
        <v>33.0</v>
      </c>
      <c r="C176" s="2">
        <v>1.0</v>
      </c>
      <c r="G176" s="2">
        <v>64.0</v>
      </c>
      <c r="H176" s="2">
        <v>33.0</v>
      </c>
      <c r="J176" s="2">
        <v>64.0</v>
      </c>
      <c r="K176" s="2">
        <v>33.0</v>
      </c>
    </row>
    <row r="177" ht="15.75" customHeight="1">
      <c r="A177" s="2">
        <v>72.0</v>
      </c>
      <c r="B177" s="2">
        <v>36.0</v>
      </c>
      <c r="C177" s="2">
        <v>1.0</v>
      </c>
      <c r="G177" s="2">
        <v>72.0</v>
      </c>
      <c r="H177" s="2">
        <v>36.0</v>
      </c>
      <c r="J177" s="2">
        <v>72.0</v>
      </c>
      <c r="K177" s="2">
        <v>36.0</v>
      </c>
    </row>
    <row r="178" ht="15.75" customHeight="1">
      <c r="A178" s="2">
        <v>78.0</v>
      </c>
      <c r="B178" s="2">
        <v>42.0</v>
      </c>
      <c r="C178" s="2">
        <v>0.0</v>
      </c>
      <c r="G178" s="3">
        <v>78.0</v>
      </c>
      <c r="H178" s="3">
        <v>42.0</v>
      </c>
      <c r="J178" s="2">
        <v>78.0</v>
      </c>
      <c r="K178" s="2">
        <v>42.0</v>
      </c>
    </row>
    <row r="179" ht="15.75" customHeight="1">
      <c r="A179" s="2">
        <v>110.0</v>
      </c>
      <c r="B179" s="2">
        <v>26.0</v>
      </c>
      <c r="C179" s="2">
        <v>0.0</v>
      </c>
      <c r="G179" s="3">
        <v>110.0</v>
      </c>
      <c r="H179" s="3">
        <v>26.0</v>
      </c>
      <c r="J179" s="2">
        <v>110.0</v>
      </c>
      <c r="K179" s="2">
        <v>26.0</v>
      </c>
    </row>
    <row r="180" ht="15.75" customHeight="1">
      <c r="A180" s="2">
        <v>78.0</v>
      </c>
      <c r="B180" s="2">
        <v>47.0</v>
      </c>
      <c r="C180" s="2">
        <v>0.0</v>
      </c>
      <c r="G180" s="3">
        <v>78.0</v>
      </c>
      <c r="H180" s="3">
        <v>47.0</v>
      </c>
      <c r="J180" s="2">
        <v>78.0</v>
      </c>
      <c r="K180" s="2">
        <v>47.0</v>
      </c>
    </row>
    <row r="181" ht="15.75" customHeight="1">
      <c r="A181" s="2">
        <v>82.0</v>
      </c>
      <c r="B181" s="2">
        <v>37.0</v>
      </c>
      <c r="C181" s="2">
        <v>0.0</v>
      </c>
      <c r="G181" s="3">
        <v>82.0</v>
      </c>
      <c r="H181" s="3">
        <v>37.0</v>
      </c>
      <c r="J181" s="2">
        <v>82.0</v>
      </c>
      <c r="K181" s="2">
        <v>37.0</v>
      </c>
    </row>
    <row r="182" ht="15.75" customHeight="1">
      <c r="A182" s="2">
        <v>80.0</v>
      </c>
      <c r="B182" s="2">
        <v>32.0</v>
      </c>
      <c r="C182" s="2">
        <v>1.0</v>
      </c>
      <c r="G182" s="2">
        <v>80.0</v>
      </c>
      <c r="H182" s="2">
        <v>32.0</v>
      </c>
      <c r="J182" s="2">
        <v>80.0</v>
      </c>
      <c r="K182" s="2">
        <v>32.0</v>
      </c>
    </row>
    <row r="183" ht="15.75" customHeight="1">
      <c r="A183" s="2">
        <v>64.0</v>
      </c>
      <c r="B183" s="2">
        <v>23.0</v>
      </c>
      <c r="C183" s="2">
        <v>1.0</v>
      </c>
      <c r="G183" s="2">
        <v>64.0</v>
      </c>
      <c r="H183" s="2">
        <v>23.0</v>
      </c>
      <c r="J183" s="2">
        <v>64.0</v>
      </c>
      <c r="K183" s="2">
        <v>23.0</v>
      </c>
    </row>
    <row r="184" ht="15.75" customHeight="1">
      <c r="A184" s="2">
        <v>74.0</v>
      </c>
      <c r="B184" s="2">
        <v>21.0</v>
      </c>
      <c r="C184" s="2">
        <v>1.0</v>
      </c>
      <c r="G184" s="2">
        <v>74.0</v>
      </c>
      <c r="H184" s="2">
        <v>21.0</v>
      </c>
      <c r="J184" s="2">
        <v>74.0</v>
      </c>
      <c r="K184" s="2">
        <v>21.0</v>
      </c>
    </row>
    <row r="185" ht="15.75" customHeight="1">
      <c r="A185" s="2">
        <v>60.0</v>
      </c>
      <c r="B185" s="2">
        <v>27.0</v>
      </c>
      <c r="C185" s="2">
        <v>1.0</v>
      </c>
      <c r="G185" s="2">
        <v>60.0</v>
      </c>
      <c r="H185" s="2">
        <v>27.0</v>
      </c>
      <c r="J185" s="2">
        <v>60.0</v>
      </c>
      <c r="K185" s="2">
        <v>27.0</v>
      </c>
    </row>
    <row r="186" ht="15.75" customHeight="1">
      <c r="A186" s="2">
        <v>74.0</v>
      </c>
      <c r="B186" s="2">
        <v>40.0</v>
      </c>
      <c r="C186" s="2">
        <v>0.0</v>
      </c>
      <c r="G186" s="3">
        <v>74.0</v>
      </c>
      <c r="H186" s="3">
        <v>40.0</v>
      </c>
      <c r="J186" s="2">
        <v>74.0</v>
      </c>
      <c r="K186" s="2">
        <v>40.0</v>
      </c>
    </row>
    <row r="187" ht="15.75" customHeight="1">
      <c r="A187" s="2">
        <v>68.0</v>
      </c>
      <c r="B187" s="2">
        <v>41.0</v>
      </c>
      <c r="C187" s="2">
        <v>0.0</v>
      </c>
      <c r="G187" s="3">
        <v>68.0</v>
      </c>
      <c r="H187" s="3">
        <v>41.0</v>
      </c>
      <c r="J187" s="2">
        <v>68.0</v>
      </c>
      <c r="K187" s="2">
        <v>41.0</v>
      </c>
    </row>
    <row r="188" ht="15.75" customHeight="1">
      <c r="A188" s="2">
        <v>68.0</v>
      </c>
      <c r="B188" s="2">
        <v>60.0</v>
      </c>
      <c r="C188" s="2">
        <v>0.0</v>
      </c>
      <c r="G188" s="3">
        <v>68.0</v>
      </c>
      <c r="H188" s="3">
        <v>60.0</v>
      </c>
      <c r="J188" s="2">
        <v>68.0</v>
      </c>
      <c r="K188" s="2">
        <v>60.0</v>
      </c>
    </row>
    <row r="189" ht="15.75" customHeight="1">
      <c r="A189" s="2">
        <v>98.0</v>
      </c>
      <c r="B189" s="2">
        <v>33.0</v>
      </c>
      <c r="C189" s="2">
        <v>0.0</v>
      </c>
      <c r="G189" s="3">
        <v>98.0</v>
      </c>
      <c r="H189" s="3">
        <v>33.0</v>
      </c>
      <c r="J189" s="2">
        <v>98.0</v>
      </c>
      <c r="K189" s="2">
        <v>33.0</v>
      </c>
    </row>
    <row r="190" ht="15.75" customHeight="1">
      <c r="A190" s="2">
        <v>76.0</v>
      </c>
      <c r="B190" s="2">
        <v>31.0</v>
      </c>
      <c r="C190" s="2">
        <v>1.0</v>
      </c>
      <c r="G190" s="2">
        <v>76.0</v>
      </c>
      <c r="H190" s="2">
        <v>31.0</v>
      </c>
      <c r="J190" s="2">
        <v>76.0</v>
      </c>
      <c r="K190" s="2">
        <v>31.0</v>
      </c>
    </row>
    <row r="191" ht="15.75" customHeight="1">
      <c r="A191" s="2">
        <v>80.0</v>
      </c>
      <c r="B191" s="2">
        <v>25.0</v>
      </c>
      <c r="C191" s="2">
        <v>1.0</v>
      </c>
      <c r="G191" s="2">
        <v>80.0</v>
      </c>
      <c r="H191" s="2">
        <v>25.0</v>
      </c>
      <c r="J191" s="2">
        <v>80.0</v>
      </c>
      <c r="K191" s="2">
        <v>25.0</v>
      </c>
    </row>
    <row r="192" ht="15.75" customHeight="1">
      <c r="A192" s="2">
        <v>62.0</v>
      </c>
      <c r="B192" s="2">
        <v>21.0</v>
      </c>
      <c r="C192" s="2">
        <v>1.0</v>
      </c>
      <c r="G192" s="2">
        <v>62.0</v>
      </c>
      <c r="H192" s="2">
        <v>21.0</v>
      </c>
      <c r="J192" s="2">
        <v>62.0</v>
      </c>
      <c r="K192" s="2">
        <v>21.0</v>
      </c>
    </row>
    <row r="193" ht="15.75" customHeight="1">
      <c r="A193" s="2">
        <v>70.0</v>
      </c>
      <c r="B193" s="2">
        <v>40.0</v>
      </c>
      <c r="C193" s="2">
        <v>0.0</v>
      </c>
      <c r="G193" s="3">
        <v>70.0</v>
      </c>
      <c r="H193" s="3">
        <v>40.0</v>
      </c>
      <c r="J193" s="2">
        <v>70.0</v>
      </c>
      <c r="K193" s="2">
        <v>40.0</v>
      </c>
    </row>
    <row r="194" ht="15.75" customHeight="1">
      <c r="A194" s="2">
        <v>66.0</v>
      </c>
      <c r="B194" s="2">
        <v>36.0</v>
      </c>
      <c r="C194" s="2">
        <v>1.0</v>
      </c>
      <c r="G194" s="2">
        <v>66.0</v>
      </c>
      <c r="H194" s="2">
        <v>36.0</v>
      </c>
      <c r="J194" s="2">
        <v>66.0</v>
      </c>
      <c r="K194" s="2">
        <v>36.0</v>
      </c>
    </row>
    <row r="195" ht="15.75" customHeight="1">
      <c r="A195" s="2">
        <v>72.0</v>
      </c>
      <c r="B195" s="2">
        <v>40.0</v>
      </c>
      <c r="C195" s="2">
        <v>0.0</v>
      </c>
      <c r="G195" s="3">
        <v>72.0</v>
      </c>
      <c r="H195" s="3">
        <v>40.0</v>
      </c>
      <c r="J195" s="2">
        <v>72.0</v>
      </c>
      <c r="K195" s="2">
        <v>40.0</v>
      </c>
    </row>
    <row r="196" ht="15.75" customHeight="1">
      <c r="A196" s="2">
        <v>55.0</v>
      </c>
      <c r="B196" s="2">
        <v>42.0</v>
      </c>
      <c r="C196" s="2">
        <v>1.0</v>
      </c>
      <c r="G196" s="2">
        <v>55.0</v>
      </c>
      <c r="H196" s="2">
        <v>42.0</v>
      </c>
      <c r="J196" s="2">
        <v>55.0</v>
      </c>
      <c r="K196" s="2">
        <v>42.0</v>
      </c>
    </row>
    <row r="197" ht="15.75" customHeight="1">
      <c r="A197" s="2">
        <v>84.0</v>
      </c>
      <c r="B197" s="2">
        <v>29.0</v>
      </c>
      <c r="C197" s="2">
        <v>1.0</v>
      </c>
      <c r="G197" s="2">
        <v>84.0</v>
      </c>
      <c r="H197" s="2">
        <v>29.0</v>
      </c>
      <c r="J197" s="2">
        <v>84.0</v>
      </c>
      <c r="K197" s="2">
        <v>29.0</v>
      </c>
    </row>
    <row r="198" ht="15.75" customHeight="1">
      <c r="A198" s="2">
        <v>58.0</v>
      </c>
      <c r="B198" s="2">
        <v>21.0</v>
      </c>
      <c r="C198" s="2">
        <v>1.0</v>
      </c>
      <c r="G198" s="2">
        <v>58.0</v>
      </c>
      <c r="H198" s="2">
        <v>21.0</v>
      </c>
      <c r="J198" s="2">
        <v>58.0</v>
      </c>
      <c r="K198" s="2">
        <v>21.0</v>
      </c>
    </row>
    <row r="199" ht="15.75" customHeight="1">
      <c r="A199" s="2">
        <v>62.0</v>
      </c>
      <c r="B199" s="2">
        <v>23.0</v>
      </c>
      <c r="C199" s="2">
        <v>1.0</v>
      </c>
      <c r="G199" s="2">
        <v>62.0</v>
      </c>
      <c r="H199" s="2">
        <v>23.0</v>
      </c>
      <c r="J199" s="2">
        <v>62.0</v>
      </c>
      <c r="K199" s="2">
        <v>23.0</v>
      </c>
    </row>
    <row r="200" ht="15.75" customHeight="1">
      <c r="A200" s="2">
        <v>64.0</v>
      </c>
      <c r="B200" s="2">
        <v>26.0</v>
      </c>
      <c r="C200" s="2">
        <v>1.0</v>
      </c>
      <c r="G200" s="2">
        <v>64.0</v>
      </c>
      <c r="H200" s="2">
        <v>26.0</v>
      </c>
      <c r="J200" s="2">
        <v>64.0</v>
      </c>
      <c r="K200" s="2">
        <v>26.0</v>
      </c>
    </row>
    <row r="201" ht="15.75" customHeight="1">
      <c r="A201" s="2">
        <v>60.0</v>
      </c>
      <c r="B201" s="2">
        <v>29.0</v>
      </c>
      <c r="C201" s="2">
        <v>1.0</v>
      </c>
      <c r="G201" s="2">
        <v>60.0</v>
      </c>
      <c r="H201" s="2">
        <v>29.0</v>
      </c>
      <c r="J201" s="2">
        <v>60.0</v>
      </c>
      <c r="K201" s="2">
        <v>29.0</v>
      </c>
    </row>
    <row r="202" ht="15.75" customHeight="1">
      <c r="A202" s="2">
        <v>80.0</v>
      </c>
      <c r="B202" s="2">
        <v>21.0</v>
      </c>
      <c r="C202" s="2">
        <v>1.0</v>
      </c>
      <c r="G202" s="2">
        <v>80.0</v>
      </c>
      <c r="H202" s="2">
        <v>21.0</v>
      </c>
      <c r="J202" s="2">
        <v>80.0</v>
      </c>
      <c r="K202" s="2">
        <v>21.0</v>
      </c>
    </row>
    <row r="203" ht="15.75" customHeight="1">
      <c r="A203" s="2">
        <v>82.0</v>
      </c>
      <c r="B203" s="2">
        <v>28.0</v>
      </c>
      <c r="C203" s="2">
        <v>1.0</v>
      </c>
      <c r="G203" s="2">
        <v>82.0</v>
      </c>
      <c r="H203" s="2">
        <v>28.0</v>
      </c>
      <c r="J203" s="2">
        <v>82.0</v>
      </c>
      <c r="K203" s="2">
        <v>28.0</v>
      </c>
    </row>
    <row r="204" ht="15.75" customHeight="1">
      <c r="A204" s="2">
        <v>68.0</v>
      </c>
      <c r="B204" s="2">
        <v>32.0</v>
      </c>
      <c r="C204" s="2">
        <v>1.0</v>
      </c>
      <c r="G204" s="2">
        <v>68.0</v>
      </c>
      <c r="H204" s="2">
        <v>32.0</v>
      </c>
      <c r="J204" s="2">
        <v>68.0</v>
      </c>
      <c r="K204" s="2">
        <v>32.0</v>
      </c>
    </row>
    <row r="205" ht="15.75" customHeight="1">
      <c r="A205" s="2">
        <v>70.0</v>
      </c>
      <c r="B205" s="2">
        <v>27.0</v>
      </c>
      <c r="C205" s="2">
        <v>1.0</v>
      </c>
      <c r="G205" s="2">
        <v>70.0</v>
      </c>
      <c r="H205" s="2">
        <v>27.0</v>
      </c>
      <c r="J205" s="2">
        <v>70.0</v>
      </c>
      <c r="K205" s="2">
        <v>27.0</v>
      </c>
    </row>
    <row r="206" ht="15.75" customHeight="1">
      <c r="A206" s="2">
        <v>72.0</v>
      </c>
      <c r="B206" s="2">
        <v>55.0</v>
      </c>
      <c r="C206" s="2">
        <v>0.0</v>
      </c>
      <c r="G206" s="3">
        <v>72.0</v>
      </c>
      <c r="H206" s="3">
        <v>55.0</v>
      </c>
      <c r="J206" s="2">
        <v>72.0</v>
      </c>
      <c r="K206" s="2">
        <v>55.0</v>
      </c>
    </row>
    <row r="207" ht="15.75" customHeight="1">
      <c r="A207" s="2">
        <v>72.0</v>
      </c>
      <c r="B207" s="2">
        <v>27.0</v>
      </c>
      <c r="C207" s="2">
        <v>1.0</v>
      </c>
      <c r="G207" s="2">
        <v>72.0</v>
      </c>
      <c r="H207" s="2">
        <v>27.0</v>
      </c>
      <c r="J207" s="2">
        <v>72.0</v>
      </c>
      <c r="K207" s="2">
        <v>27.0</v>
      </c>
    </row>
    <row r="208" ht="15.75" customHeight="1">
      <c r="A208" s="2">
        <v>76.0</v>
      </c>
      <c r="B208" s="2">
        <v>57.0</v>
      </c>
      <c r="C208" s="2">
        <v>0.0</v>
      </c>
      <c r="G208" s="3">
        <v>76.0</v>
      </c>
      <c r="H208" s="3">
        <v>57.0</v>
      </c>
      <c r="J208" s="2">
        <v>76.0</v>
      </c>
      <c r="K208" s="2">
        <v>57.0</v>
      </c>
    </row>
    <row r="209" ht="15.75" customHeight="1">
      <c r="A209" s="2">
        <v>104.0</v>
      </c>
      <c r="B209" s="2">
        <v>52.0</v>
      </c>
      <c r="C209" s="2">
        <v>0.0</v>
      </c>
      <c r="G209" s="3">
        <v>104.0</v>
      </c>
      <c r="H209" s="3">
        <v>52.0</v>
      </c>
      <c r="J209" s="2">
        <v>104.0</v>
      </c>
      <c r="K209" s="2">
        <v>52.0</v>
      </c>
    </row>
    <row r="210" ht="15.75" customHeight="1">
      <c r="A210" s="2">
        <v>64.0</v>
      </c>
      <c r="B210" s="2">
        <v>21.0</v>
      </c>
      <c r="C210" s="2">
        <v>1.0</v>
      </c>
      <c r="G210" s="2">
        <v>64.0</v>
      </c>
      <c r="H210" s="2">
        <v>21.0</v>
      </c>
      <c r="J210" s="2">
        <v>64.0</v>
      </c>
      <c r="K210" s="2">
        <v>21.0</v>
      </c>
    </row>
    <row r="211" ht="15.75" customHeight="1">
      <c r="A211" s="2">
        <v>84.0</v>
      </c>
      <c r="B211" s="2">
        <v>41.0</v>
      </c>
      <c r="C211" s="2">
        <v>0.0</v>
      </c>
      <c r="G211" s="3">
        <v>84.0</v>
      </c>
      <c r="H211" s="3">
        <v>41.0</v>
      </c>
      <c r="J211" s="2">
        <v>84.0</v>
      </c>
      <c r="K211" s="2">
        <v>41.0</v>
      </c>
    </row>
    <row r="212" ht="15.75" customHeight="1">
      <c r="A212" s="2">
        <v>60.0</v>
      </c>
      <c r="B212" s="2">
        <v>25.0</v>
      </c>
      <c r="C212" s="2">
        <v>1.0</v>
      </c>
      <c r="G212" s="2">
        <v>60.0</v>
      </c>
      <c r="H212" s="2">
        <v>25.0</v>
      </c>
      <c r="J212" s="2">
        <v>60.0</v>
      </c>
      <c r="K212" s="2">
        <v>25.0</v>
      </c>
    </row>
    <row r="213" ht="15.75" customHeight="1">
      <c r="A213" s="2">
        <v>85.0</v>
      </c>
      <c r="B213" s="2">
        <v>24.0</v>
      </c>
      <c r="C213" s="2">
        <v>1.0</v>
      </c>
      <c r="G213" s="2">
        <v>85.0</v>
      </c>
      <c r="H213" s="2">
        <v>24.0</v>
      </c>
      <c r="J213" s="2">
        <v>85.0</v>
      </c>
      <c r="K213" s="2">
        <v>24.0</v>
      </c>
    </row>
    <row r="214" ht="15.75" customHeight="1">
      <c r="A214" s="2">
        <v>95.0</v>
      </c>
      <c r="B214" s="2">
        <v>60.0</v>
      </c>
      <c r="C214" s="2">
        <v>0.0</v>
      </c>
      <c r="G214" s="3">
        <v>95.0</v>
      </c>
      <c r="H214" s="3">
        <v>60.0</v>
      </c>
      <c r="J214" s="2">
        <v>95.0</v>
      </c>
      <c r="K214" s="2">
        <v>60.0</v>
      </c>
    </row>
    <row r="215" ht="15.75" customHeight="1">
      <c r="A215" s="2">
        <v>65.0</v>
      </c>
      <c r="B215" s="2">
        <v>24.0</v>
      </c>
      <c r="C215" s="2">
        <v>1.0</v>
      </c>
      <c r="G215" s="2">
        <v>65.0</v>
      </c>
      <c r="H215" s="2">
        <v>24.0</v>
      </c>
      <c r="J215" s="2">
        <v>65.0</v>
      </c>
      <c r="K215" s="2">
        <v>24.0</v>
      </c>
    </row>
    <row r="216" ht="15.75" customHeight="1">
      <c r="A216" s="2">
        <v>82.0</v>
      </c>
      <c r="B216" s="2">
        <v>36.0</v>
      </c>
      <c r="C216" s="2">
        <v>0.0</v>
      </c>
      <c r="G216" s="3">
        <v>82.0</v>
      </c>
      <c r="H216" s="3">
        <v>36.0</v>
      </c>
      <c r="J216" s="2">
        <v>82.0</v>
      </c>
      <c r="K216" s="2">
        <v>36.0</v>
      </c>
    </row>
    <row r="217" ht="15.75" customHeight="1">
      <c r="A217" s="2">
        <v>70.0</v>
      </c>
      <c r="B217" s="2">
        <v>38.0</v>
      </c>
      <c r="C217" s="2">
        <v>1.0</v>
      </c>
      <c r="G217" s="2">
        <v>70.0</v>
      </c>
      <c r="H217" s="2">
        <v>38.0</v>
      </c>
      <c r="J217" s="2">
        <v>70.0</v>
      </c>
      <c r="K217" s="2">
        <v>38.0</v>
      </c>
    </row>
    <row r="218" ht="15.75" customHeight="1">
      <c r="A218" s="2">
        <v>62.0</v>
      </c>
      <c r="B218" s="2">
        <v>25.0</v>
      </c>
      <c r="C218" s="2">
        <v>1.0</v>
      </c>
      <c r="G218" s="2">
        <v>62.0</v>
      </c>
      <c r="H218" s="2">
        <v>25.0</v>
      </c>
      <c r="J218" s="2">
        <v>62.0</v>
      </c>
      <c r="K218" s="2">
        <v>25.0</v>
      </c>
    </row>
    <row r="219" ht="15.75" customHeight="1">
      <c r="A219" s="2">
        <v>68.0</v>
      </c>
      <c r="B219" s="2">
        <v>32.0</v>
      </c>
      <c r="C219" s="2">
        <v>1.0</v>
      </c>
      <c r="G219" s="2">
        <v>68.0</v>
      </c>
      <c r="H219" s="2">
        <v>32.0</v>
      </c>
      <c r="J219" s="2">
        <v>68.0</v>
      </c>
      <c r="K219" s="2">
        <v>32.0</v>
      </c>
    </row>
    <row r="220" ht="15.75" customHeight="1">
      <c r="A220" s="2">
        <v>74.0</v>
      </c>
      <c r="B220" s="2">
        <v>32.0</v>
      </c>
      <c r="C220" s="2">
        <v>1.0</v>
      </c>
      <c r="G220" s="2">
        <v>74.0</v>
      </c>
      <c r="H220" s="2">
        <v>32.0</v>
      </c>
      <c r="J220" s="2">
        <v>74.0</v>
      </c>
      <c r="K220" s="2">
        <v>32.0</v>
      </c>
    </row>
    <row r="221" ht="15.75" customHeight="1">
      <c r="A221" s="2">
        <v>66.0</v>
      </c>
      <c r="B221" s="2">
        <v>41.0</v>
      </c>
      <c r="C221" s="2">
        <v>1.0</v>
      </c>
      <c r="G221" s="2">
        <v>66.0</v>
      </c>
      <c r="H221" s="2">
        <v>41.0</v>
      </c>
      <c r="J221" s="2">
        <v>66.0</v>
      </c>
      <c r="K221" s="2">
        <v>41.0</v>
      </c>
    </row>
    <row r="222" ht="15.75" customHeight="1">
      <c r="A222" s="2">
        <v>60.0</v>
      </c>
      <c r="B222" s="2">
        <v>21.0</v>
      </c>
      <c r="C222" s="2">
        <v>1.0</v>
      </c>
      <c r="G222" s="2">
        <v>60.0</v>
      </c>
      <c r="H222" s="2">
        <v>21.0</v>
      </c>
      <c r="J222" s="2">
        <v>60.0</v>
      </c>
      <c r="K222" s="2">
        <v>21.0</v>
      </c>
    </row>
    <row r="223" ht="15.75" customHeight="1">
      <c r="A223" s="2">
        <v>90.0</v>
      </c>
      <c r="B223" s="2">
        <v>66.0</v>
      </c>
      <c r="C223" s="2">
        <v>0.0</v>
      </c>
      <c r="G223" s="3">
        <v>90.0</v>
      </c>
      <c r="H223" s="3">
        <v>66.0</v>
      </c>
      <c r="J223" s="2">
        <v>90.0</v>
      </c>
      <c r="K223" s="2">
        <v>66.0</v>
      </c>
    </row>
    <row r="224" ht="15.75" customHeight="1">
      <c r="A224" s="2">
        <v>72.0</v>
      </c>
      <c r="B224" s="2">
        <v>37.0</v>
      </c>
      <c r="C224" s="2">
        <v>1.0</v>
      </c>
      <c r="G224" s="2">
        <v>72.0</v>
      </c>
      <c r="H224" s="2">
        <v>37.0</v>
      </c>
      <c r="J224" s="2">
        <v>72.0</v>
      </c>
      <c r="K224" s="2">
        <v>37.0</v>
      </c>
    </row>
    <row r="225" ht="15.75" customHeight="1">
      <c r="A225" s="2">
        <v>60.0</v>
      </c>
      <c r="B225" s="2">
        <v>61.0</v>
      </c>
      <c r="C225" s="2">
        <v>0.0</v>
      </c>
      <c r="G225" s="3">
        <v>60.0</v>
      </c>
      <c r="H225" s="3">
        <v>61.0</v>
      </c>
      <c r="J225" s="2">
        <v>60.0</v>
      </c>
      <c r="K225" s="2">
        <v>61.0</v>
      </c>
    </row>
    <row r="226" ht="15.75" customHeight="1">
      <c r="A226" s="2">
        <v>66.0</v>
      </c>
      <c r="B226" s="2">
        <v>26.0</v>
      </c>
      <c r="C226" s="2">
        <v>1.0</v>
      </c>
      <c r="G226" s="2">
        <v>66.0</v>
      </c>
      <c r="H226" s="2">
        <v>26.0</v>
      </c>
      <c r="J226" s="2">
        <v>66.0</v>
      </c>
      <c r="K226" s="2">
        <v>26.0</v>
      </c>
    </row>
    <row r="227" ht="15.75" customHeight="1">
      <c r="A227" s="2">
        <v>78.0</v>
      </c>
      <c r="B227" s="2">
        <v>22.0</v>
      </c>
      <c r="C227" s="2">
        <v>1.0</v>
      </c>
      <c r="G227" s="2">
        <v>78.0</v>
      </c>
      <c r="H227" s="2">
        <v>22.0</v>
      </c>
      <c r="J227" s="2">
        <v>78.0</v>
      </c>
      <c r="K227" s="2">
        <v>22.0</v>
      </c>
    </row>
    <row r="228" ht="15.75" customHeight="1">
      <c r="A228" s="2">
        <v>76.0</v>
      </c>
      <c r="B228" s="2">
        <v>26.0</v>
      </c>
      <c r="C228" s="2">
        <v>1.0</v>
      </c>
      <c r="G228" s="2">
        <v>76.0</v>
      </c>
      <c r="H228" s="2">
        <v>26.0</v>
      </c>
      <c r="J228" s="2">
        <v>76.0</v>
      </c>
      <c r="K228" s="2">
        <v>26.0</v>
      </c>
    </row>
    <row r="229" ht="15.75" customHeight="1">
      <c r="A229" s="2">
        <v>52.0</v>
      </c>
      <c r="B229" s="2">
        <v>24.0</v>
      </c>
      <c r="C229" s="2">
        <v>1.0</v>
      </c>
      <c r="G229" s="2">
        <v>52.0</v>
      </c>
      <c r="H229" s="2">
        <v>24.0</v>
      </c>
      <c r="J229" s="2">
        <v>52.0</v>
      </c>
      <c r="K229" s="2">
        <v>24.0</v>
      </c>
    </row>
    <row r="230" ht="15.75" customHeight="1">
      <c r="A230" s="2">
        <v>70.0</v>
      </c>
      <c r="B230" s="2">
        <v>31.0</v>
      </c>
      <c r="C230" s="2">
        <v>1.0</v>
      </c>
      <c r="G230" s="2">
        <v>70.0</v>
      </c>
      <c r="H230" s="2">
        <v>31.0</v>
      </c>
      <c r="J230" s="2">
        <v>70.0</v>
      </c>
      <c r="K230" s="2">
        <v>31.0</v>
      </c>
    </row>
    <row r="231" ht="15.75" customHeight="1">
      <c r="A231" s="2">
        <v>80.0</v>
      </c>
      <c r="B231" s="2">
        <v>24.0</v>
      </c>
      <c r="C231" s="2">
        <v>1.0</v>
      </c>
      <c r="G231" s="2">
        <v>80.0</v>
      </c>
      <c r="H231" s="2">
        <v>24.0</v>
      </c>
      <c r="J231" s="2">
        <v>80.0</v>
      </c>
      <c r="K231" s="2">
        <v>24.0</v>
      </c>
    </row>
    <row r="232" ht="15.75" customHeight="1">
      <c r="A232" s="2">
        <v>86.0</v>
      </c>
      <c r="B232" s="2">
        <v>22.0</v>
      </c>
      <c r="C232" s="2">
        <v>1.0</v>
      </c>
      <c r="G232" s="2">
        <v>86.0</v>
      </c>
      <c r="H232" s="2">
        <v>22.0</v>
      </c>
      <c r="J232" s="2">
        <v>86.0</v>
      </c>
      <c r="K232" s="2">
        <v>22.0</v>
      </c>
    </row>
    <row r="233" ht="15.75" customHeight="1">
      <c r="A233" s="2">
        <v>80.0</v>
      </c>
      <c r="B233" s="2">
        <v>46.0</v>
      </c>
      <c r="C233" s="2">
        <v>0.0</v>
      </c>
      <c r="G233" s="3">
        <v>80.0</v>
      </c>
      <c r="H233" s="3">
        <v>46.0</v>
      </c>
      <c r="J233" s="2">
        <v>80.0</v>
      </c>
      <c r="K233" s="2">
        <v>46.0</v>
      </c>
    </row>
    <row r="234" ht="15.75" customHeight="1">
      <c r="A234" s="2">
        <v>80.0</v>
      </c>
      <c r="B234" s="2">
        <v>22.0</v>
      </c>
      <c r="C234" s="2">
        <v>1.0</v>
      </c>
      <c r="G234" s="2">
        <v>80.0</v>
      </c>
      <c r="H234" s="2">
        <v>22.0</v>
      </c>
      <c r="J234" s="2">
        <v>80.0</v>
      </c>
      <c r="K234" s="2">
        <v>22.0</v>
      </c>
    </row>
    <row r="235" ht="15.75" customHeight="1">
      <c r="A235" s="2">
        <v>68.0</v>
      </c>
      <c r="B235" s="2">
        <v>29.0</v>
      </c>
      <c r="C235" s="2">
        <v>1.0</v>
      </c>
      <c r="G235" s="2">
        <v>68.0</v>
      </c>
      <c r="H235" s="2">
        <v>29.0</v>
      </c>
      <c r="J235" s="2">
        <v>68.0</v>
      </c>
      <c r="K235" s="2">
        <v>29.0</v>
      </c>
    </row>
    <row r="236" ht="15.75" customHeight="1">
      <c r="A236" s="2">
        <v>68.0</v>
      </c>
      <c r="B236" s="2">
        <v>23.0</v>
      </c>
      <c r="C236" s="2">
        <v>1.0</v>
      </c>
      <c r="G236" s="2">
        <v>68.0</v>
      </c>
      <c r="H236" s="2">
        <v>23.0</v>
      </c>
      <c r="J236" s="2">
        <v>68.0</v>
      </c>
      <c r="K236" s="2">
        <v>23.0</v>
      </c>
    </row>
    <row r="237" ht="15.75" customHeight="1">
      <c r="A237" s="2">
        <v>72.0</v>
      </c>
      <c r="B237" s="2">
        <v>26.0</v>
      </c>
      <c r="C237" s="2">
        <v>1.0</v>
      </c>
      <c r="G237" s="2">
        <v>72.0</v>
      </c>
      <c r="H237" s="2">
        <v>26.0</v>
      </c>
      <c r="J237" s="2">
        <v>72.0</v>
      </c>
      <c r="K237" s="2">
        <v>26.0</v>
      </c>
    </row>
    <row r="238" ht="15.75" customHeight="1">
      <c r="A238" s="2">
        <v>84.0</v>
      </c>
      <c r="B238" s="2">
        <v>51.0</v>
      </c>
      <c r="C238" s="2">
        <v>0.0</v>
      </c>
      <c r="G238" s="3">
        <v>84.0</v>
      </c>
      <c r="H238" s="3">
        <v>51.0</v>
      </c>
      <c r="J238" s="2">
        <v>84.0</v>
      </c>
      <c r="K238" s="2">
        <v>51.0</v>
      </c>
    </row>
    <row r="239" ht="15.75" customHeight="1">
      <c r="A239" s="2">
        <v>90.0</v>
      </c>
      <c r="B239" s="2">
        <v>23.0</v>
      </c>
      <c r="C239" s="2">
        <v>1.0</v>
      </c>
      <c r="G239" s="2">
        <v>90.0</v>
      </c>
      <c r="H239" s="2">
        <v>23.0</v>
      </c>
      <c r="J239" s="2">
        <v>90.0</v>
      </c>
      <c r="K239" s="2">
        <v>23.0</v>
      </c>
    </row>
    <row r="240" ht="15.75" customHeight="1">
      <c r="A240" s="2">
        <v>84.0</v>
      </c>
      <c r="B240" s="2">
        <v>32.0</v>
      </c>
      <c r="C240" s="2">
        <v>0.0</v>
      </c>
      <c r="G240" s="3">
        <v>84.0</v>
      </c>
      <c r="H240" s="3">
        <v>32.0</v>
      </c>
      <c r="J240" s="2">
        <v>84.0</v>
      </c>
      <c r="K240" s="2">
        <v>32.0</v>
      </c>
    </row>
    <row r="241" ht="15.75" customHeight="1">
      <c r="A241" s="2">
        <v>76.0</v>
      </c>
      <c r="B241" s="2">
        <v>27.0</v>
      </c>
      <c r="C241" s="2">
        <v>1.0</v>
      </c>
      <c r="G241" s="2">
        <v>76.0</v>
      </c>
      <c r="H241" s="2">
        <v>27.0</v>
      </c>
      <c r="J241" s="2">
        <v>76.0</v>
      </c>
      <c r="K241" s="2">
        <v>27.0</v>
      </c>
    </row>
    <row r="242" ht="15.75" customHeight="1">
      <c r="A242" s="2">
        <v>64.0</v>
      </c>
      <c r="B242" s="2">
        <v>21.0</v>
      </c>
      <c r="C242" s="2">
        <v>1.0</v>
      </c>
      <c r="G242" s="2">
        <v>64.0</v>
      </c>
      <c r="H242" s="2">
        <v>21.0</v>
      </c>
      <c r="J242" s="2">
        <v>64.0</v>
      </c>
      <c r="K242" s="2">
        <v>21.0</v>
      </c>
    </row>
    <row r="243" ht="15.75" customHeight="1">
      <c r="A243" s="2">
        <v>70.0</v>
      </c>
      <c r="B243" s="2">
        <v>22.0</v>
      </c>
      <c r="C243" s="2">
        <v>1.0</v>
      </c>
      <c r="G243" s="2">
        <v>70.0</v>
      </c>
      <c r="H243" s="2">
        <v>22.0</v>
      </c>
      <c r="J243" s="2">
        <v>70.0</v>
      </c>
      <c r="K243" s="2">
        <v>22.0</v>
      </c>
    </row>
    <row r="244" ht="15.75" customHeight="1">
      <c r="A244" s="2">
        <v>54.0</v>
      </c>
      <c r="B244" s="2">
        <v>22.0</v>
      </c>
      <c r="C244" s="2">
        <v>1.0</v>
      </c>
      <c r="G244" s="2">
        <v>54.0</v>
      </c>
      <c r="H244" s="2">
        <v>22.0</v>
      </c>
      <c r="J244" s="2">
        <v>54.0</v>
      </c>
      <c r="K244" s="2">
        <v>22.0</v>
      </c>
    </row>
    <row r="245" ht="15.75" customHeight="1">
      <c r="A245" s="2">
        <v>50.0</v>
      </c>
      <c r="B245" s="2">
        <v>33.0</v>
      </c>
      <c r="C245" s="2">
        <v>1.0</v>
      </c>
      <c r="G245" s="2">
        <v>50.0</v>
      </c>
      <c r="H245" s="2">
        <v>33.0</v>
      </c>
      <c r="J245" s="2">
        <v>50.0</v>
      </c>
      <c r="K245" s="2">
        <v>33.0</v>
      </c>
    </row>
    <row r="246" ht="15.75" customHeight="1">
      <c r="A246" s="2">
        <v>76.0</v>
      </c>
      <c r="B246" s="2">
        <v>29.0</v>
      </c>
      <c r="C246" s="2">
        <v>1.0</v>
      </c>
      <c r="G246" s="2">
        <v>76.0</v>
      </c>
      <c r="H246" s="2">
        <v>29.0</v>
      </c>
      <c r="J246" s="2">
        <v>76.0</v>
      </c>
      <c r="K246" s="2">
        <v>29.0</v>
      </c>
    </row>
    <row r="247" ht="15.75" customHeight="1">
      <c r="A247" s="2">
        <v>85.0</v>
      </c>
      <c r="B247" s="2">
        <v>49.0</v>
      </c>
      <c r="C247" s="2">
        <v>0.0</v>
      </c>
      <c r="G247" s="3">
        <v>85.0</v>
      </c>
      <c r="H247" s="3">
        <v>49.0</v>
      </c>
      <c r="J247" s="2">
        <v>85.0</v>
      </c>
      <c r="K247" s="2">
        <v>49.0</v>
      </c>
    </row>
    <row r="248" ht="15.75" customHeight="1">
      <c r="A248" s="2">
        <v>68.0</v>
      </c>
      <c r="B248" s="2">
        <v>41.0</v>
      </c>
      <c r="C248" s="2">
        <v>0.0</v>
      </c>
      <c r="G248" s="3">
        <v>68.0</v>
      </c>
      <c r="H248" s="3">
        <v>41.0</v>
      </c>
      <c r="J248" s="2">
        <v>68.0</v>
      </c>
      <c r="K248" s="2">
        <v>41.0</v>
      </c>
    </row>
    <row r="249" ht="15.75" customHeight="1">
      <c r="A249" s="2">
        <v>90.0</v>
      </c>
      <c r="B249" s="2">
        <v>23.0</v>
      </c>
      <c r="C249" s="2">
        <v>1.0</v>
      </c>
      <c r="G249" s="2">
        <v>90.0</v>
      </c>
      <c r="H249" s="2">
        <v>23.0</v>
      </c>
      <c r="J249" s="2">
        <v>90.0</v>
      </c>
      <c r="K249" s="2">
        <v>23.0</v>
      </c>
    </row>
    <row r="250" ht="15.75" customHeight="1">
      <c r="A250" s="2">
        <v>70.0</v>
      </c>
      <c r="B250" s="2">
        <v>34.0</v>
      </c>
      <c r="C250" s="2">
        <v>1.0</v>
      </c>
      <c r="G250" s="2">
        <v>70.0</v>
      </c>
      <c r="H250" s="2">
        <v>34.0</v>
      </c>
      <c r="J250" s="2">
        <v>70.0</v>
      </c>
      <c r="K250" s="2">
        <v>34.0</v>
      </c>
    </row>
    <row r="251" ht="15.75" customHeight="1">
      <c r="A251" s="2">
        <v>86.0</v>
      </c>
      <c r="B251" s="2">
        <v>23.0</v>
      </c>
      <c r="C251" s="2">
        <v>1.0</v>
      </c>
      <c r="G251" s="2">
        <v>86.0</v>
      </c>
      <c r="H251" s="2">
        <v>23.0</v>
      </c>
      <c r="J251" s="2">
        <v>86.0</v>
      </c>
      <c r="K251" s="2">
        <v>23.0</v>
      </c>
    </row>
    <row r="252" ht="15.75" customHeight="1">
      <c r="A252" s="2">
        <v>52.0</v>
      </c>
      <c r="B252" s="2">
        <v>42.0</v>
      </c>
      <c r="C252" s="2">
        <v>1.0</v>
      </c>
      <c r="G252" s="2">
        <v>52.0</v>
      </c>
      <c r="H252" s="2">
        <v>42.0</v>
      </c>
      <c r="J252" s="2">
        <v>52.0</v>
      </c>
      <c r="K252" s="2">
        <v>42.0</v>
      </c>
    </row>
    <row r="253" ht="15.75" customHeight="1">
      <c r="A253" s="2">
        <v>84.0</v>
      </c>
      <c r="B253" s="2">
        <v>27.0</v>
      </c>
      <c r="C253" s="2">
        <v>1.0</v>
      </c>
      <c r="G253" s="2">
        <v>84.0</v>
      </c>
      <c r="H253" s="2">
        <v>27.0</v>
      </c>
      <c r="J253" s="2">
        <v>84.0</v>
      </c>
      <c r="K253" s="2">
        <v>27.0</v>
      </c>
    </row>
    <row r="254" ht="15.75" customHeight="1">
      <c r="A254" s="2">
        <v>80.0</v>
      </c>
      <c r="B254" s="2">
        <v>24.0</v>
      </c>
      <c r="C254" s="2">
        <v>1.0</v>
      </c>
      <c r="G254" s="2">
        <v>80.0</v>
      </c>
      <c r="H254" s="2">
        <v>24.0</v>
      </c>
      <c r="J254" s="2">
        <v>80.0</v>
      </c>
      <c r="K254" s="2">
        <v>24.0</v>
      </c>
    </row>
    <row r="255" ht="15.75" customHeight="1">
      <c r="A255" s="2">
        <v>68.0</v>
      </c>
      <c r="B255" s="2">
        <v>25.0</v>
      </c>
      <c r="C255" s="2">
        <v>1.0</v>
      </c>
      <c r="G255" s="2">
        <v>68.0</v>
      </c>
      <c r="H255" s="2">
        <v>25.0</v>
      </c>
      <c r="J255" s="2">
        <v>68.0</v>
      </c>
      <c r="K255" s="2">
        <v>25.0</v>
      </c>
    </row>
    <row r="256" ht="15.75" customHeight="1">
      <c r="A256" s="2">
        <v>62.0</v>
      </c>
      <c r="B256" s="2">
        <v>44.0</v>
      </c>
      <c r="C256" s="2">
        <v>0.0</v>
      </c>
      <c r="G256" s="3">
        <v>62.0</v>
      </c>
      <c r="H256" s="3">
        <v>44.0</v>
      </c>
      <c r="J256" s="2">
        <v>62.0</v>
      </c>
      <c r="K256" s="2">
        <v>44.0</v>
      </c>
    </row>
    <row r="257" ht="15.75" customHeight="1">
      <c r="A257" s="2">
        <v>64.0</v>
      </c>
      <c r="B257" s="2">
        <v>21.0</v>
      </c>
      <c r="C257" s="2">
        <v>1.0</v>
      </c>
      <c r="G257" s="2">
        <v>64.0</v>
      </c>
      <c r="H257" s="2">
        <v>21.0</v>
      </c>
      <c r="J257" s="2">
        <v>64.0</v>
      </c>
      <c r="K257" s="2">
        <v>21.0</v>
      </c>
    </row>
    <row r="258" ht="15.75" customHeight="1">
      <c r="A258" s="2">
        <v>56.0</v>
      </c>
      <c r="B258" s="2">
        <v>30.0</v>
      </c>
      <c r="C258" s="2">
        <v>1.0</v>
      </c>
      <c r="G258" s="2">
        <v>56.0</v>
      </c>
      <c r="H258" s="2">
        <v>30.0</v>
      </c>
      <c r="J258" s="2">
        <v>56.0</v>
      </c>
      <c r="K258" s="2">
        <v>30.0</v>
      </c>
    </row>
    <row r="259" ht="15.75" customHeight="1">
      <c r="A259" s="2">
        <v>68.0</v>
      </c>
      <c r="B259" s="2">
        <v>25.0</v>
      </c>
      <c r="C259" s="2">
        <v>1.0</v>
      </c>
      <c r="G259" s="2">
        <v>68.0</v>
      </c>
      <c r="H259" s="2">
        <v>25.0</v>
      </c>
      <c r="J259" s="2">
        <v>68.0</v>
      </c>
      <c r="K259" s="2">
        <v>25.0</v>
      </c>
    </row>
    <row r="260" ht="15.75" customHeight="1">
      <c r="A260" s="2">
        <v>50.0</v>
      </c>
      <c r="B260" s="2">
        <v>24.0</v>
      </c>
      <c r="C260" s="2">
        <v>1.0</v>
      </c>
      <c r="G260" s="2">
        <v>50.0</v>
      </c>
      <c r="H260" s="2">
        <v>24.0</v>
      </c>
      <c r="J260" s="2">
        <v>50.0</v>
      </c>
      <c r="K260" s="2">
        <v>24.0</v>
      </c>
    </row>
    <row r="261" ht="15.75" customHeight="1">
      <c r="A261" s="2">
        <v>76.0</v>
      </c>
      <c r="B261" s="2">
        <v>51.0</v>
      </c>
      <c r="C261" s="2">
        <v>0.0</v>
      </c>
      <c r="G261" s="3">
        <v>76.0</v>
      </c>
      <c r="H261" s="3">
        <v>51.0</v>
      </c>
      <c r="J261" s="2">
        <v>76.0</v>
      </c>
      <c r="K261" s="2">
        <v>51.0</v>
      </c>
    </row>
    <row r="262" ht="15.75" customHeight="1">
      <c r="A262" s="2">
        <v>68.0</v>
      </c>
      <c r="B262" s="2">
        <v>34.0</v>
      </c>
      <c r="C262" s="2">
        <v>1.0</v>
      </c>
      <c r="G262" s="2">
        <v>68.0</v>
      </c>
      <c r="H262" s="2">
        <v>34.0</v>
      </c>
      <c r="J262" s="2">
        <v>68.0</v>
      </c>
      <c r="K262" s="2">
        <v>34.0</v>
      </c>
    </row>
    <row r="263" ht="15.75" customHeight="1">
      <c r="A263" s="2">
        <v>72.0</v>
      </c>
      <c r="B263" s="2">
        <v>27.0</v>
      </c>
      <c r="C263" s="2">
        <v>1.0</v>
      </c>
      <c r="G263" s="2">
        <v>72.0</v>
      </c>
      <c r="H263" s="2">
        <v>27.0</v>
      </c>
      <c r="J263" s="2">
        <v>72.0</v>
      </c>
      <c r="K263" s="2">
        <v>27.0</v>
      </c>
    </row>
    <row r="264" ht="15.75" customHeight="1">
      <c r="A264" s="2">
        <v>70.0</v>
      </c>
      <c r="B264" s="2">
        <v>24.0</v>
      </c>
      <c r="C264" s="2">
        <v>1.0</v>
      </c>
      <c r="G264" s="2">
        <v>70.0</v>
      </c>
      <c r="H264" s="2">
        <v>24.0</v>
      </c>
      <c r="J264" s="2">
        <v>70.0</v>
      </c>
      <c r="K264" s="2">
        <v>24.0</v>
      </c>
    </row>
    <row r="265" ht="15.75" customHeight="1">
      <c r="A265" s="2">
        <v>80.0</v>
      </c>
      <c r="B265" s="2">
        <v>63.0</v>
      </c>
      <c r="C265" s="2">
        <v>0.0</v>
      </c>
      <c r="G265" s="3">
        <v>80.0</v>
      </c>
      <c r="H265" s="3">
        <v>63.0</v>
      </c>
      <c r="J265" s="2">
        <v>80.0</v>
      </c>
      <c r="K265" s="2">
        <v>63.0</v>
      </c>
    </row>
    <row r="266" ht="15.75" customHeight="1">
      <c r="A266" s="2">
        <v>62.0</v>
      </c>
      <c r="B266" s="2">
        <v>35.0</v>
      </c>
      <c r="C266" s="2">
        <v>1.0</v>
      </c>
      <c r="G266" s="2">
        <v>62.0</v>
      </c>
      <c r="H266" s="2">
        <v>35.0</v>
      </c>
      <c r="J266" s="2">
        <v>62.0</v>
      </c>
      <c r="K266" s="2">
        <v>35.0</v>
      </c>
    </row>
    <row r="267" ht="15.75" customHeight="1">
      <c r="A267" s="2">
        <v>74.0</v>
      </c>
      <c r="B267" s="2">
        <v>43.0</v>
      </c>
      <c r="C267" s="2">
        <v>0.0</v>
      </c>
      <c r="G267" s="3">
        <v>74.0</v>
      </c>
      <c r="H267" s="3">
        <v>43.0</v>
      </c>
      <c r="J267" s="2">
        <v>74.0</v>
      </c>
      <c r="K267" s="2">
        <v>43.0</v>
      </c>
    </row>
    <row r="268" ht="15.75" customHeight="1">
      <c r="A268" s="2">
        <v>72.0</v>
      </c>
      <c r="B268" s="2">
        <v>25.0</v>
      </c>
      <c r="C268" s="2">
        <v>1.0</v>
      </c>
      <c r="G268" s="2">
        <v>72.0</v>
      </c>
      <c r="H268" s="2">
        <v>25.0</v>
      </c>
      <c r="J268" s="2">
        <v>72.0</v>
      </c>
      <c r="K268" s="2">
        <v>25.0</v>
      </c>
    </row>
    <row r="269" ht="15.75" customHeight="1">
      <c r="A269" s="2">
        <v>64.0</v>
      </c>
      <c r="B269" s="2">
        <v>24.0</v>
      </c>
      <c r="C269" s="2">
        <v>1.0</v>
      </c>
      <c r="G269" s="2">
        <v>64.0</v>
      </c>
      <c r="H269" s="2">
        <v>24.0</v>
      </c>
      <c r="J269" s="2">
        <v>64.0</v>
      </c>
      <c r="K269" s="2">
        <v>24.0</v>
      </c>
    </row>
    <row r="270" ht="15.75" customHeight="1">
      <c r="A270" s="2">
        <v>52.0</v>
      </c>
      <c r="B270" s="2">
        <v>21.0</v>
      </c>
      <c r="C270" s="2">
        <v>1.0</v>
      </c>
      <c r="G270" s="2">
        <v>52.0</v>
      </c>
      <c r="H270" s="2">
        <v>21.0</v>
      </c>
      <c r="J270" s="2">
        <v>52.0</v>
      </c>
      <c r="K270" s="2">
        <v>21.0</v>
      </c>
    </row>
    <row r="271" ht="15.75" customHeight="1">
      <c r="A271" s="2">
        <v>72.0</v>
      </c>
      <c r="B271" s="2">
        <v>28.0</v>
      </c>
      <c r="C271" s="2">
        <v>1.0</v>
      </c>
      <c r="G271" s="2">
        <v>72.0</v>
      </c>
      <c r="H271" s="2">
        <v>28.0</v>
      </c>
      <c r="J271" s="2">
        <v>72.0</v>
      </c>
      <c r="K271" s="2">
        <v>28.0</v>
      </c>
    </row>
    <row r="272" ht="15.75" customHeight="1">
      <c r="A272" s="2">
        <v>86.0</v>
      </c>
      <c r="B272" s="2">
        <v>38.0</v>
      </c>
      <c r="C272" s="2">
        <v>0.0</v>
      </c>
      <c r="G272" s="3">
        <v>86.0</v>
      </c>
      <c r="H272" s="3">
        <v>38.0</v>
      </c>
      <c r="J272" s="2">
        <v>86.0</v>
      </c>
      <c r="K272" s="2">
        <v>38.0</v>
      </c>
    </row>
    <row r="273" ht="15.75" customHeight="1">
      <c r="A273" s="2">
        <v>62.0</v>
      </c>
      <c r="B273" s="2">
        <v>21.0</v>
      </c>
      <c r="C273" s="2">
        <v>1.0</v>
      </c>
      <c r="G273" s="2">
        <v>62.0</v>
      </c>
      <c r="H273" s="2">
        <v>21.0</v>
      </c>
      <c r="J273" s="2">
        <v>62.0</v>
      </c>
      <c r="K273" s="2">
        <v>21.0</v>
      </c>
    </row>
    <row r="274" ht="15.75" customHeight="1">
      <c r="A274" s="2">
        <v>78.0</v>
      </c>
      <c r="B274" s="2">
        <v>40.0</v>
      </c>
      <c r="C274" s="2">
        <v>0.0</v>
      </c>
      <c r="G274" s="3">
        <v>78.0</v>
      </c>
      <c r="H274" s="3">
        <v>40.0</v>
      </c>
      <c r="J274" s="2">
        <v>78.0</v>
      </c>
      <c r="K274" s="2">
        <v>40.0</v>
      </c>
    </row>
    <row r="275" ht="15.75" customHeight="1">
      <c r="A275" s="2">
        <v>78.0</v>
      </c>
      <c r="B275" s="2">
        <v>21.0</v>
      </c>
      <c r="C275" s="2">
        <v>1.0</v>
      </c>
      <c r="G275" s="2">
        <v>78.0</v>
      </c>
      <c r="H275" s="2">
        <v>21.0</v>
      </c>
      <c r="J275" s="2">
        <v>78.0</v>
      </c>
      <c r="K275" s="2">
        <v>21.0</v>
      </c>
    </row>
    <row r="276" ht="15.75" customHeight="1">
      <c r="A276" s="2">
        <v>70.0</v>
      </c>
      <c r="B276" s="2">
        <v>52.0</v>
      </c>
      <c r="C276" s="2">
        <v>0.0</v>
      </c>
      <c r="G276" s="3">
        <v>70.0</v>
      </c>
      <c r="H276" s="3">
        <v>52.0</v>
      </c>
      <c r="J276" s="2">
        <v>70.0</v>
      </c>
      <c r="K276" s="2">
        <v>52.0</v>
      </c>
    </row>
    <row r="277" ht="15.75" customHeight="1">
      <c r="A277" s="2">
        <v>70.0</v>
      </c>
      <c r="B277" s="2">
        <v>25.0</v>
      </c>
      <c r="C277" s="2">
        <v>1.0</v>
      </c>
      <c r="G277" s="2">
        <v>70.0</v>
      </c>
      <c r="H277" s="2">
        <v>25.0</v>
      </c>
      <c r="J277" s="2">
        <v>70.0</v>
      </c>
      <c r="K277" s="2">
        <v>25.0</v>
      </c>
    </row>
    <row r="278" ht="15.75" customHeight="1">
      <c r="A278" s="2">
        <v>60.0</v>
      </c>
      <c r="B278" s="2">
        <v>29.0</v>
      </c>
      <c r="C278" s="2">
        <v>1.0</v>
      </c>
      <c r="G278" s="2">
        <v>60.0</v>
      </c>
      <c r="H278" s="2">
        <v>29.0</v>
      </c>
      <c r="J278" s="2">
        <v>60.0</v>
      </c>
      <c r="K278" s="2">
        <v>29.0</v>
      </c>
    </row>
    <row r="279" ht="15.75" customHeight="1">
      <c r="A279" s="2">
        <v>64.0</v>
      </c>
      <c r="B279" s="2">
        <v>23.0</v>
      </c>
      <c r="C279" s="2">
        <v>1.0</v>
      </c>
      <c r="G279" s="2">
        <v>64.0</v>
      </c>
      <c r="H279" s="2">
        <v>23.0</v>
      </c>
      <c r="J279" s="2">
        <v>64.0</v>
      </c>
      <c r="K279" s="2">
        <v>23.0</v>
      </c>
    </row>
    <row r="280" ht="15.75" customHeight="1">
      <c r="A280" s="2">
        <v>74.0</v>
      </c>
      <c r="B280" s="2">
        <v>57.0</v>
      </c>
      <c r="C280" s="2">
        <v>0.0</v>
      </c>
      <c r="G280" s="3">
        <v>74.0</v>
      </c>
      <c r="H280" s="3">
        <v>57.0</v>
      </c>
      <c r="J280" s="2">
        <v>74.0</v>
      </c>
      <c r="K280" s="2">
        <v>57.0</v>
      </c>
    </row>
    <row r="281" ht="15.75" customHeight="1">
      <c r="A281" s="2">
        <v>62.0</v>
      </c>
      <c r="B281" s="2">
        <v>22.0</v>
      </c>
      <c r="C281" s="2">
        <v>1.0</v>
      </c>
      <c r="G281" s="2">
        <v>62.0</v>
      </c>
      <c r="H281" s="2">
        <v>22.0</v>
      </c>
      <c r="J281" s="2">
        <v>62.0</v>
      </c>
      <c r="K281" s="2">
        <v>22.0</v>
      </c>
    </row>
    <row r="282" ht="15.75" customHeight="1">
      <c r="A282" s="2">
        <v>70.0</v>
      </c>
      <c r="B282" s="2">
        <v>28.0</v>
      </c>
      <c r="C282" s="2">
        <v>1.0</v>
      </c>
      <c r="G282" s="2">
        <v>70.0</v>
      </c>
      <c r="H282" s="2">
        <v>28.0</v>
      </c>
      <c r="J282" s="2">
        <v>70.0</v>
      </c>
      <c r="K282" s="2">
        <v>28.0</v>
      </c>
    </row>
    <row r="283" ht="15.75" customHeight="1">
      <c r="A283" s="2">
        <v>76.0</v>
      </c>
      <c r="B283" s="2">
        <v>39.0</v>
      </c>
      <c r="C283" s="2">
        <v>0.0</v>
      </c>
      <c r="G283" s="3">
        <v>76.0</v>
      </c>
      <c r="H283" s="3">
        <v>39.0</v>
      </c>
      <c r="J283" s="2">
        <v>76.0</v>
      </c>
      <c r="K283" s="2">
        <v>39.0</v>
      </c>
    </row>
    <row r="284" ht="15.75" customHeight="1">
      <c r="A284" s="2">
        <v>88.0</v>
      </c>
      <c r="B284" s="2">
        <v>37.0</v>
      </c>
      <c r="C284" s="2">
        <v>0.0</v>
      </c>
      <c r="G284" s="3">
        <v>88.0</v>
      </c>
      <c r="H284" s="3">
        <v>37.0</v>
      </c>
      <c r="J284" s="2">
        <v>88.0</v>
      </c>
      <c r="K284" s="2">
        <v>37.0</v>
      </c>
    </row>
    <row r="285" ht="15.75" customHeight="1">
      <c r="A285" s="2">
        <v>86.0</v>
      </c>
      <c r="B285" s="2">
        <v>47.0</v>
      </c>
      <c r="C285" s="2">
        <v>0.0</v>
      </c>
      <c r="G285" s="3">
        <v>86.0</v>
      </c>
      <c r="H285" s="3">
        <v>47.0</v>
      </c>
      <c r="J285" s="2">
        <v>86.0</v>
      </c>
      <c r="K285" s="2">
        <v>47.0</v>
      </c>
    </row>
    <row r="286" ht="15.75" customHeight="1">
      <c r="A286" s="2">
        <v>80.0</v>
      </c>
      <c r="B286" s="2">
        <v>52.0</v>
      </c>
      <c r="C286" s="2">
        <v>0.0</v>
      </c>
      <c r="G286" s="3">
        <v>80.0</v>
      </c>
      <c r="H286" s="3">
        <v>52.0</v>
      </c>
      <c r="J286" s="2">
        <v>80.0</v>
      </c>
      <c r="K286" s="2">
        <v>52.0</v>
      </c>
    </row>
    <row r="287" ht="15.75" customHeight="1">
      <c r="A287" s="2">
        <v>74.0</v>
      </c>
      <c r="B287" s="2">
        <v>51.0</v>
      </c>
      <c r="C287" s="2">
        <v>0.0</v>
      </c>
      <c r="G287" s="3">
        <v>74.0</v>
      </c>
      <c r="H287" s="3">
        <v>51.0</v>
      </c>
      <c r="J287" s="2">
        <v>74.0</v>
      </c>
      <c r="K287" s="2">
        <v>51.0</v>
      </c>
    </row>
    <row r="288" ht="15.75" customHeight="1">
      <c r="A288" s="2">
        <v>84.0</v>
      </c>
      <c r="B288" s="2">
        <v>34.0</v>
      </c>
      <c r="C288" s="2">
        <v>0.0</v>
      </c>
      <c r="G288" s="3">
        <v>84.0</v>
      </c>
      <c r="H288" s="3">
        <v>34.0</v>
      </c>
      <c r="J288" s="2">
        <v>84.0</v>
      </c>
      <c r="K288" s="2">
        <v>34.0</v>
      </c>
    </row>
    <row r="289" ht="15.75" customHeight="1">
      <c r="A289" s="2">
        <v>86.0</v>
      </c>
      <c r="B289" s="2">
        <v>29.0</v>
      </c>
      <c r="C289" s="2">
        <v>0.0</v>
      </c>
      <c r="G289" s="3">
        <v>86.0</v>
      </c>
      <c r="H289" s="3">
        <v>29.0</v>
      </c>
      <c r="J289" s="2">
        <v>86.0</v>
      </c>
      <c r="K289" s="2">
        <v>29.0</v>
      </c>
    </row>
    <row r="290" ht="15.75" customHeight="1">
      <c r="A290" s="2">
        <v>56.0</v>
      </c>
      <c r="B290" s="2">
        <v>26.0</v>
      </c>
      <c r="C290" s="2">
        <v>1.0</v>
      </c>
      <c r="G290" s="2">
        <v>56.0</v>
      </c>
      <c r="H290" s="2">
        <v>26.0</v>
      </c>
      <c r="J290" s="2">
        <v>56.0</v>
      </c>
      <c r="K290" s="2">
        <v>26.0</v>
      </c>
    </row>
    <row r="291" ht="15.75" customHeight="1">
      <c r="A291" s="2">
        <v>72.0</v>
      </c>
      <c r="B291" s="2">
        <v>33.0</v>
      </c>
      <c r="C291" s="2">
        <v>1.0</v>
      </c>
      <c r="G291" s="2">
        <v>72.0</v>
      </c>
      <c r="H291" s="2">
        <v>33.0</v>
      </c>
      <c r="J291" s="2">
        <v>72.0</v>
      </c>
      <c r="K291" s="2">
        <v>33.0</v>
      </c>
    </row>
    <row r="292" ht="15.75" customHeight="1">
      <c r="A292" s="2">
        <v>88.0</v>
      </c>
      <c r="B292" s="2">
        <v>21.0</v>
      </c>
      <c r="C292" s="2">
        <v>1.0</v>
      </c>
      <c r="G292" s="2">
        <v>88.0</v>
      </c>
      <c r="H292" s="2">
        <v>21.0</v>
      </c>
      <c r="J292" s="2">
        <v>88.0</v>
      </c>
      <c r="K292" s="2">
        <v>21.0</v>
      </c>
    </row>
    <row r="293" ht="15.75" customHeight="1">
      <c r="A293" s="2">
        <v>62.0</v>
      </c>
      <c r="B293" s="2">
        <v>25.0</v>
      </c>
      <c r="C293" s="2">
        <v>1.0</v>
      </c>
      <c r="G293" s="2">
        <v>62.0</v>
      </c>
      <c r="H293" s="2">
        <v>25.0</v>
      </c>
      <c r="J293" s="2">
        <v>62.0</v>
      </c>
      <c r="K293" s="2">
        <v>25.0</v>
      </c>
    </row>
    <row r="294" ht="15.75" customHeight="1">
      <c r="A294" s="2">
        <v>78.0</v>
      </c>
      <c r="B294" s="2">
        <v>31.0</v>
      </c>
      <c r="C294" s="2">
        <v>1.0</v>
      </c>
      <c r="G294" s="2">
        <v>78.0</v>
      </c>
      <c r="H294" s="2">
        <v>31.0</v>
      </c>
      <c r="J294" s="2">
        <v>78.0</v>
      </c>
      <c r="K294" s="2">
        <v>31.0</v>
      </c>
    </row>
    <row r="295" ht="15.75" customHeight="1">
      <c r="A295" s="2">
        <v>48.0</v>
      </c>
      <c r="B295" s="2">
        <v>24.0</v>
      </c>
      <c r="C295" s="2">
        <v>1.0</v>
      </c>
      <c r="G295" s="2">
        <v>48.0</v>
      </c>
      <c r="H295" s="2">
        <v>24.0</v>
      </c>
      <c r="J295" s="2">
        <v>48.0</v>
      </c>
      <c r="K295" s="2">
        <v>24.0</v>
      </c>
    </row>
    <row r="296" ht="15.75" customHeight="1">
      <c r="A296" s="2">
        <v>50.0</v>
      </c>
      <c r="B296" s="2">
        <v>65.0</v>
      </c>
      <c r="C296" s="2">
        <v>0.0</v>
      </c>
      <c r="G296" s="3">
        <v>50.0</v>
      </c>
      <c r="H296" s="3">
        <v>65.0</v>
      </c>
      <c r="J296" s="2">
        <v>50.0</v>
      </c>
      <c r="K296" s="2">
        <v>65.0</v>
      </c>
    </row>
    <row r="297" ht="15.75" customHeight="1">
      <c r="A297" s="2">
        <v>62.0</v>
      </c>
      <c r="B297" s="2">
        <v>28.0</v>
      </c>
      <c r="C297" s="2">
        <v>1.0</v>
      </c>
      <c r="G297" s="2">
        <v>62.0</v>
      </c>
      <c r="H297" s="2">
        <v>28.0</v>
      </c>
      <c r="J297" s="2">
        <v>62.0</v>
      </c>
      <c r="K297" s="2">
        <v>28.0</v>
      </c>
    </row>
    <row r="298" ht="15.75" customHeight="1">
      <c r="A298" s="2">
        <v>70.0</v>
      </c>
      <c r="B298" s="2">
        <v>29.0</v>
      </c>
      <c r="C298" s="2">
        <v>1.0</v>
      </c>
      <c r="G298" s="2">
        <v>70.0</v>
      </c>
      <c r="H298" s="2">
        <v>29.0</v>
      </c>
      <c r="J298" s="2">
        <v>70.0</v>
      </c>
      <c r="K298" s="2">
        <v>29.0</v>
      </c>
    </row>
    <row r="299" ht="15.75" customHeight="1">
      <c r="A299" s="2">
        <v>84.0</v>
      </c>
      <c r="B299" s="2">
        <v>24.0</v>
      </c>
      <c r="C299" s="2">
        <v>1.0</v>
      </c>
      <c r="G299" s="2">
        <v>84.0</v>
      </c>
      <c r="H299" s="2">
        <v>24.0</v>
      </c>
      <c r="J299" s="2">
        <v>84.0</v>
      </c>
      <c r="K299" s="2">
        <v>24.0</v>
      </c>
    </row>
    <row r="300" ht="15.75" customHeight="1">
      <c r="A300" s="2">
        <v>78.0</v>
      </c>
      <c r="B300" s="2">
        <v>46.0</v>
      </c>
      <c r="C300" s="2">
        <v>0.0</v>
      </c>
      <c r="G300" s="3">
        <v>78.0</v>
      </c>
      <c r="H300" s="3">
        <v>46.0</v>
      </c>
      <c r="J300" s="2">
        <v>78.0</v>
      </c>
      <c r="K300" s="2">
        <v>46.0</v>
      </c>
    </row>
    <row r="301" ht="15.75" customHeight="1">
      <c r="A301" s="2">
        <v>72.0</v>
      </c>
      <c r="B301" s="2">
        <v>58.0</v>
      </c>
      <c r="C301" s="2">
        <v>0.0</v>
      </c>
      <c r="G301" s="3">
        <v>72.0</v>
      </c>
      <c r="H301" s="3">
        <v>58.0</v>
      </c>
      <c r="J301" s="2">
        <v>72.0</v>
      </c>
      <c r="K301" s="2">
        <v>58.0</v>
      </c>
    </row>
    <row r="302" ht="15.75" customHeight="1">
      <c r="A302" s="2">
        <v>72.0</v>
      </c>
      <c r="B302" s="2">
        <v>30.0</v>
      </c>
      <c r="C302" s="2">
        <v>1.0</v>
      </c>
      <c r="G302" s="2">
        <v>72.0</v>
      </c>
      <c r="H302" s="2">
        <v>30.0</v>
      </c>
      <c r="J302" s="2">
        <v>72.0</v>
      </c>
      <c r="K302" s="2">
        <v>30.0</v>
      </c>
    </row>
    <row r="303" ht="15.75" customHeight="1">
      <c r="A303" s="2">
        <v>58.0</v>
      </c>
      <c r="B303" s="2">
        <v>25.0</v>
      </c>
      <c r="C303" s="2">
        <v>1.0</v>
      </c>
      <c r="G303" s="2">
        <v>58.0</v>
      </c>
      <c r="H303" s="2">
        <v>25.0</v>
      </c>
      <c r="J303" s="2">
        <v>58.0</v>
      </c>
      <c r="K303" s="2">
        <v>25.0</v>
      </c>
    </row>
    <row r="304" ht="15.75" customHeight="1">
      <c r="A304" s="2">
        <v>82.0</v>
      </c>
      <c r="B304" s="2">
        <v>35.0</v>
      </c>
      <c r="C304" s="2">
        <v>0.0</v>
      </c>
      <c r="G304" s="3">
        <v>82.0</v>
      </c>
      <c r="H304" s="3">
        <v>35.0</v>
      </c>
      <c r="J304" s="2">
        <v>82.0</v>
      </c>
      <c r="K304" s="2">
        <v>35.0</v>
      </c>
    </row>
    <row r="305" ht="15.75" customHeight="1">
      <c r="A305" s="2">
        <v>98.0</v>
      </c>
      <c r="B305" s="2">
        <v>28.0</v>
      </c>
      <c r="C305" s="2">
        <v>0.0</v>
      </c>
      <c r="G305" s="3">
        <v>98.0</v>
      </c>
      <c r="H305" s="3">
        <v>28.0</v>
      </c>
      <c r="J305" s="2">
        <v>98.0</v>
      </c>
      <c r="K305" s="2">
        <v>28.0</v>
      </c>
    </row>
    <row r="306" ht="15.75" customHeight="1">
      <c r="A306" s="2">
        <v>76.0</v>
      </c>
      <c r="B306" s="2">
        <v>37.0</v>
      </c>
      <c r="C306" s="2">
        <v>0.0</v>
      </c>
      <c r="G306" s="3">
        <v>76.0</v>
      </c>
      <c r="H306" s="3">
        <v>37.0</v>
      </c>
      <c r="J306" s="2">
        <v>76.0</v>
      </c>
      <c r="K306" s="2">
        <v>37.0</v>
      </c>
    </row>
    <row r="307" ht="15.75" customHeight="1">
      <c r="A307" s="2">
        <v>76.0</v>
      </c>
      <c r="B307" s="2">
        <v>29.0</v>
      </c>
      <c r="C307" s="2">
        <v>1.0</v>
      </c>
      <c r="G307" s="2">
        <v>76.0</v>
      </c>
      <c r="H307" s="2">
        <v>29.0</v>
      </c>
      <c r="J307" s="2">
        <v>76.0</v>
      </c>
      <c r="K307" s="2">
        <v>29.0</v>
      </c>
    </row>
    <row r="308" ht="15.75" customHeight="1">
      <c r="A308" s="2">
        <v>68.0</v>
      </c>
      <c r="B308" s="2">
        <v>47.0</v>
      </c>
      <c r="C308" s="2">
        <v>0.0</v>
      </c>
      <c r="G308" s="3">
        <v>68.0</v>
      </c>
      <c r="H308" s="3">
        <v>47.0</v>
      </c>
      <c r="J308" s="2">
        <v>68.0</v>
      </c>
      <c r="K308" s="2">
        <v>47.0</v>
      </c>
    </row>
    <row r="309" ht="15.75" customHeight="1">
      <c r="A309" s="2">
        <v>68.0</v>
      </c>
      <c r="B309" s="2">
        <v>21.0</v>
      </c>
      <c r="C309" s="2">
        <v>1.0</v>
      </c>
      <c r="G309" s="2">
        <v>68.0</v>
      </c>
      <c r="H309" s="2">
        <v>21.0</v>
      </c>
      <c r="J309" s="2">
        <v>68.0</v>
      </c>
      <c r="K309" s="2">
        <v>21.0</v>
      </c>
    </row>
    <row r="310" ht="15.75" customHeight="1">
      <c r="A310" s="2">
        <v>68.0</v>
      </c>
      <c r="B310" s="2">
        <v>25.0</v>
      </c>
      <c r="C310" s="2">
        <v>1.0</v>
      </c>
      <c r="G310" s="2">
        <v>68.0</v>
      </c>
      <c r="H310" s="2">
        <v>25.0</v>
      </c>
      <c r="J310" s="2">
        <v>68.0</v>
      </c>
      <c r="K310" s="2">
        <v>25.0</v>
      </c>
    </row>
    <row r="311" ht="15.75" customHeight="1">
      <c r="A311" s="2">
        <v>68.0</v>
      </c>
      <c r="B311" s="2">
        <v>30.0</v>
      </c>
      <c r="C311" s="2">
        <v>1.0</v>
      </c>
      <c r="G311" s="2">
        <v>68.0</v>
      </c>
      <c r="H311" s="2">
        <v>30.0</v>
      </c>
      <c r="J311" s="2">
        <v>68.0</v>
      </c>
      <c r="K311" s="2">
        <v>30.0</v>
      </c>
    </row>
    <row r="312" ht="15.75" customHeight="1">
      <c r="A312" s="2">
        <v>66.0</v>
      </c>
      <c r="B312" s="2">
        <v>41.0</v>
      </c>
      <c r="C312" s="2">
        <v>1.0</v>
      </c>
      <c r="G312" s="2">
        <v>66.0</v>
      </c>
      <c r="H312" s="2">
        <v>41.0</v>
      </c>
      <c r="J312" s="2">
        <v>66.0</v>
      </c>
      <c r="K312" s="2">
        <v>41.0</v>
      </c>
    </row>
    <row r="313" ht="15.75" customHeight="1">
      <c r="A313" s="2">
        <v>70.0</v>
      </c>
      <c r="B313" s="2">
        <v>22.0</v>
      </c>
      <c r="C313" s="2">
        <v>1.0</v>
      </c>
      <c r="G313" s="2">
        <v>70.0</v>
      </c>
      <c r="H313" s="2">
        <v>22.0</v>
      </c>
      <c r="J313" s="2">
        <v>70.0</v>
      </c>
      <c r="K313" s="2">
        <v>22.0</v>
      </c>
    </row>
    <row r="314" ht="15.75" customHeight="1">
      <c r="A314" s="2">
        <v>74.0</v>
      </c>
      <c r="B314" s="2">
        <v>27.0</v>
      </c>
      <c r="C314" s="2">
        <v>1.0</v>
      </c>
      <c r="G314" s="2">
        <v>74.0</v>
      </c>
      <c r="H314" s="2">
        <v>27.0</v>
      </c>
      <c r="J314" s="2">
        <v>74.0</v>
      </c>
      <c r="K314" s="2">
        <v>27.0</v>
      </c>
    </row>
    <row r="315" ht="15.75" customHeight="1">
      <c r="A315" s="2">
        <v>50.0</v>
      </c>
      <c r="B315" s="2">
        <v>25.0</v>
      </c>
      <c r="C315" s="2">
        <v>1.0</v>
      </c>
      <c r="G315" s="2">
        <v>50.0</v>
      </c>
      <c r="H315" s="2">
        <v>25.0</v>
      </c>
      <c r="J315" s="2">
        <v>50.0</v>
      </c>
      <c r="K315" s="2">
        <v>25.0</v>
      </c>
    </row>
    <row r="316" ht="15.75" customHeight="1">
      <c r="A316" s="2">
        <v>80.0</v>
      </c>
      <c r="B316" s="2">
        <v>43.0</v>
      </c>
      <c r="C316" s="2">
        <v>0.0</v>
      </c>
      <c r="G316" s="3">
        <v>80.0</v>
      </c>
      <c r="H316" s="3">
        <v>43.0</v>
      </c>
      <c r="J316" s="2">
        <v>80.0</v>
      </c>
      <c r="K316" s="2">
        <v>43.0</v>
      </c>
    </row>
    <row r="317" ht="15.75" customHeight="1">
      <c r="A317" s="2">
        <v>68.0</v>
      </c>
      <c r="B317" s="2">
        <v>26.0</v>
      </c>
      <c r="C317" s="2">
        <v>1.0</v>
      </c>
      <c r="G317" s="2">
        <v>68.0</v>
      </c>
      <c r="H317" s="2">
        <v>26.0</v>
      </c>
      <c r="J317" s="2">
        <v>68.0</v>
      </c>
      <c r="K317" s="2">
        <v>26.0</v>
      </c>
    </row>
    <row r="318" ht="15.75" customHeight="1">
      <c r="A318" s="2">
        <v>80.0</v>
      </c>
      <c r="B318" s="2">
        <v>30.0</v>
      </c>
      <c r="C318" s="2">
        <v>1.0</v>
      </c>
      <c r="G318" s="2">
        <v>80.0</v>
      </c>
      <c r="H318" s="2">
        <v>30.0</v>
      </c>
      <c r="J318" s="2">
        <v>80.0</v>
      </c>
      <c r="K318" s="2">
        <v>30.0</v>
      </c>
    </row>
    <row r="319" ht="15.75" customHeight="1">
      <c r="A319" s="2">
        <v>74.0</v>
      </c>
      <c r="B319" s="2">
        <v>29.0</v>
      </c>
      <c r="C319" s="2">
        <v>1.0</v>
      </c>
      <c r="G319" s="2">
        <v>74.0</v>
      </c>
      <c r="H319" s="2">
        <v>29.0</v>
      </c>
      <c r="J319" s="2">
        <v>74.0</v>
      </c>
      <c r="K319" s="2">
        <v>29.0</v>
      </c>
    </row>
    <row r="320" ht="15.75" customHeight="1">
      <c r="A320" s="2">
        <v>66.0</v>
      </c>
      <c r="B320" s="2">
        <v>28.0</v>
      </c>
      <c r="C320" s="2">
        <v>1.0</v>
      </c>
      <c r="G320" s="2">
        <v>66.0</v>
      </c>
      <c r="H320" s="2">
        <v>28.0</v>
      </c>
      <c r="J320" s="2">
        <v>66.0</v>
      </c>
      <c r="K320" s="2">
        <v>28.0</v>
      </c>
    </row>
    <row r="321" ht="15.75" customHeight="1">
      <c r="A321" s="2">
        <v>78.0</v>
      </c>
      <c r="B321" s="2">
        <v>59.0</v>
      </c>
      <c r="C321" s="2">
        <v>0.0</v>
      </c>
      <c r="G321" s="3">
        <v>78.0</v>
      </c>
      <c r="H321" s="3">
        <v>59.0</v>
      </c>
      <c r="J321" s="2">
        <v>78.0</v>
      </c>
      <c r="K321" s="2">
        <v>59.0</v>
      </c>
    </row>
    <row r="322" ht="15.75" customHeight="1">
      <c r="A322" s="2">
        <v>60.0</v>
      </c>
      <c r="B322" s="2">
        <v>31.0</v>
      </c>
      <c r="C322" s="2">
        <v>1.0</v>
      </c>
      <c r="G322" s="2">
        <v>60.0</v>
      </c>
      <c r="H322" s="2">
        <v>31.0</v>
      </c>
      <c r="J322" s="2">
        <v>60.0</v>
      </c>
      <c r="K322" s="2">
        <v>31.0</v>
      </c>
    </row>
    <row r="323" ht="15.75" customHeight="1">
      <c r="A323" s="2">
        <v>74.0</v>
      </c>
      <c r="B323" s="2">
        <v>25.0</v>
      </c>
      <c r="C323" s="2">
        <v>1.0</v>
      </c>
      <c r="G323" s="2">
        <v>74.0</v>
      </c>
      <c r="H323" s="2">
        <v>25.0</v>
      </c>
      <c r="J323" s="2">
        <v>74.0</v>
      </c>
      <c r="K323" s="2">
        <v>25.0</v>
      </c>
    </row>
    <row r="324" ht="15.75" customHeight="1">
      <c r="A324" s="2">
        <v>70.0</v>
      </c>
      <c r="B324" s="2">
        <v>36.0</v>
      </c>
      <c r="C324" s="2">
        <v>1.0</v>
      </c>
      <c r="G324" s="2">
        <v>70.0</v>
      </c>
      <c r="H324" s="2">
        <v>36.0</v>
      </c>
      <c r="J324" s="2">
        <v>70.0</v>
      </c>
      <c r="K324" s="2">
        <v>36.0</v>
      </c>
    </row>
    <row r="325" ht="15.75" customHeight="1">
      <c r="A325" s="2">
        <v>90.0</v>
      </c>
      <c r="B325" s="2">
        <v>43.0</v>
      </c>
      <c r="C325" s="2">
        <v>0.0</v>
      </c>
      <c r="G325" s="3">
        <v>90.0</v>
      </c>
      <c r="H325" s="3">
        <v>43.0</v>
      </c>
      <c r="J325" s="2">
        <v>90.0</v>
      </c>
      <c r="K325" s="2">
        <v>43.0</v>
      </c>
    </row>
    <row r="326" ht="15.75" customHeight="1">
      <c r="A326" s="2">
        <v>75.0</v>
      </c>
      <c r="B326" s="2">
        <v>21.0</v>
      </c>
      <c r="C326" s="2">
        <v>1.0</v>
      </c>
      <c r="G326" s="2">
        <v>75.0</v>
      </c>
      <c r="H326" s="2">
        <v>21.0</v>
      </c>
      <c r="J326" s="2">
        <v>75.0</v>
      </c>
      <c r="K326" s="2">
        <v>21.0</v>
      </c>
    </row>
    <row r="327" ht="15.75" customHeight="1">
      <c r="A327" s="2">
        <v>72.0</v>
      </c>
      <c r="B327" s="2">
        <v>24.0</v>
      </c>
      <c r="C327" s="2">
        <v>1.0</v>
      </c>
      <c r="G327" s="2">
        <v>72.0</v>
      </c>
      <c r="H327" s="2">
        <v>24.0</v>
      </c>
      <c r="J327" s="2">
        <v>72.0</v>
      </c>
      <c r="K327" s="2">
        <v>24.0</v>
      </c>
    </row>
    <row r="328" ht="15.75" customHeight="1">
      <c r="A328" s="2">
        <v>64.0</v>
      </c>
      <c r="B328" s="2">
        <v>30.0</v>
      </c>
      <c r="C328" s="2">
        <v>1.0</v>
      </c>
      <c r="G328" s="2">
        <v>64.0</v>
      </c>
      <c r="H328" s="2">
        <v>30.0</v>
      </c>
      <c r="J328" s="2">
        <v>64.0</v>
      </c>
      <c r="K328" s="2">
        <v>30.0</v>
      </c>
    </row>
    <row r="329" ht="15.75" customHeight="1">
      <c r="A329" s="2">
        <v>70.0</v>
      </c>
      <c r="B329" s="2">
        <v>37.0</v>
      </c>
      <c r="C329" s="2">
        <v>1.0</v>
      </c>
      <c r="G329" s="2">
        <v>70.0</v>
      </c>
      <c r="H329" s="2">
        <v>37.0</v>
      </c>
      <c r="J329" s="2">
        <v>70.0</v>
      </c>
      <c r="K329" s="2">
        <v>37.0</v>
      </c>
    </row>
    <row r="330" ht="15.75" customHeight="1">
      <c r="A330" s="2">
        <v>86.0</v>
      </c>
      <c r="B330" s="2">
        <v>23.0</v>
      </c>
      <c r="C330" s="2">
        <v>1.0</v>
      </c>
      <c r="G330" s="2">
        <v>86.0</v>
      </c>
      <c r="H330" s="2">
        <v>23.0</v>
      </c>
      <c r="J330" s="2">
        <v>86.0</v>
      </c>
      <c r="K330" s="2">
        <v>23.0</v>
      </c>
    </row>
    <row r="331" ht="15.75" customHeight="1">
      <c r="A331" s="2">
        <v>70.0</v>
      </c>
      <c r="B331" s="2">
        <v>37.0</v>
      </c>
      <c r="C331" s="2">
        <v>1.0</v>
      </c>
      <c r="G331" s="2">
        <v>70.0</v>
      </c>
      <c r="H331" s="2">
        <v>37.0</v>
      </c>
      <c r="J331" s="2">
        <v>70.0</v>
      </c>
      <c r="K331" s="2">
        <v>37.0</v>
      </c>
    </row>
    <row r="332" ht="15.75" customHeight="1">
      <c r="A332" s="2">
        <v>72.0</v>
      </c>
      <c r="B332" s="2">
        <v>46.0</v>
      </c>
      <c r="C332" s="2">
        <v>0.0</v>
      </c>
      <c r="G332" s="3">
        <v>72.0</v>
      </c>
      <c r="H332" s="3">
        <v>46.0</v>
      </c>
      <c r="J332" s="2">
        <v>72.0</v>
      </c>
      <c r="K332" s="2">
        <v>46.0</v>
      </c>
    </row>
    <row r="333" ht="15.75" customHeight="1">
      <c r="A333" s="2">
        <v>58.0</v>
      </c>
      <c r="B333" s="2">
        <v>25.0</v>
      </c>
      <c r="C333" s="2">
        <v>1.0</v>
      </c>
      <c r="G333" s="2">
        <v>58.0</v>
      </c>
      <c r="H333" s="2">
        <v>25.0</v>
      </c>
      <c r="J333" s="2">
        <v>58.0</v>
      </c>
      <c r="K333" s="2">
        <v>25.0</v>
      </c>
    </row>
    <row r="334" ht="15.75" customHeight="1">
      <c r="A334" s="2">
        <v>72.0</v>
      </c>
      <c r="B334" s="2">
        <v>41.0</v>
      </c>
      <c r="C334" s="2">
        <v>0.0</v>
      </c>
      <c r="G334" s="3">
        <v>72.0</v>
      </c>
      <c r="H334" s="3">
        <v>41.0</v>
      </c>
      <c r="J334" s="2">
        <v>72.0</v>
      </c>
      <c r="K334" s="2">
        <v>41.0</v>
      </c>
    </row>
    <row r="335" ht="15.75" customHeight="1">
      <c r="A335" s="2">
        <v>80.0</v>
      </c>
      <c r="B335" s="2">
        <v>44.0</v>
      </c>
      <c r="C335" s="2">
        <v>0.0</v>
      </c>
      <c r="G335" s="3">
        <v>80.0</v>
      </c>
      <c r="H335" s="3">
        <v>44.0</v>
      </c>
      <c r="J335" s="2">
        <v>80.0</v>
      </c>
      <c r="K335" s="2">
        <v>44.0</v>
      </c>
    </row>
    <row r="336" ht="15.75" customHeight="1">
      <c r="A336" s="2">
        <v>60.0</v>
      </c>
      <c r="B336" s="2">
        <v>22.0</v>
      </c>
      <c r="C336" s="2">
        <v>1.0</v>
      </c>
      <c r="G336" s="2">
        <v>60.0</v>
      </c>
      <c r="H336" s="2">
        <v>22.0</v>
      </c>
      <c r="J336" s="2">
        <v>60.0</v>
      </c>
      <c r="K336" s="2">
        <v>22.0</v>
      </c>
    </row>
    <row r="337" ht="15.75" customHeight="1">
      <c r="A337" s="2">
        <v>76.0</v>
      </c>
      <c r="B337" s="2">
        <v>26.0</v>
      </c>
      <c r="C337" s="2">
        <v>1.0</v>
      </c>
      <c r="G337" s="2">
        <v>76.0</v>
      </c>
      <c r="H337" s="2">
        <v>26.0</v>
      </c>
      <c r="J337" s="2">
        <v>76.0</v>
      </c>
      <c r="K337" s="2">
        <v>26.0</v>
      </c>
    </row>
    <row r="338" ht="15.75" customHeight="1">
      <c r="A338" s="2">
        <v>72.0</v>
      </c>
      <c r="B338" s="2">
        <v>44.0</v>
      </c>
      <c r="C338" s="2">
        <v>0.0</v>
      </c>
      <c r="G338" s="3">
        <v>72.0</v>
      </c>
      <c r="H338" s="3">
        <v>44.0</v>
      </c>
      <c r="J338" s="2">
        <v>72.0</v>
      </c>
      <c r="K338" s="2">
        <v>44.0</v>
      </c>
    </row>
    <row r="339" ht="15.75" customHeight="1">
      <c r="A339" s="2">
        <v>76.0</v>
      </c>
      <c r="B339" s="2">
        <v>44.0</v>
      </c>
      <c r="C339" s="2">
        <v>0.0</v>
      </c>
      <c r="G339" s="3">
        <v>76.0</v>
      </c>
      <c r="H339" s="3">
        <v>44.0</v>
      </c>
      <c r="J339" s="2">
        <v>76.0</v>
      </c>
      <c r="K339" s="2">
        <v>44.0</v>
      </c>
    </row>
    <row r="340" ht="15.75" customHeight="1">
      <c r="A340" s="2">
        <v>78.0</v>
      </c>
      <c r="B340" s="2">
        <v>33.0</v>
      </c>
      <c r="C340" s="2">
        <v>1.0</v>
      </c>
      <c r="G340" s="2">
        <v>78.0</v>
      </c>
      <c r="H340" s="2">
        <v>33.0</v>
      </c>
      <c r="J340" s="2">
        <v>78.0</v>
      </c>
      <c r="K340" s="2">
        <v>33.0</v>
      </c>
    </row>
    <row r="341" ht="15.75" customHeight="1">
      <c r="A341" s="2">
        <v>84.0</v>
      </c>
      <c r="B341" s="2">
        <v>41.0</v>
      </c>
      <c r="C341" s="2">
        <v>0.0</v>
      </c>
      <c r="G341" s="3">
        <v>84.0</v>
      </c>
      <c r="H341" s="3">
        <v>41.0</v>
      </c>
      <c r="J341" s="2">
        <v>84.0</v>
      </c>
      <c r="K341" s="2">
        <v>41.0</v>
      </c>
    </row>
    <row r="342" ht="15.75" customHeight="1">
      <c r="A342" s="2">
        <v>70.0</v>
      </c>
      <c r="B342" s="2">
        <v>22.0</v>
      </c>
      <c r="C342" s="2">
        <v>1.0</v>
      </c>
      <c r="G342" s="2">
        <v>70.0</v>
      </c>
      <c r="H342" s="2">
        <v>22.0</v>
      </c>
      <c r="J342" s="2">
        <v>70.0</v>
      </c>
      <c r="K342" s="2">
        <v>22.0</v>
      </c>
    </row>
    <row r="343" ht="15.75" customHeight="1">
      <c r="A343" s="2">
        <v>74.0</v>
      </c>
      <c r="B343" s="2">
        <v>36.0</v>
      </c>
      <c r="C343" s="2">
        <v>1.0</v>
      </c>
      <c r="G343" s="2">
        <v>74.0</v>
      </c>
      <c r="H343" s="2">
        <v>36.0</v>
      </c>
      <c r="J343" s="2">
        <v>74.0</v>
      </c>
      <c r="K343" s="2">
        <v>36.0</v>
      </c>
    </row>
    <row r="344" ht="15.75" customHeight="1">
      <c r="A344" s="2">
        <v>68.0</v>
      </c>
      <c r="B344" s="2">
        <v>22.0</v>
      </c>
      <c r="C344" s="2">
        <v>1.0</v>
      </c>
      <c r="G344" s="2">
        <v>68.0</v>
      </c>
      <c r="H344" s="2">
        <v>22.0</v>
      </c>
      <c r="J344" s="2">
        <v>68.0</v>
      </c>
      <c r="K344" s="2">
        <v>22.0</v>
      </c>
    </row>
    <row r="345" ht="15.75" customHeight="1">
      <c r="A345" s="2">
        <v>86.0</v>
      </c>
      <c r="B345" s="2">
        <v>33.0</v>
      </c>
      <c r="C345" s="2">
        <v>0.0</v>
      </c>
      <c r="G345" s="3">
        <v>86.0</v>
      </c>
      <c r="H345" s="3">
        <v>33.0</v>
      </c>
      <c r="J345" s="2">
        <v>86.0</v>
      </c>
      <c r="K345" s="2">
        <v>33.0</v>
      </c>
    </row>
    <row r="346" ht="15.75" customHeight="1">
      <c r="A346" s="2">
        <v>72.0</v>
      </c>
      <c r="B346" s="2">
        <v>57.0</v>
      </c>
      <c r="C346" s="2">
        <v>0.0</v>
      </c>
      <c r="G346" s="3">
        <v>72.0</v>
      </c>
      <c r="H346" s="3">
        <v>57.0</v>
      </c>
      <c r="J346" s="2">
        <v>72.0</v>
      </c>
      <c r="K346" s="2">
        <v>57.0</v>
      </c>
    </row>
    <row r="347" ht="15.75" customHeight="1">
      <c r="A347" s="2">
        <v>88.0</v>
      </c>
      <c r="B347" s="2">
        <v>49.0</v>
      </c>
      <c r="C347" s="2">
        <v>0.0</v>
      </c>
      <c r="G347" s="3">
        <v>88.0</v>
      </c>
      <c r="H347" s="3">
        <v>49.0</v>
      </c>
      <c r="J347" s="2">
        <v>88.0</v>
      </c>
      <c r="K347" s="2">
        <v>49.0</v>
      </c>
    </row>
    <row r="348" ht="15.75" customHeight="1">
      <c r="A348" s="2">
        <v>46.0</v>
      </c>
      <c r="B348" s="2">
        <v>22.0</v>
      </c>
      <c r="C348" s="2">
        <v>1.0</v>
      </c>
      <c r="G348" s="2">
        <v>46.0</v>
      </c>
      <c r="H348" s="2">
        <v>22.0</v>
      </c>
      <c r="J348" s="2">
        <v>46.0</v>
      </c>
      <c r="K348" s="2">
        <v>22.0</v>
      </c>
    </row>
    <row r="349" ht="15.75" customHeight="1">
      <c r="A349" s="2">
        <v>72.0</v>
      </c>
      <c r="B349" s="2">
        <v>23.0</v>
      </c>
      <c r="C349" s="2">
        <v>1.0</v>
      </c>
      <c r="G349" s="2">
        <v>72.0</v>
      </c>
      <c r="H349" s="2">
        <v>23.0</v>
      </c>
      <c r="J349" s="2">
        <v>72.0</v>
      </c>
      <c r="K349" s="2">
        <v>23.0</v>
      </c>
    </row>
    <row r="350" ht="15.75" customHeight="1">
      <c r="A350" s="2">
        <v>62.0</v>
      </c>
      <c r="B350" s="2">
        <v>26.0</v>
      </c>
      <c r="C350" s="2">
        <v>1.0</v>
      </c>
      <c r="G350" s="2">
        <v>62.0</v>
      </c>
      <c r="H350" s="2">
        <v>26.0</v>
      </c>
      <c r="J350" s="2">
        <v>62.0</v>
      </c>
      <c r="K350" s="2">
        <v>26.0</v>
      </c>
    </row>
    <row r="351" ht="15.75" customHeight="1">
      <c r="A351" s="2">
        <v>80.0</v>
      </c>
      <c r="B351" s="2">
        <v>37.0</v>
      </c>
      <c r="C351" s="2">
        <v>0.0</v>
      </c>
      <c r="G351" s="3">
        <v>80.0</v>
      </c>
      <c r="H351" s="3">
        <v>37.0</v>
      </c>
      <c r="J351" s="2">
        <v>80.0</v>
      </c>
      <c r="K351" s="2">
        <v>37.0</v>
      </c>
    </row>
    <row r="352" ht="15.75" customHeight="1">
      <c r="A352" s="2">
        <v>80.0</v>
      </c>
      <c r="B352" s="2">
        <v>29.0</v>
      </c>
      <c r="C352" s="2">
        <v>1.0</v>
      </c>
      <c r="G352" s="2">
        <v>80.0</v>
      </c>
      <c r="H352" s="2">
        <v>29.0</v>
      </c>
      <c r="J352" s="2">
        <v>80.0</v>
      </c>
      <c r="K352" s="2">
        <v>29.0</v>
      </c>
    </row>
    <row r="353" ht="15.75" customHeight="1">
      <c r="A353" s="2">
        <v>84.0</v>
      </c>
      <c r="B353" s="2">
        <v>30.0</v>
      </c>
      <c r="C353" s="2">
        <v>0.0</v>
      </c>
      <c r="G353" s="3">
        <v>84.0</v>
      </c>
      <c r="H353" s="3">
        <v>30.0</v>
      </c>
      <c r="J353" s="2">
        <v>84.0</v>
      </c>
      <c r="K353" s="2">
        <v>30.0</v>
      </c>
    </row>
    <row r="354" ht="15.75" customHeight="1">
      <c r="A354" s="2">
        <v>82.0</v>
      </c>
      <c r="B354" s="2">
        <v>46.0</v>
      </c>
      <c r="C354" s="2">
        <v>0.0</v>
      </c>
      <c r="G354" s="3">
        <v>82.0</v>
      </c>
      <c r="H354" s="3">
        <v>46.0</v>
      </c>
      <c r="J354" s="2">
        <v>82.0</v>
      </c>
      <c r="K354" s="2">
        <v>46.0</v>
      </c>
    </row>
    <row r="355" ht="15.75" customHeight="1">
      <c r="A355" s="2">
        <v>62.0</v>
      </c>
      <c r="B355" s="2">
        <v>24.0</v>
      </c>
      <c r="C355" s="2">
        <v>1.0</v>
      </c>
      <c r="G355" s="2">
        <v>62.0</v>
      </c>
      <c r="H355" s="2">
        <v>24.0</v>
      </c>
      <c r="J355" s="2">
        <v>62.0</v>
      </c>
      <c r="K355" s="2">
        <v>24.0</v>
      </c>
    </row>
    <row r="356" ht="15.75" customHeight="1">
      <c r="A356" s="2">
        <v>78.0</v>
      </c>
      <c r="B356" s="2">
        <v>21.0</v>
      </c>
      <c r="C356" s="2">
        <v>1.0</v>
      </c>
      <c r="G356" s="2">
        <v>78.0</v>
      </c>
      <c r="H356" s="2">
        <v>21.0</v>
      </c>
      <c r="J356" s="2">
        <v>78.0</v>
      </c>
      <c r="K356" s="2">
        <v>21.0</v>
      </c>
    </row>
    <row r="357" ht="15.75" customHeight="1">
      <c r="A357" s="2">
        <v>88.0</v>
      </c>
      <c r="B357" s="2">
        <v>49.0</v>
      </c>
      <c r="C357" s="2">
        <v>0.0</v>
      </c>
      <c r="G357" s="3">
        <v>88.0</v>
      </c>
      <c r="H357" s="3">
        <v>49.0</v>
      </c>
      <c r="J357" s="2">
        <v>88.0</v>
      </c>
      <c r="K357" s="2">
        <v>49.0</v>
      </c>
    </row>
    <row r="358" ht="15.75" customHeight="1">
      <c r="A358" s="2">
        <v>50.0</v>
      </c>
      <c r="B358" s="2">
        <v>28.0</v>
      </c>
      <c r="C358" s="2">
        <v>1.0</v>
      </c>
      <c r="G358" s="2">
        <v>50.0</v>
      </c>
      <c r="H358" s="2">
        <v>28.0</v>
      </c>
      <c r="J358" s="2">
        <v>50.0</v>
      </c>
      <c r="K358" s="2">
        <v>28.0</v>
      </c>
    </row>
    <row r="359" ht="15.75" customHeight="1">
      <c r="A359" s="2">
        <v>72.0</v>
      </c>
      <c r="B359" s="2">
        <v>44.0</v>
      </c>
      <c r="C359" s="2">
        <v>0.0</v>
      </c>
      <c r="G359" s="3">
        <v>72.0</v>
      </c>
      <c r="H359" s="3">
        <v>44.0</v>
      </c>
      <c r="J359" s="2">
        <v>72.0</v>
      </c>
      <c r="K359" s="2">
        <v>44.0</v>
      </c>
    </row>
    <row r="360" ht="15.75" customHeight="1">
      <c r="A360" s="2">
        <v>74.0</v>
      </c>
      <c r="B360" s="2">
        <v>48.0</v>
      </c>
      <c r="C360" s="2">
        <v>0.0</v>
      </c>
      <c r="G360" s="3">
        <v>74.0</v>
      </c>
      <c r="H360" s="3">
        <v>48.0</v>
      </c>
      <c r="J360" s="2">
        <v>74.0</v>
      </c>
      <c r="K360" s="2">
        <v>48.0</v>
      </c>
    </row>
    <row r="361" ht="15.75" customHeight="1">
      <c r="A361" s="2">
        <v>76.0</v>
      </c>
      <c r="B361" s="2">
        <v>29.0</v>
      </c>
      <c r="C361" s="2">
        <v>1.0</v>
      </c>
      <c r="G361" s="2">
        <v>76.0</v>
      </c>
      <c r="H361" s="2">
        <v>29.0</v>
      </c>
      <c r="J361" s="2">
        <v>76.0</v>
      </c>
      <c r="K361" s="2">
        <v>29.0</v>
      </c>
    </row>
    <row r="362" ht="15.75" customHeight="1">
      <c r="A362" s="2">
        <v>64.0</v>
      </c>
      <c r="B362" s="2">
        <v>29.0</v>
      </c>
      <c r="C362" s="2">
        <v>1.0</v>
      </c>
      <c r="G362" s="2">
        <v>64.0</v>
      </c>
      <c r="H362" s="2">
        <v>29.0</v>
      </c>
      <c r="J362" s="2">
        <v>64.0</v>
      </c>
      <c r="K362" s="2">
        <v>29.0</v>
      </c>
    </row>
    <row r="363" ht="15.75" customHeight="1">
      <c r="A363" s="2">
        <v>70.0</v>
      </c>
      <c r="B363" s="2">
        <v>63.0</v>
      </c>
      <c r="C363" s="2">
        <v>0.0</v>
      </c>
      <c r="G363" s="3">
        <v>70.0</v>
      </c>
      <c r="H363" s="3">
        <v>63.0</v>
      </c>
      <c r="J363" s="2">
        <v>70.0</v>
      </c>
      <c r="K363" s="2">
        <v>63.0</v>
      </c>
    </row>
    <row r="364" ht="15.75" customHeight="1">
      <c r="A364" s="2">
        <v>108.0</v>
      </c>
      <c r="B364" s="2">
        <v>65.0</v>
      </c>
      <c r="C364" s="2">
        <v>0.0</v>
      </c>
      <c r="G364" s="3">
        <v>108.0</v>
      </c>
      <c r="H364" s="3">
        <v>65.0</v>
      </c>
      <c r="J364" s="2">
        <v>108.0</v>
      </c>
      <c r="K364" s="2">
        <v>65.0</v>
      </c>
    </row>
    <row r="365" ht="15.75" customHeight="1">
      <c r="A365" s="2">
        <v>78.0</v>
      </c>
      <c r="B365" s="2">
        <v>67.0</v>
      </c>
      <c r="C365" s="2">
        <v>0.0</v>
      </c>
      <c r="G365" s="3">
        <v>78.0</v>
      </c>
      <c r="H365" s="3">
        <v>67.0</v>
      </c>
      <c r="J365" s="2">
        <v>78.0</v>
      </c>
      <c r="K365" s="2">
        <v>67.0</v>
      </c>
    </row>
    <row r="366" ht="15.75" customHeight="1">
      <c r="A366" s="2">
        <v>74.0</v>
      </c>
      <c r="B366" s="2">
        <v>30.0</v>
      </c>
      <c r="C366" s="2">
        <v>1.0</v>
      </c>
      <c r="G366" s="2">
        <v>74.0</v>
      </c>
      <c r="H366" s="2">
        <v>30.0</v>
      </c>
      <c r="J366" s="2">
        <v>74.0</v>
      </c>
      <c r="K366" s="2">
        <v>30.0</v>
      </c>
    </row>
    <row r="367" ht="15.75" customHeight="1">
      <c r="A367" s="2">
        <v>54.0</v>
      </c>
      <c r="B367" s="2">
        <v>30.0</v>
      </c>
      <c r="C367" s="2">
        <v>1.0</v>
      </c>
      <c r="G367" s="2">
        <v>54.0</v>
      </c>
      <c r="H367" s="2">
        <v>30.0</v>
      </c>
      <c r="J367" s="2">
        <v>54.0</v>
      </c>
      <c r="K367" s="2">
        <v>30.0</v>
      </c>
    </row>
    <row r="368" ht="15.75" customHeight="1">
      <c r="A368" s="2">
        <v>72.0</v>
      </c>
      <c r="B368" s="2">
        <v>29.0</v>
      </c>
      <c r="C368" s="2">
        <v>1.0</v>
      </c>
      <c r="G368" s="2">
        <v>72.0</v>
      </c>
      <c r="H368" s="2">
        <v>29.0</v>
      </c>
      <c r="J368" s="2">
        <v>72.0</v>
      </c>
      <c r="K368" s="2">
        <v>29.0</v>
      </c>
    </row>
    <row r="369" ht="15.75" customHeight="1">
      <c r="A369" s="2">
        <v>64.0</v>
      </c>
      <c r="B369" s="2">
        <v>21.0</v>
      </c>
      <c r="C369" s="2">
        <v>1.0</v>
      </c>
      <c r="G369" s="2">
        <v>64.0</v>
      </c>
      <c r="H369" s="2">
        <v>21.0</v>
      </c>
      <c r="J369" s="2">
        <v>64.0</v>
      </c>
      <c r="K369" s="2">
        <v>21.0</v>
      </c>
    </row>
    <row r="370" ht="15.75" customHeight="1">
      <c r="A370" s="2">
        <v>86.0</v>
      </c>
      <c r="B370" s="2">
        <v>22.0</v>
      </c>
      <c r="C370" s="2">
        <v>1.0</v>
      </c>
      <c r="G370" s="2">
        <v>86.0</v>
      </c>
      <c r="H370" s="2">
        <v>22.0</v>
      </c>
      <c r="J370" s="2">
        <v>86.0</v>
      </c>
      <c r="K370" s="2">
        <v>22.0</v>
      </c>
    </row>
    <row r="371" ht="15.75" customHeight="1">
      <c r="A371" s="2">
        <v>102.0</v>
      </c>
      <c r="B371" s="2">
        <v>45.0</v>
      </c>
      <c r="C371" s="2">
        <v>0.0</v>
      </c>
      <c r="G371" s="3">
        <v>102.0</v>
      </c>
      <c r="H371" s="3">
        <v>45.0</v>
      </c>
      <c r="J371" s="2">
        <v>102.0</v>
      </c>
      <c r="K371" s="2">
        <v>45.0</v>
      </c>
    </row>
    <row r="372" ht="15.75" customHeight="1">
      <c r="A372" s="2">
        <v>82.0</v>
      </c>
      <c r="B372" s="2">
        <v>25.0</v>
      </c>
      <c r="C372" s="2">
        <v>1.0</v>
      </c>
      <c r="G372" s="2">
        <v>82.0</v>
      </c>
      <c r="H372" s="2">
        <v>25.0</v>
      </c>
      <c r="J372" s="2">
        <v>82.0</v>
      </c>
      <c r="K372" s="2">
        <v>25.0</v>
      </c>
    </row>
    <row r="373" ht="15.75" customHeight="1">
      <c r="A373" s="2">
        <v>64.0</v>
      </c>
      <c r="B373" s="2">
        <v>21.0</v>
      </c>
      <c r="C373" s="2">
        <v>1.0</v>
      </c>
      <c r="G373" s="2">
        <v>64.0</v>
      </c>
      <c r="H373" s="2">
        <v>21.0</v>
      </c>
      <c r="J373" s="2">
        <v>64.0</v>
      </c>
      <c r="K373" s="2">
        <v>21.0</v>
      </c>
    </row>
    <row r="374" ht="15.75" customHeight="1">
      <c r="A374" s="2">
        <v>64.0</v>
      </c>
      <c r="B374" s="2">
        <v>21.0</v>
      </c>
      <c r="C374" s="2">
        <v>1.0</v>
      </c>
      <c r="G374" s="2">
        <v>64.0</v>
      </c>
      <c r="H374" s="2">
        <v>21.0</v>
      </c>
      <c r="J374" s="2">
        <v>64.0</v>
      </c>
      <c r="K374" s="2">
        <v>21.0</v>
      </c>
    </row>
    <row r="375" ht="15.75" customHeight="1">
      <c r="A375" s="2">
        <v>58.0</v>
      </c>
      <c r="B375" s="2">
        <v>25.0</v>
      </c>
      <c r="C375" s="2">
        <v>1.0</v>
      </c>
      <c r="G375" s="2">
        <v>58.0</v>
      </c>
      <c r="H375" s="2">
        <v>25.0</v>
      </c>
      <c r="J375" s="2">
        <v>58.0</v>
      </c>
      <c r="K375" s="2">
        <v>25.0</v>
      </c>
    </row>
    <row r="376" ht="15.75" customHeight="1">
      <c r="A376" s="2">
        <v>52.0</v>
      </c>
      <c r="B376" s="2">
        <v>28.0</v>
      </c>
      <c r="C376" s="2">
        <v>1.0</v>
      </c>
      <c r="G376" s="2">
        <v>52.0</v>
      </c>
      <c r="H376" s="2">
        <v>28.0</v>
      </c>
      <c r="J376" s="2">
        <v>52.0</v>
      </c>
      <c r="K376" s="2">
        <v>28.0</v>
      </c>
    </row>
    <row r="377" ht="15.75" customHeight="1">
      <c r="A377" s="2">
        <v>82.0</v>
      </c>
      <c r="B377" s="2">
        <v>58.0</v>
      </c>
      <c r="C377" s="2">
        <v>0.0</v>
      </c>
      <c r="G377" s="3">
        <v>82.0</v>
      </c>
      <c r="H377" s="3">
        <v>58.0</v>
      </c>
      <c r="J377" s="2">
        <v>82.0</v>
      </c>
      <c r="K377" s="2">
        <v>58.0</v>
      </c>
    </row>
    <row r="378" ht="15.75" customHeight="1">
      <c r="A378" s="2">
        <v>82.0</v>
      </c>
      <c r="B378" s="2">
        <v>22.0</v>
      </c>
      <c r="C378" s="2">
        <v>1.0</v>
      </c>
      <c r="G378" s="2">
        <v>82.0</v>
      </c>
      <c r="H378" s="2">
        <v>22.0</v>
      </c>
      <c r="J378" s="2">
        <v>82.0</v>
      </c>
      <c r="K378" s="2">
        <v>22.0</v>
      </c>
    </row>
    <row r="379" ht="15.75" customHeight="1">
      <c r="A379" s="2">
        <v>60.0</v>
      </c>
      <c r="B379" s="2">
        <v>22.0</v>
      </c>
      <c r="C379" s="2">
        <v>1.0</v>
      </c>
      <c r="G379" s="2">
        <v>60.0</v>
      </c>
      <c r="H379" s="2">
        <v>22.0</v>
      </c>
      <c r="J379" s="2">
        <v>60.0</v>
      </c>
      <c r="K379" s="2">
        <v>22.0</v>
      </c>
    </row>
    <row r="380" ht="15.75" customHeight="1">
      <c r="A380" s="2">
        <v>75.0</v>
      </c>
      <c r="B380" s="2">
        <v>32.0</v>
      </c>
      <c r="C380" s="2">
        <v>1.0</v>
      </c>
      <c r="G380" s="2">
        <v>75.0</v>
      </c>
      <c r="H380" s="2">
        <v>32.0</v>
      </c>
      <c r="J380" s="2">
        <v>75.0</v>
      </c>
      <c r="K380" s="2">
        <v>32.0</v>
      </c>
    </row>
    <row r="381" ht="15.75" customHeight="1">
      <c r="A381" s="2">
        <v>100.0</v>
      </c>
      <c r="B381" s="2">
        <v>35.0</v>
      </c>
      <c r="C381" s="2">
        <v>0.0</v>
      </c>
      <c r="G381" s="3">
        <v>100.0</v>
      </c>
      <c r="H381" s="3">
        <v>35.0</v>
      </c>
      <c r="J381" s="2">
        <v>100.0</v>
      </c>
      <c r="K381" s="2">
        <v>35.0</v>
      </c>
    </row>
    <row r="382" ht="15.75" customHeight="1">
      <c r="A382" s="2">
        <v>72.0</v>
      </c>
      <c r="B382" s="2">
        <v>24.0</v>
      </c>
      <c r="C382" s="2">
        <v>1.0</v>
      </c>
      <c r="G382" s="2">
        <v>72.0</v>
      </c>
      <c r="H382" s="2">
        <v>24.0</v>
      </c>
      <c r="J382" s="2">
        <v>72.0</v>
      </c>
      <c r="K382" s="2">
        <v>24.0</v>
      </c>
    </row>
    <row r="383" ht="15.75" customHeight="1">
      <c r="A383" s="2">
        <v>68.0</v>
      </c>
      <c r="B383" s="2">
        <v>22.0</v>
      </c>
      <c r="C383" s="2">
        <v>1.0</v>
      </c>
      <c r="G383" s="2">
        <v>68.0</v>
      </c>
      <c r="H383" s="2">
        <v>22.0</v>
      </c>
      <c r="J383" s="2">
        <v>68.0</v>
      </c>
      <c r="K383" s="2">
        <v>22.0</v>
      </c>
    </row>
    <row r="384" ht="15.75" customHeight="1">
      <c r="A384" s="2">
        <v>60.0</v>
      </c>
      <c r="B384" s="2">
        <v>21.0</v>
      </c>
      <c r="C384" s="2">
        <v>1.0</v>
      </c>
      <c r="G384" s="2">
        <v>60.0</v>
      </c>
      <c r="H384" s="2">
        <v>21.0</v>
      </c>
      <c r="J384" s="2">
        <v>60.0</v>
      </c>
      <c r="K384" s="2">
        <v>21.0</v>
      </c>
    </row>
    <row r="385" ht="15.75" customHeight="1">
      <c r="A385" s="2">
        <v>62.0</v>
      </c>
      <c r="B385" s="2">
        <v>25.0</v>
      </c>
      <c r="C385" s="2">
        <v>1.0</v>
      </c>
      <c r="G385" s="2">
        <v>62.0</v>
      </c>
      <c r="H385" s="2">
        <v>25.0</v>
      </c>
      <c r="J385" s="2">
        <v>62.0</v>
      </c>
      <c r="K385" s="2">
        <v>25.0</v>
      </c>
    </row>
    <row r="386" ht="15.75" customHeight="1">
      <c r="A386" s="2">
        <v>70.0</v>
      </c>
      <c r="B386" s="2">
        <v>25.0</v>
      </c>
      <c r="C386" s="2">
        <v>1.0</v>
      </c>
      <c r="G386" s="2">
        <v>70.0</v>
      </c>
      <c r="H386" s="2">
        <v>25.0</v>
      </c>
      <c r="J386" s="2">
        <v>70.0</v>
      </c>
      <c r="K386" s="2">
        <v>25.0</v>
      </c>
    </row>
    <row r="387" ht="15.75" customHeight="1">
      <c r="A387" s="2">
        <v>54.0</v>
      </c>
      <c r="B387" s="2">
        <v>24.0</v>
      </c>
      <c r="C387" s="2">
        <v>1.0</v>
      </c>
      <c r="G387" s="2">
        <v>54.0</v>
      </c>
      <c r="H387" s="2">
        <v>24.0</v>
      </c>
      <c r="J387" s="2">
        <v>54.0</v>
      </c>
      <c r="K387" s="2">
        <v>24.0</v>
      </c>
    </row>
    <row r="388" ht="15.75" customHeight="1">
      <c r="A388" s="2">
        <v>74.0</v>
      </c>
      <c r="B388" s="2">
        <v>35.0</v>
      </c>
      <c r="C388" s="2">
        <v>1.0</v>
      </c>
      <c r="G388" s="2">
        <v>74.0</v>
      </c>
      <c r="H388" s="2">
        <v>35.0</v>
      </c>
      <c r="J388" s="2">
        <v>74.0</v>
      </c>
      <c r="K388" s="2">
        <v>35.0</v>
      </c>
    </row>
    <row r="389" ht="15.75" customHeight="1">
      <c r="A389" s="2">
        <v>100.0</v>
      </c>
      <c r="B389" s="2">
        <v>45.0</v>
      </c>
      <c r="C389" s="2">
        <v>0.0</v>
      </c>
      <c r="G389" s="3">
        <v>100.0</v>
      </c>
      <c r="H389" s="3">
        <v>45.0</v>
      </c>
      <c r="J389" s="2">
        <v>100.0</v>
      </c>
      <c r="K389" s="2">
        <v>45.0</v>
      </c>
    </row>
    <row r="390" ht="15.75" customHeight="1">
      <c r="A390" s="2">
        <v>82.0</v>
      </c>
      <c r="B390" s="2">
        <v>58.0</v>
      </c>
      <c r="C390" s="2">
        <v>0.0</v>
      </c>
      <c r="G390" s="3">
        <v>82.0</v>
      </c>
      <c r="H390" s="3">
        <v>58.0</v>
      </c>
      <c r="J390" s="2">
        <v>82.0</v>
      </c>
      <c r="K390" s="2">
        <v>58.0</v>
      </c>
    </row>
    <row r="391" ht="15.75" customHeight="1">
      <c r="A391" s="2">
        <v>68.0</v>
      </c>
      <c r="B391" s="2">
        <v>28.0</v>
      </c>
      <c r="C391" s="2">
        <v>1.0</v>
      </c>
      <c r="G391" s="2">
        <v>68.0</v>
      </c>
      <c r="H391" s="2">
        <v>28.0</v>
      </c>
      <c r="J391" s="2">
        <v>68.0</v>
      </c>
      <c r="K391" s="2">
        <v>28.0</v>
      </c>
    </row>
    <row r="392" ht="15.75" customHeight="1">
      <c r="A392" s="2">
        <v>66.0</v>
      </c>
      <c r="B392" s="2">
        <v>42.0</v>
      </c>
      <c r="C392" s="2">
        <v>0.0</v>
      </c>
      <c r="G392" s="3">
        <v>66.0</v>
      </c>
      <c r="H392" s="3">
        <v>42.0</v>
      </c>
      <c r="J392" s="2">
        <v>66.0</v>
      </c>
      <c r="K392" s="2">
        <v>42.0</v>
      </c>
    </row>
    <row r="393" ht="15.75" customHeight="1">
      <c r="A393" s="2">
        <v>76.0</v>
      </c>
      <c r="B393" s="2">
        <v>27.0</v>
      </c>
      <c r="C393" s="2">
        <v>1.0</v>
      </c>
      <c r="G393" s="2">
        <v>76.0</v>
      </c>
      <c r="H393" s="2">
        <v>27.0</v>
      </c>
      <c r="J393" s="2">
        <v>76.0</v>
      </c>
      <c r="K393" s="2">
        <v>27.0</v>
      </c>
    </row>
    <row r="394" ht="15.75" customHeight="1">
      <c r="A394" s="2">
        <v>64.0</v>
      </c>
      <c r="B394" s="2">
        <v>21.0</v>
      </c>
      <c r="C394" s="2">
        <v>1.0</v>
      </c>
      <c r="G394" s="2">
        <v>64.0</v>
      </c>
      <c r="H394" s="2">
        <v>21.0</v>
      </c>
      <c r="J394" s="2">
        <v>64.0</v>
      </c>
      <c r="K394" s="2">
        <v>21.0</v>
      </c>
    </row>
    <row r="395" ht="15.75" customHeight="1">
      <c r="A395" s="2">
        <v>72.0</v>
      </c>
      <c r="B395" s="2">
        <v>37.0</v>
      </c>
      <c r="C395" s="2">
        <v>1.0</v>
      </c>
      <c r="G395" s="2">
        <v>72.0</v>
      </c>
      <c r="H395" s="2">
        <v>37.0</v>
      </c>
      <c r="J395" s="2">
        <v>72.0</v>
      </c>
      <c r="K395" s="2">
        <v>37.0</v>
      </c>
    </row>
    <row r="396" ht="15.75" customHeight="1">
      <c r="A396" s="2">
        <v>78.0</v>
      </c>
      <c r="B396" s="2">
        <v>31.0</v>
      </c>
      <c r="C396" s="2">
        <v>1.0</v>
      </c>
      <c r="G396" s="2">
        <v>78.0</v>
      </c>
      <c r="H396" s="2">
        <v>31.0</v>
      </c>
      <c r="J396" s="2">
        <v>78.0</v>
      </c>
      <c r="K396" s="2">
        <v>31.0</v>
      </c>
    </row>
    <row r="397" ht="15.75" customHeight="1">
      <c r="A397" s="2">
        <v>58.0</v>
      </c>
      <c r="B397" s="2">
        <v>25.0</v>
      </c>
      <c r="C397" s="2">
        <v>1.0</v>
      </c>
      <c r="G397" s="2">
        <v>58.0</v>
      </c>
      <c r="H397" s="2">
        <v>25.0</v>
      </c>
      <c r="J397" s="2">
        <v>58.0</v>
      </c>
      <c r="K397" s="2">
        <v>25.0</v>
      </c>
    </row>
    <row r="398" ht="15.75" customHeight="1">
      <c r="A398" s="2">
        <v>56.0</v>
      </c>
      <c r="B398" s="2">
        <v>39.0</v>
      </c>
      <c r="C398" s="2">
        <v>1.0</v>
      </c>
      <c r="G398" s="2">
        <v>56.0</v>
      </c>
      <c r="H398" s="2">
        <v>39.0</v>
      </c>
      <c r="J398" s="2">
        <v>56.0</v>
      </c>
      <c r="K398" s="2">
        <v>39.0</v>
      </c>
    </row>
    <row r="399" ht="15.75" customHeight="1">
      <c r="A399" s="2">
        <v>66.0</v>
      </c>
      <c r="B399" s="2">
        <v>22.0</v>
      </c>
      <c r="C399" s="2">
        <v>1.0</v>
      </c>
      <c r="G399" s="2">
        <v>66.0</v>
      </c>
      <c r="H399" s="2">
        <v>22.0</v>
      </c>
      <c r="J399" s="2">
        <v>66.0</v>
      </c>
      <c r="K399" s="2">
        <v>22.0</v>
      </c>
    </row>
    <row r="400" ht="15.75" customHeight="1">
      <c r="A400" s="2">
        <v>70.0</v>
      </c>
      <c r="B400" s="2">
        <v>25.0</v>
      </c>
      <c r="C400" s="2">
        <v>1.0</v>
      </c>
      <c r="G400" s="2">
        <v>70.0</v>
      </c>
      <c r="H400" s="2">
        <v>25.0</v>
      </c>
      <c r="J400" s="2">
        <v>70.0</v>
      </c>
      <c r="K400" s="2">
        <v>25.0</v>
      </c>
    </row>
    <row r="401" ht="15.75" customHeight="1">
      <c r="A401" s="2">
        <v>70.0</v>
      </c>
      <c r="B401" s="2">
        <v>25.0</v>
      </c>
      <c r="C401" s="2">
        <v>1.0</v>
      </c>
      <c r="G401" s="2">
        <v>70.0</v>
      </c>
      <c r="H401" s="2">
        <v>25.0</v>
      </c>
      <c r="J401" s="2">
        <v>70.0</v>
      </c>
      <c r="K401" s="2">
        <v>25.0</v>
      </c>
    </row>
    <row r="402" ht="15.75" customHeight="1">
      <c r="A402" s="2">
        <v>64.0</v>
      </c>
      <c r="B402" s="2">
        <v>31.0</v>
      </c>
      <c r="C402" s="2">
        <v>1.0</v>
      </c>
      <c r="G402" s="2">
        <v>64.0</v>
      </c>
      <c r="H402" s="2">
        <v>31.0</v>
      </c>
      <c r="J402" s="2">
        <v>64.0</v>
      </c>
      <c r="K402" s="2">
        <v>31.0</v>
      </c>
    </row>
    <row r="403" ht="15.75" customHeight="1">
      <c r="A403" s="2">
        <v>61.0</v>
      </c>
      <c r="B403" s="2">
        <v>55.0</v>
      </c>
      <c r="C403" s="2">
        <v>0.0</v>
      </c>
      <c r="G403" s="3">
        <v>61.0</v>
      </c>
      <c r="H403" s="3">
        <v>55.0</v>
      </c>
      <c r="J403" s="2">
        <v>61.0</v>
      </c>
      <c r="K403" s="2">
        <v>55.0</v>
      </c>
    </row>
    <row r="404" ht="15.75" customHeight="1">
      <c r="A404" s="2">
        <v>84.0</v>
      </c>
      <c r="B404" s="2">
        <v>35.0</v>
      </c>
      <c r="C404" s="2">
        <v>0.0</v>
      </c>
      <c r="G404" s="3">
        <v>84.0</v>
      </c>
      <c r="H404" s="3">
        <v>35.0</v>
      </c>
      <c r="J404" s="2">
        <v>84.0</v>
      </c>
      <c r="K404" s="2">
        <v>35.0</v>
      </c>
    </row>
    <row r="405" ht="15.75" customHeight="1">
      <c r="A405" s="2">
        <v>78.0</v>
      </c>
      <c r="B405" s="2">
        <v>38.0</v>
      </c>
      <c r="C405" s="2">
        <v>0.0</v>
      </c>
      <c r="G405" s="3">
        <v>78.0</v>
      </c>
      <c r="H405" s="3">
        <v>38.0</v>
      </c>
      <c r="J405" s="2">
        <v>78.0</v>
      </c>
      <c r="K405" s="2">
        <v>38.0</v>
      </c>
    </row>
    <row r="406" ht="15.75" customHeight="1">
      <c r="A406" s="2">
        <v>64.0</v>
      </c>
      <c r="B406" s="2">
        <v>41.0</v>
      </c>
      <c r="C406" s="2">
        <v>1.0</v>
      </c>
      <c r="G406" s="2">
        <v>64.0</v>
      </c>
      <c r="H406" s="2">
        <v>41.0</v>
      </c>
      <c r="J406" s="2">
        <v>64.0</v>
      </c>
      <c r="K406" s="2">
        <v>41.0</v>
      </c>
    </row>
    <row r="407" ht="15.75" customHeight="1">
      <c r="A407" s="2">
        <v>48.0</v>
      </c>
      <c r="B407" s="2">
        <v>26.0</v>
      </c>
      <c r="C407" s="2">
        <v>1.0</v>
      </c>
      <c r="G407" s="2">
        <v>48.0</v>
      </c>
      <c r="H407" s="2">
        <v>26.0</v>
      </c>
      <c r="J407" s="2">
        <v>48.0</v>
      </c>
      <c r="K407" s="2">
        <v>26.0</v>
      </c>
    </row>
    <row r="408" ht="15.75" customHeight="1">
      <c r="A408" s="2">
        <v>72.0</v>
      </c>
      <c r="B408" s="2">
        <v>46.0</v>
      </c>
      <c r="C408" s="2">
        <v>0.0</v>
      </c>
      <c r="G408" s="3">
        <v>72.0</v>
      </c>
      <c r="H408" s="3">
        <v>46.0</v>
      </c>
      <c r="J408" s="2">
        <v>72.0</v>
      </c>
      <c r="K408" s="2">
        <v>46.0</v>
      </c>
    </row>
    <row r="409" ht="15.75" customHeight="1">
      <c r="A409" s="2">
        <v>62.0</v>
      </c>
      <c r="B409" s="2">
        <v>25.0</v>
      </c>
      <c r="C409" s="2">
        <v>1.0</v>
      </c>
      <c r="G409" s="2">
        <v>62.0</v>
      </c>
      <c r="H409" s="2">
        <v>25.0</v>
      </c>
      <c r="J409" s="2">
        <v>62.0</v>
      </c>
      <c r="K409" s="2">
        <v>25.0</v>
      </c>
    </row>
    <row r="410" ht="15.75" customHeight="1">
      <c r="A410" s="2">
        <v>74.0</v>
      </c>
      <c r="B410" s="2">
        <v>39.0</v>
      </c>
      <c r="C410" s="2">
        <v>0.0</v>
      </c>
      <c r="G410" s="3">
        <v>74.0</v>
      </c>
      <c r="H410" s="3">
        <v>39.0</v>
      </c>
      <c r="J410" s="2">
        <v>74.0</v>
      </c>
      <c r="K410" s="2">
        <v>39.0</v>
      </c>
    </row>
    <row r="411" ht="15.75" customHeight="1">
      <c r="A411" s="2">
        <v>68.0</v>
      </c>
      <c r="B411" s="2">
        <v>28.0</v>
      </c>
      <c r="C411" s="2">
        <v>1.0</v>
      </c>
      <c r="G411" s="2">
        <v>68.0</v>
      </c>
      <c r="H411" s="2">
        <v>28.0</v>
      </c>
      <c r="J411" s="2">
        <v>68.0</v>
      </c>
      <c r="K411" s="2">
        <v>28.0</v>
      </c>
    </row>
    <row r="412" ht="15.75" customHeight="1">
      <c r="A412" s="2">
        <v>90.0</v>
      </c>
      <c r="B412" s="2">
        <v>28.0</v>
      </c>
      <c r="C412" s="2">
        <v>0.0</v>
      </c>
      <c r="G412" s="3">
        <v>90.0</v>
      </c>
      <c r="H412" s="3">
        <v>28.0</v>
      </c>
      <c r="J412" s="2">
        <v>90.0</v>
      </c>
      <c r="K412" s="2">
        <v>28.0</v>
      </c>
    </row>
    <row r="413" ht="15.75" customHeight="1">
      <c r="A413" s="2">
        <v>72.0</v>
      </c>
      <c r="B413" s="2">
        <v>25.0</v>
      </c>
      <c r="C413" s="2">
        <v>1.0</v>
      </c>
      <c r="G413" s="2">
        <v>72.0</v>
      </c>
      <c r="H413" s="2">
        <v>25.0</v>
      </c>
      <c r="J413" s="2">
        <v>72.0</v>
      </c>
      <c r="K413" s="2">
        <v>25.0</v>
      </c>
    </row>
    <row r="414" ht="15.75" customHeight="1">
      <c r="A414" s="2">
        <v>84.0</v>
      </c>
      <c r="B414" s="2">
        <v>22.0</v>
      </c>
      <c r="C414" s="2">
        <v>1.0</v>
      </c>
      <c r="G414" s="2">
        <v>84.0</v>
      </c>
      <c r="H414" s="2">
        <v>22.0</v>
      </c>
      <c r="J414" s="2">
        <v>84.0</v>
      </c>
      <c r="K414" s="2">
        <v>22.0</v>
      </c>
    </row>
    <row r="415" ht="15.75" customHeight="1">
      <c r="A415" s="2">
        <v>74.0</v>
      </c>
      <c r="B415" s="2">
        <v>21.0</v>
      </c>
      <c r="C415" s="2">
        <v>1.0</v>
      </c>
      <c r="G415" s="2">
        <v>74.0</v>
      </c>
      <c r="H415" s="2">
        <v>21.0</v>
      </c>
      <c r="J415" s="2">
        <v>74.0</v>
      </c>
      <c r="K415" s="2">
        <v>21.0</v>
      </c>
    </row>
    <row r="416" ht="15.75" customHeight="1">
      <c r="A416" s="2">
        <v>60.0</v>
      </c>
      <c r="B416" s="2">
        <v>21.0</v>
      </c>
      <c r="C416" s="2">
        <v>1.0</v>
      </c>
      <c r="G416" s="2">
        <v>60.0</v>
      </c>
      <c r="H416" s="2">
        <v>21.0</v>
      </c>
      <c r="J416" s="2">
        <v>60.0</v>
      </c>
      <c r="K416" s="2">
        <v>21.0</v>
      </c>
    </row>
    <row r="417" ht="15.75" customHeight="1">
      <c r="A417" s="2">
        <v>84.0</v>
      </c>
      <c r="B417" s="2">
        <v>22.0</v>
      </c>
      <c r="C417" s="2">
        <v>1.0</v>
      </c>
      <c r="G417" s="2">
        <v>84.0</v>
      </c>
      <c r="H417" s="2">
        <v>22.0</v>
      </c>
      <c r="J417" s="2">
        <v>84.0</v>
      </c>
      <c r="K417" s="2">
        <v>22.0</v>
      </c>
    </row>
    <row r="418" ht="15.75" customHeight="1">
      <c r="A418" s="2">
        <v>68.0</v>
      </c>
      <c r="B418" s="2">
        <v>22.0</v>
      </c>
      <c r="C418" s="2">
        <v>1.0</v>
      </c>
      <c r="G418" s="2">
        <v>68.0</v>
      </c>
      <c r="H418" s="2">
        <v>22.0</v>
      </c>
      <c r="J418" s="2">
        <v>68.0</v>
      </c>
      <c r="K418" s="2">
        <v>22.0</v>
      </c>
    </row>
    <row r="419" ht="15.75" customHeight="1">
      <c r="A419" s="2">
        <v>82.0</v>
      </c>
      <c r="B419" s="2">
        <v>37.0</v>
      </c>
      <c r="C419" s="2">
        <v>0.0</v>
      </c>
      <c r="G419" s="3">
        <v>82.0</v>
      </c>
      <c r="H419" s="3">
        <v>37.0</v>
      </c>
      <c r="J419" s="2">
        <v>82.0</v>
      </c>
      <c r="K419" s="2">
        <v>37.0</v>
      </c>
    </row>
    <row r="420" ht="15.75" customHeight="1">
      <c r="A420" s="2">
        <v>68.0</v>
      </c>
      <c r="B420" s="2">
        <v>27.0</v>
      </c>
      <c r="C420" s="2">
        <v>1.0</v>
      </c>
      <c r="G420" s="2">
        <v>68.0</v>
      </c>
      <c r="H420" s="2">
        <v>27.0</v>
      </c>
      <c r="J420" s="2">
        <v>68.0</v>
      </c>
      <c r="K420" s="2">
        <v>27.0</v>
      </c>
    </row>
    <row r="421" ht="15.75" customHeight="1">
      <c r="A421" s="2">
        <v>64.0</v>
      </c>
      <c r="B421" s="2">
        <v>28.0</v>
      </c>
      <c r="C421" s="2">
        <v>1.0</v>
      </c>
      <c r="G421" s="2">
        <v>64.0</v>
      </c>
      <c r="H421" s="2">
        <v>28.0</v>
      </c>
      <c r="J421" s="2">
        <v>64.0</v>
      </c>
      <c r="K421" s="2">
        <v>28.0</v>
      </c>
    </row>
    <row r="422" ht="15.75" customHeight="1">
      <c r="A422" s="2">
        <v>88.0</v>
      </c>
      <c r="B422" s="2">
        <v>26.0</v>
      </c>
      <c r="C422" s="2">
        <v>1.0</v>
      </c>
      <c r="G422" s="2">
        <v>88.0</v>
      </c>
      <c r="H422" s="2">
        <v>26.0</v>
      </c>
      <c r="J422" s="2">
        <v>88.0</v>
      </c>
      <c r="K422" s="2">
        <v>26.0</v>
      </c>
    </row>
    <row r="423" ht="15.75" customHeight="1">
      <c r="A423" s="2">
        <v>68.0</v>
      </c>
      <c r="B423" s="2">
        <v>21.0</v>
      </c>
      <c r="C423" s="2">
        <v>1.0</v>
      </c>
      <c r="G423" s="2">
        <v>68.0</v>
      </c>
      <c r="H423" s="2">
        <v>21.0</v>
      </c>
      <c r="J423" s="2">
        <v>68.0</v>
      </c>
      <c r="K423" s="2">
        <v>21.0</v>
      </c>
    </row>
    <row r="424" ht="15.75" customHeight="1">
      <c r="A424" s="2">
        <v>64.0</v>
      </c>
      <c r="B424" s="2">
        <v>21.0</v>
      </c>
      <c r="C424" s="2">
        <v>1.0</v>
      </c>
      <c r="G424" s="2">
        <v>64.0</v>
      </c>
      <c r="H424" s="2">
        <v>21.0</v>
      </c>
      <c r="J424" s="2">
        <v>64.0</v>
      </c>
      <c r="K424" s="2">
        <v>21.0</v>
      </c>
    </row>
    <row r="425" ht="15.75" customHeight="1">
      <c r="A425" s="2">
        <v>64.0</v>
      </c>
      <c r="B425" s="2">
        <v>21.0</v>
      </c>
      <c r="C425" s="2">
        <v>1.0</v>
      </c>
      <c r="G425" s="2">
        <v>64.0</v>
      </c>
      <c r="H425" s="2">
        <v>21.0</v>
      </c>
      <c r="J425" s="2">
        <v>64.0</v>
      </c>
      <c r="K425" s="2">
        <v>21.0</v>
      </c>
    </row>
    <row r="426" ht="15.75" customHeight="1">
      <c r="A426" s="2">
        <v>78.0</v>
      </c>
      <c r="B426" s="2">
        <v>36.0</v>
      </c>
      <c r="C426" s="2">
        <v>0.0</v>
      </c>
      <c r="G426" s="3">
        <v>78.0</v>
      </c>
      <c r="H426" s="3">
        <v>36.0</v>
      </c>
      <c r="J426" s="2">
        <v>78.0</v>
      </c>
      <c r="K426" s="2">
        <v>36.0</v>
      </c>
    </row>
    <row r="427" ht="15.75" customHeight="1">
      <c r="A427" s="2">
        <v>78.0</v>
      </c>
      <c r="B427" s="2">
        <v>31.0</v>
      </c>
      <c r="C427" s="2">
        <v>1.0</v>
      </c>
      <c r="G427" s="2">
        <v>78.0</v>
      </c>
      <c r="H427" s="2">
        <v>31.0</v>
      </c>
      <c r="J427" s="2">
        <v>78.0</v>
      </c>
      <c r="K427" s="2">
        <v>31.0</v>
      </c>
    </row>
    <row r="428" ht="15.75" customHeight="1">
      <c r="A428" s="2">
        <v>72.0</v>
      </c>
      <c r="B428" s="2">
        <v>25.0</v>
      </c>
      <c r="C428" s="2">
        <v>1.0</v>
      </c>
      <c r="G428" s="2">
        <v>72.0</v>
      </c>
      <c r="H428" s="2">
        <v>25.0</v>
      </c>
      <c r="J428" s="2">
        <v>72.0</v>
      </c>
      <c r="K428" s="2">
        <v>25.0</v>
      </c>
    </row>
    <row r="429" ht="15.75" customHeight="1">
      <c r="A429" s="2">
        <v>64.0</v>
      </c>
      <c r="B429" s="2">
        <v>38.0</v>
      </c>
      <c r="C429" s="2">
        <v>1.0</v>
      </c>
      <c r="G429" s="2">
        <v>64.0</v>
      </c>
      <c r="H429" s="2">
        <v>38.0</v>
      </c>
      <c r="J429" s="2">
        <v>64.0</v>
      </c>
      <c r="K429" s="2">
        <v>38.0</v>
      </c>
    </row>
    <row r="430" ht="15.75" customHeight="1">
      <c r="A430" s="2">
        <v>94.0</v>
      </c>
      <c r="B430" s="2">
        <v>26.0</v>
      </c>
      <c r="C430" s="2">
        <v>0.0</v>
      </c>
      <c r="G430" s="3">
        <v>94.0</v>
      </c>
      <c r="H430" s="3">
        <v>26.0</v>
      </c>
      <c r="J430" s="2">
        <v>94.0</v>
      </c>
      <c r="K430" s="2">
        <v>26.0</v>
      </c>
    </row>
    <row r="431" ht="15.75" customHeight="1">
      <c r="A431" s="2">
        <v>82.0</v>
      </c>
      <c r="B431" s="2">
        <v>43.0</v>
      </c>
      <c r="C431" s="2">
        <v>0.0</v>
      </c>
      <c r="G431" s="3">
        <v>82.0</v>
      </c>
      <c r="H431" s="3">
        <v>43.0</v>
      </c>
      <c r="J431" s="2">
        <v>82.0</v>
      </c>
      <c r="K431" s="2">
        <v>43.0</v>
      </c>
    </row>
    <row r="432" ht="15.75" customHeight="1">
      <c r="A432" s="2">
        <v>72.0</v>
      </c>
      <c r="B432" s="2">
        <v>23.0</v>
      </c>
      <c r="C432" s="2">
        <v>1.0</v>
      </c>
      <c r="G432" s="2">
        <v>72.0</v>
      </c>
      <c r="H432" s="2">
        <v>23.0</v>
      </c>
      <c r="J432" s="2">
        <v>72.0</v>
      </c>
      <c r="K432" s="2">
        <v>23.0</v>
      </c>
    </row>
    <row r="433" ht="15.75" customHeight="1">
      <c r="A433" s="2">
        <v>74.0</v>
      </c>
      <c r="B433" s="2">
        <v>38.0</v>
      </c>
      <c r="C433" s="2">
        <v>0.0</v>
      </c>
      <c r="G433" s="3">
        <v>74.0</v>
      </c>
      <c r="H433" s="3">
        <v>38.0</v>
      </c>
      <c r="J433" s="2">
        <v>74.0</v>
      </c>
      <c r="K433" s="2">
        <v>38.0</v>
      </c>
    </row>
    <row r="434" ht="15.75" customHeight="1">
      <c r="A434" s="2">
        <v>74.0</v>
      </c>
      <c r="B434" s="2">
        <v>22.0</v>
      </c>
      <c r="C434" s="2">
        <v>1.0</v>
      </c>
      <c r="G434" s="2">
        <v>74.0</v>
      </c>
      <c r="H434" s="2">
        <v>22.0</v>
      </c>
      <c r="J434" s="2">
        <v>74.0</v>
      </c>
      <c r="K434" s="2">
        <v>22.0</v>
      </c>
    </row>
    <row r="435" ht="15.75" customHeight="1">
      <c r="A435" s="2">
        <v>75.0</v>
      </c>
      <c r="B435" s="2">
        <v>29.0</v>
      </c>
      <c r="C435" s="2">
        <v>1.0</v>
      </c>
      <c r="G435" s="2">
        <v>75.0</v>
      </c>
      <c r="H435" s="2">
        <v>29.0</v>
      </c>
      <c r="J435" s="2">
        <v>75.0</v>
      </c>
      <c r="K435" s="2">
        <v>29.0</v>
      </c>
    </row>
    <row r="436" ht="15.75" customHeight="1">
      <c r="A436" s="2">
        <v>68.0</v>
      </c>
      <c r="B436" s="2">
        <v>36.0</v>
      </c>
      <c r="C436" s="2">
        <v>1.0</v>
      </c>
      <c r="G436" s="2">
        <v>68.0</v>
      </c>
      <c r="H436" s="2">
        <v>36.0</v>
      </c>
      <c r="J436" s="2">
        <v>68.0</v>
      </c>
      <c r="K436" s="2">
        <v>36.0</v>
      </c>
    </row>
    <row r="437" ht="15.75" customHeight="1">
      <c r="A437" s="2">
        <v>72.0</v>
      </c>
      <c r="B437" s="2">
        <v>29.0</v>
      </c>
      <c r="C437" s="2">
        <v>1.0</v>
      </c>
      <c r="G437" s="2">
        <v>72.0</v>
      </c>
      <c r="H437" s="2">
        <v>29.0</v>
      </c>
      <c r="J437" s="2">
        <v>72.0</v>
      </c>
      <c r="K437" s="2">
        <v>29.0</v>
      </c>
    </row>
    <row r="438" ht="15.75" customHeight="1">
      <c r="A438" s="2">
        <v>85.0</v>
      </c>
      <c r="B438" s="2">
        <v>41.0</v>
      </c>
      <c r="C438" s="2">
        <v>0.0</v>
      </c>
      <c r="G438" s="3">
        <v>85.0</v>
      </c>
      <c r="H438" s="3">
        <v>41.0</v>
      </c>
      <c r="J438" s="2">
        <v>85.0</v>
      </c>
      <c r="K438" s="2">
        <v>41.0</v>
      </c>
    </row>
    <row r="439" ht="15.75" customHeight="1">
      <c r="A439" s="2">
        <v>75.0</v>
      </c>
      <c r="B439" s="2">
        <v>28.0</v>
      </c>
      <c r="C439" s="2">
        <v>1.0</v>
      </c>
      <c r="G439" s="2">
        <v>75.0</v>
      </c>
      <c r="H439" s="2">
        <v>28.0</v>
      </c>
      <c r="J439" s="2">
        <v>75.0</v>
      </c>
      <c r="K439" s="2">
        <v>28.0</v>
      </c>
    </row>
    <row r="440" ht="15.75" customHeight="1">
      <c r="A440" s="2">
        <v>70.0</v>
      </c>
      <c r="B440" s="2">
        <v>21.0</v>
      </c>
      <c r="C440" s="2">
        <v>1.0</v>
      </c>
      <c r="G440" s="2">
        <v>70.0</v>
      </c>
      <c r="H440" s="2">
        <v>21.0</v>
      </c>
      <c r="J440" s="2">
        <v>70.0</v>
      </c>
      <c r="K440" s="2">
        <v>21.0</v>
      </c>
    </row>
    <row r="441" ht="15.75" customHeight="1">
      <c r="A441" s="2">
        <v>88.0</v>
      </c>
      <c r="B441" s="2">
        <v>31.0</v>
      </c>
      <c r="C441" s="2">
        <v>0.0</v>
      </c>
      <c r="G441" s="3">
        <v>88.0</v>
      </c>
      <c r="H441" s="3">
        <v>31.0</v>
      </c>
      <c r="J441" s="2">
        <v>88.0</v>
      </c>
      <c r="K441" s="2">
        <v>31.0</v>
      </c>
    </row>
    <row r="442" ht="15.75" customHeight="1">
      <c r="A442" s="2">
        <v>104.0</v>
      </c>
      <c r="B442" s="2">
        <v>41.0</v>
      </c>
      <c r="C442" s="2">
        <v>0.0</v>
      </c>
      <c r="G442" s="3">
        <v>104.0</v>
      </c>
      <c r="H442" s="3">
        <v>41.0</v>
      </c>
      <c r="J442" s="2">
        <v>104.0</v>
      </c>
      <c r="K442" s="2">
        <v>41.0</v>
      </c>
    </row>
    <row r="443" ht="15.75" customHeight="1">
      <c r="A443" s="2">
        <v>66.0</v>
      </c>
      <c r="B443" s="2">
        <v>22.0</v>
      </c>
      <c r="C443" s="2">
        <v>1.0</v>
      </c>
      <c r="G443" s="2">
        <v>66.0</v>
      </c>
      <c r="H443" s="2">
        <v>22.0</v>
      </c>
      <c r="J443" s="2">
        <v>66.0</v>
      </c>
      <c r="K443" s="2">
        <v>22.0</v>
      </c>
    </row>
    <row r="444" ht="15.75" customHeight="1">
      <c r="A444" s="2">
        <v>64.0</v>
      </c>
      <c r="B444" s="2">
        <v>24.0</v>
      </c>
      <c r="C444" s="2">
        <v>1.0</v>
      </c>
      <c r="G444" s="2">
        <v>64.0</v>
      </c>
      <c r="H444" s="2">
        <v>24.0</v>
      </c>
      <c r="J444" s="2">
        <v>64.0</v>
      </c>
      <c r="K444" s="2">
        <v>24.0</v>
      </c>
    </row>
    <row r="445" ht="15.75" customHeight="1">
      <c r="A445" s="2">
        <v>70.0</v>
      </c>
      <c r="B445" s="2">
        <v>33.0</v>
      </c>
      <c r="C445" s="2">
        <v>1.0</v>
      </c>
      <c r="G445" s="2">
        <v>70.0</v>
      </c>
      <c r="H445" s="2">
        <v>33.0</v>
      </c>
      <c r="J445" s="2">
        <v>70.0</v>
      </c>
      <c r="K445" s="2">
        <v>33.0</v>
      </c>
    </row>
    <row r="446" ht="15.75" customHeight="1">
      <c r="A446" s="2">
        <v>62.0</v>
      </c>
      <c r="B446" s="2">
        <v>30.0</v>
      </c>
      <c r="C446" s="2">
        <v>1.0</v>
      </c>
      <c r="G446" s="2">
        <v>62.0</v>
      </c>
      <c r="H446" s="2">
        <v>30.0</v>
      </c>
      <c r="J446" s="2">
        <v>62.0</v>
      </c>
      <c r="K446" s="2">
        <v>30.0</v>
      </c>
    </row>
    <row r="447" ht="15.75" customHeight="1">
      <c r="A447" s="2">
        <v>78.0</v>
      </c>
      <c r="B447" s="2">
        <v>25.0</v>
      </c>
      <c r="C447" s="2">
        <v>1.0</v>
      </c>
      <c r="G447" s="2">
        <v>78.0</v>
      </c>
      <c r="H447" s="2">
        <v>25.0</v>
      </c>
      <c r="J447" s="2">
        <v>78.0</v>
      </c>
      <c r="K447" s="2">
        <v>25.0</v>
      </c>
    </row>
    <row r="448" ht="15.75" customHeight="1">
      <c r="A448" s="2">
        <v>72.0</v>
      </c>
      <c r="B448" s="2">
        <v>28.0</v>
      </c>
      <c r="C448" s="2">
        <v>1.0</v>
      </c>
      <c r="G448" s="2">
        <v>72.0</v>
      </c>
      <c r="H448" s="2">
        <v>28.0</v>
      </c>
      <c r="J448" s="2">
        <v>72.0</v>
      </c>
      <c r="K448" s="2">
        <v>28.0</v>
      </c>
    </row>
    <row r="449" ht="15.75" customHeight="1">
      <c r="A449" s="2">
        <v>80.0</v>
      </c>
      <c r="B449" s="2">
        <v>26.0</v>
      </c>
      <c r="C449" s="2">
        <v>1.0</v>
      </c>
      <c r="G449" s="2">
        <v>80.0</v>
      </c>
      <c r="H449" s="2">
        <v>26.0</v>
      </c>
      <c r="J449" s="2">
        <v>80.0</v>
      </c>
      <c r="K449" s="2">
        <v>26.0</v>
      </c>
    </row>
    <row r="450" ht="15.75" customHeight="1">
      <c r="A450" s="2">
        <v>64.0</v>
      </c>
      <c r="B450" s="2">
        <v>22.0</v>
      </c>
      <c r="C450" s="2">
        <v>1.0</v>
      </c>
      <c r="G450" s="2">
        <v>64.0</v>
      </c>
      <c r="H450" s="2">
        <v>22.0</v>
      </c>
      <c r="J450" s="2">
        <v>64.0</v>
      </c>
      <c r="K450" s="2">
        <v>22.0</v>
      </c>
    </row>
    <row r="451" ht="15.75" customHeight="1">
      <c r="A451" s="2">
        <v>74.0</v>
      </c>
      <c r="B451" s="2">
        <v>26.0</v>
      </c>
      <c r="C451" s="2">
        <v>1.0</v>
      </c>
      <c r="G451" s="2">
        <v>74.0</v>
      </c>
      <c r="H451" s="2">
        <v>26.0</v>
      </c>
      <c r="J451" s="2">
        <v>74.0</v>
      </c>
      <c r="K451" s="2">
        <v>26.0</v>
      </c>
    </row>
    <row r="452" ht="15.75" customHeight="1">
      <c r="A452" s="2">
        <v>64.0</v>
      </c>
      <c r="B452" s="2">
        <v>23.0</v>
      </c>
      <c r="C452" s="2">
        <v>1.0</v>
      </c>
      <c r="G452" s="2">
        <v>64.0</v>
      </c>
      <c r="H452" s="2">
        <v>23.0</v>
      </c>
      <c r="J452" s="2">
        <v>64.0</v>
      </c>
      <c r="K452" s="2">
        <v>23.0</v>
      </c>
    </row>
    <row r="453" ht="15.75" customHeight="1">
      <c r="A453" s="2">
        <v>70.0</v>
      </c>
      <c r="B453" s="2">
        <v>23.0</v>
      </c>
      <c r="C453" s="2">
        <v>1.0</v>
      </c>
      <c r="G453" s="2">
        <v>70.0</v>
      </c>
      <c r="H453" s="2">
        <v>23.0</v>
      </c>
      <c r="J453" s="2">
        <v>70.0</v>
      </c>
      <c r="K453" s="2">
        <v>23.0</v>
      </c>
    </row>
    <row r="454" ht="15.75" customHeight="1">
      <c r="A454" s="2">
        <v>68.0</v>
      </c>
      <c r="B454" s="2">
        <v>25.0</v>
      </c>
      <c r="C454" s="2">
        <v>1.0</v>
      </c>
      <c r="G454" s="2">
        <v>68.0</v>
      </c>
      <c r="H454" s="2">
        <v>25.0</v>
      </c>
      <c r="J454" s="2">
        <v>68.0</v>
      </c>
      <c r="K454" s="2">
        <v>25.0</v>
      </c>
    </row>
    <row r="455" ht="15.75" customHeight="1">
      <c r="A455" s="2">
        <v>72.0</v>
      </c>
      <c r="B455" s="2">
        <v>72.0</v>
      </c>
      <c r="C455" s="2">
        <v>0.0</v>
      </c>
      <c r="G455" s="3">
        <v>72.0</v>
      </c>
      <c r="H455" s="3">
        <v>72.0</v>
      </c>
      <c r="J455" s="2">
        <v>72.0</v>
      </c>
      <c r="K455" s="2">
        <v>72.0</v>
      </c>
    </row>
    <row r="456" ht="15.75" customHeight="1">
      <c r="A456" s="2">
        <v>54.0</v>
      </c>
      <c r="B456" s="2">
        <v>24.0</v>
      </c>
      <c r="C456" s="2">
        <v>1.0</v>
      </c>
      <c r="G456" s="2">
        <v>54.0</v>
      </c>
      <c r="H456" s="2">
        <v>24.0</v>
      </c>
      <c r="J456" s="2">
        <v>54.0</v>
      </c>
      <c r="K456" s="2">
        <v>24.0</v>
      </c>
    </row>
    <row r="457" ht="15.75" customHeight="1">
      <c r="A457" s="2">
        <v>62.0</v>
      </c>
      <c r="B457" s="2">
        <v>38.0</v>
      </c>
      <c r="C457" s="2">
        <v>1.0</v>
      </c>
      <c r="G457" s="2">
        <v>62.0</v>
      </c>
      <c r="H457" s="2">
        <v>38.0</v>
      </c>
      <c r="J457" s="2">
        <v>62.0</v>
      </c>
      <c r="K457" s="2">
        <v>38.0</v>
      </c>
    </row>
    <row r="458" ht="15.75" customHeight="1">
      <c r="A458" s="2">
        <v>54.0</v>
      </c>
      <c r="B458" s="2">
        <v>62.0</v>
      </c>
      <c r="C458" s="2">
        <v>0.0</v>
      </c>
      <c r="G458" s="3">
        <v>54.0</v>
      </c>
      <c r="H458" s="3">
        <v>62.0</v>
      </c>
      <c r="J458" s="2">
        <v>54.0</v>
      </c>
      <c r="K458" s="2">
        <v>62.0</v>
      </c>
    </row>
    <row r="459" ht="15.75" customHeight="1">
      <c r="A459" s="2">
        <v>68.0</v>
      </c>
      <c r="B459" s="2">
        <v>24.0</v>
      </c>
      <c r="C459" s="2">
        <v>1.0</v>
      </c>
      <c r="G459" s="2">
        <v>68.0</v>
      </c>
      <c r="H459" s="2">
        <v>24.0</v>
      </c>
      <c r="J459" s="2">
        <v>68.0</v>
      </c>
      <c r="K459" s="2">
        <v>24.0</v>
      </c>
    </row>
    <row r="460" ht="15.75" customHeight="1">
      <c r="A460" s="2">
        <v>84.0</v>
      </c>
      <c r="B460" s="2">
        <v>51.0</v>
      </c>
      <c r="C460" s="2">
        <v>0.0</v>
      </c>
      <c r="G460" s="3">
        <v>84.0</v>
      </c>
      <c r="H460" s="3">
        <v>51.0</v>
      </c>
      <c r="J460" s="2">
        <v>84.0</v>
      </c>
      <c r="K460" s="2">
        <v>51.0</v>
      </c>
    </row>
    <row r="461" ht="15.75" customHeight="1">
      <c r="A461" s="2">
        <v>74.0</v>
      </c>
      <c r="B461" s="2">
        <v>81.0</v>
      </c>
      <c r="C461" s="2">
        <v>0.0</v>
      </c>
      <c r="G461" s="3">
        <v>74.0</v>
      </c>
      <c r="H461" s="3">
        <v>81.0</v>
      </c>
      <c r="J461" s="2">
        <v>74.0</v>
      </c>
      <c r="K461" s="2">
        <v>81.0</v>
      </c>
    </row>
    <row r="462" ht="15.75" customHeight="1">
      <c r="A462" s="2">
        <v>72.0</v>
      </c>
      <c r="B462" s="2">
        <v>48.0</v>
      </c>
      <c r="C462" s="2">
        <v>0.0</v>
      </c>
      <c r="G462" s="3">
        <v>72.0</v>
      </c>
      <c r="H462" s="3">
        <v>48.0</v>
      </c>
      <c r="J462" s="2">
        <v>72.0</v>
      </c>
      <c r="K462" s="2">
        <v>48.0</v>
      </c>
    </row>
    <row r="463" ht="15.75" customHeight="1">
      <c r="A463" s="2">
        <v>62.0</v>
      </c>
      <c r="B463" s="2">
        <v>26.0</v>
      </c>
      <c r="C463" s="2">
        <v>1.0</v>
      </c>
      <c r="G463" s="2">
        <v>62.0</v>
      </c>
      <c r="H463" s="2">
        <v>26.0</v>
      </c>
      <c r="J463" s="2">
        <v>62.0</v>
      </c>
      <c r="K463" s="2">
        <v>26.0</v>
      </c>
    </row>
    <row r="464" ht="15.75" customHeight="1">
      <c r="A464" s="2">
        <v>70.0</v>
      </c>
      <c r="B464" s="2">
        <v>39.0</v>
      </c>
      <c r="C464" s="2">
        <v>0.0</v>
      </c>
      <c r="G464" s="3">
        <v>70.0</v>
      </c>
      <c r="H464" s="3">
        <v>39.0</v>
      </c>
      <c r="J464" s="2">
        <v>70.0</v>
      </c>
      <c r="K464" s="2">
        <v>39.0</v>
      </c>
    </row>
    <row r="465" ht="15.75" customHeight="1">
      <c r="A465" s="2">
        <v>78.0</v>
      </c>
      <c r="B465" s="2">
        <v>37.0</v>
      </c>
      <c r="C465" s="2">
        <v>0.0</v>
      </c>
      <c r="G465" s="3">
        <v>78.0</v>
      </c>
      <c r="H465" s="3">
        <v>37.0</v>
      </c>
      <c r="J465" s="2">
        <v>78.0</v>
      </c>
      <c r="K465" s="2">
        <v>37.0</v>
      </c>
    </row>
    <row r="466" ht="15.75" customHeight="1">
      <c r="A466" s="2">
        <v>98.0</v>
      </c>
      <c r="B466" s="2">
        <v>34.0</v>
      </c>
      <c r="C466" s="2">
        <v>0.0</v>
      </c>
      <c r="G466" s="3">
        <v>98.0</v>
      </c>
      <c r="H466" s="3">
        <v>34.0</v>
      </c>
      <c r="J466" s="2">
        <v>98.0</v>
      </c>
      <c r="K466" s="2">
        <v>34.0</v>
      </c>
    </row>
    <row r="467" ht="15.75" customHeight="1">
      <c r="A467" s="2">
        <v>56.0</v>
      </c>
      <c r="B467" s="2">
        <v>21.0</v>
      </c>
      <c r="C467" s="2">
        <v>1.0</v>
      </c>
      <c r="G467" s="2">
        <v>56.0</v>
      </c>
      <c r="H467" s="2">
        <v>21.0</v>
      </c>
      <c r="J467" s="2">
        <v>56.0</v>
      </c>
      <c r="K467" s="2">
        <v>21.0</v>
      </c>
    </row>
    <row r="468" ht="15.75" customHeight="1">
      <c r="A468" s="2">
        <v>52.0</v>
      </c>
      <c r="B468" s="2">
        <v>22.0</v>
      </c>
      <c r="C468" s="2">
        <v>1.0</v>
      </c>
      <c r="G468" s="2">
        <v>52.0</v>
      </c>
      <c r="H468" s="2">
        <v>22.0</v>
      </c>
      <c r="J468" s="2">
        <v>52.0</v>
      </c>
      <c r="K468" s="2">
        <v>22.0</v>
      </c>
    </row>
    <row r="469" ht="15.75" customHeight="1">
      <c r="A469" s="2">
        <v>64.0</v>
      </c>
      <c r="B469" s="2">
        <v>25.0</v>
      </c>
      <c r="C469" s="2">
        <v>1.0</v>
      </c>
      <c r="G469" s="2">
        <v>64.0</v>
      </c>
      <c r="H469" s="2">
        <v>25.0</v>
      </c>
      <c r="J469" s="2">
        <v>64.0</v>
      </c>
      <c r="K469" s="2">
        <v>25.0</v>
      </c>
    </row>
    <row r="470" ht="15.75" customHeight="1">
      <c r="A470" s="2">
        <v>72.0</v>
      </c>
      <c r="B470" s="2">
        <v>38.0</v>
      </c>
      <c r="C470" s="2">
        <v>0.0</v>
      </c>
      <c r="G470" s="3">
        <v>72.0</v>
      </c>
      <c r="H470" s="3">
        <v>38.0</v>
      </c>
      <c r="J470" s="2">
        <v>72.0</v>
      </c>
      <c r="K470" s="2">
        <v>38.0</v>
      </c>
    </row>
    <row r="471" ht="15.75" customHeight="1">
      <c r="A471" s="2">
        <v>78.0</v>
      </c>
      <c r="B471" s="2">
        <v>27.0</v>
      </c>
      <c r="C471" s="2">
        <v>1.0</v>
      </c>
      <c r="G471" s="2">
        <v>78.0</v>
      </c>
      <c r="H471" s="2">
        <v>27.0</v>
      </c>
      <c r="J471" s="2">
        <v>78.0</v>
      </c>
      <c r="K471" s="2">
        <v>27.0</v>
      </c>
    </row>
    <row r="472" ht="15.75" customHeight="1">
      <c r="A472" s="2">
        <v>82.0</v>
      </c>
      <c r="B472" s="2">
        <v>28.0</v>
      </c>
      <c r="C472" s="2">
        <v>1.0</v>
      </c>
      <c r="G472" s="2">
        <v>82.0</v>
      </c>
      <c r="H472" s="2">
        <v>28.0</v>
      </c>
      <c r="J472" s="2">
        <v>82.0</v>
      </c>
      <c r="K472" s="2">
        <v>28.0</v>
      </c>
    </row>
    <row r="473" ht="15.75" customHeight="1">
      <c r="A473" s="2">
        <v>70.0</v>
      </c>
      <c r="B473" s="2">
        <v>22.0</v>
      </c>
      <c r="C473" s="2">
        <v>1.0</v>
      </c>
      <c r="G473" s="2">
        <v>70.0</v>
      </c>
      <c r="H473" s="2">
        <v>22.0</v>
      </c>
      <c r="J473" s="2">
        <v>70.0</v>
      </c>
      <c r="K473" s="2">
        <v>22.0</v>
      </c>
    </row>
    <row r="474" ht="15.75" customHeight="1">
      <c r="A474" s="2">
        <v>66.0</v>
      </c>
      <c r="B474" s="2">
        <v>22.0</v>
      </c>
      <c r="C474" s="2">
        <v>1.0</v>
      </c>
      <c r="G474" s="2">
        <v>66.0</v>
      </c>
      <c r="H474" s="2">
        <v>22.0</v>
      </c>
      <c r="J474" s="2">
        <v>66.0</v>
      </c>
      <c r="K474" s="2">
        <v>22.0</v>
      </c>
    </row>
    <row r="475" ht="15.75" customHeight="1">
      <c r="A475" s="2">
        <v>90.0</v>
      </c>
      <c r="B475" s="2">
        <v>50.0</v>
      </c>
      <c r="C475" s="2">
        <v>0.0</v>
      </c>
      <c r="G475" s="3">
        <v>90.0</v>
      </c>
      <c r="H475" s="3">
        <v>50.0</v>
      </c>
      <c r="J475" s="2">
        <v>90.0</v>
      </c>
      <c r="K475" s="2">
        <v>50.0</v>
      </c>
    </row>
    <row r="476" ht="15.75" customHeight="1">
      <c r="A476" s="2">
        <v>64.0</v>
      </c>
      <c r="B476" s="2">
        <v>24.0</v>
      </c>
      <c r="C476" s="2">
        <v>1.0</v>
      </c>
      <c r="G476" s="2">
        <v>64.0</v>
      </c>
      <c r="H476" s="2">
        <v>24.0</v>
      </c>
      <c r="J476" s="2">
        <v>64.0</v>
      </c>
      <c r="K476" s="2">
        <v>24.0</v>
      </c>
    </row>
    <row r="477" ht="15.75" customHeight="1">
      <c r="A477" s="2">
        <v>84.0</v>
      </c>
      <c r="B477" s="2">
        <v>59.0</v>
      </c>
      <c r="C477" s="2">
        <v>0.0</v>
      </c>
      <c r="G477" s="3">
        <v>84.0</v>
      </c>
      <c r="H477" s="3">
        <v>59.0</v>
      </c>
      <c r="J477" s="2">
        <v>84.0</v>
      </c>
      <c r="K477" s="2">
        <v>59.0</v>
      </c>
    </row>
    <row r="478" ht="15.75" customHeight="1">
      <c r="A478" s="2">
        <v>80.0</v>
      </c>
      <c r="B478" s="2">
        <v>29.0</v>
      </c>
      <c r="C478" s="2">
        <v>1.0</v>
      </c>
      <c r="G478" s="2">
        <v>80.0</v>
      </c>
      <c r="H478" s="2">
        <v>29.0</v>
      </c>
      <c r="J478" s="2">
        <v>80.0</v>
      </c>
      <c r="K478" s="2">
        <v>29.0</v>
      </c>
    </row>
    <row r="479" ht="15.75" customHeight="1">
      <c r="A479" s="2">
        <v>76.0</v>
      </c>
      <c r="B479" s="2">
        <v>31.0</v>
      </c>
      <c r="C479" s="2">
        <v>1.0</v>
      </c>
      <c r="G479" s="2">
        <v>76.0</v>
      </c>
      <c r="H479" s="2">
        <v>31.0</v>
      </c>
      <c r="J479" s="2">
        <v>76.0</v>
      </c>
      <c r="K479" s="2">
        <v>31.0</v>
      </c>
    </row>
    <row r="480" ht="15.75" customHeight="1">
      <c r="A480" s="2">
        <v>74.0</v>
      </c>
      <c r="B480" s="2">
        <v>39.0</v>
      </c>
      <c r="C480" s="2">
        <v>0.0</v>
      </c>
      <c r="G480" s="3">
        <v>74.0</v>
      </c>
      <c r="H480" s="3">
        <v>39.0</v>
      </c>
      <c r="J480" s="2">
        <v>74.0</v>
      </c>
      <c r="K480" s="2">
        <v>39.0</v>
      </c>
    </row>
    <row r="481" ht="15.75" customHeight="1">
      <c r="A481" s="2">
        <v>86.0</v>
      </c>
      <c r="B481" s="2">
        <v>63.0</v>
      </c>
      <c r="C481" s="2">
        <v>0.0</v>
      </c>
      <c r="G481" s="3">
        <v>86.0</v>
      </c>
      <c r="H481" s="3">
        <v>63.0</v>
      </c>
      <c r="J481" s="2">
        <v>86.0</v>
      </c>
      <c r="K481" s="2">
        <v>63.0</v>
      </c>
    </row>
    <row r="482" ht="15.75" customHeight="1">
      <c r="A482" s="2">
        <v>70.0</v>
      </c>
      <c r="B482" s="2">
        <v>35.0</v>
      </c>
      <c r="C482" s="2">
        <v>1.0</v>
      </c>
      <c r="G482" s="2">
        <v>70.0</v>
      </c>
      <c r="H482" s="2">
        <v>35.0</v>
      </c>
      <c r="J482" s="2">
        <v>70.0</v>
      </c>
      <c r="K482" s="2">
        <v>35.0</v>
      </c>
    </row>
    <row r="483" ht="15.75" customHeight="1">
      <c r="A483" s="2">
        <v>88.0</v>
      </c>
      <c r="B483" s="2">
        <v>29.0</v>
      </c>
      <c r="C483" s="2">
        <v>0.0</v>
      </c>
      <c r="G483" s="3">
        <v>88.0</v>
      </c>
      <c r="H483" s="3">
        <v>29.0</v>
      </c>
      <c r="J483" s="2">
        <v>88.0</v>
      </c>
      <c r="K483" s="2">
        <v>29.0</v>
      </c>
    </row>
    <row r="484" ht="15.75" customHeight="1">
      <c r="A484" s="2">
        <v>58.0</v>
      </c>
      <c r="B484" s="2">
        <v>28.0</v>
      </c>
      <c r="C484" s="2">
        <v>1.0</v>
      </c>
      <c r="G484" s="2">
        <v>58.0</v>
      </c>
      <c r="H484" s="2">
        <v>28.0</v>
      </c>
      <c r="J484" s="2">
        <v>58.0</v>
      </c>
      <c r="K484" s="2">
        <v>28.0</v>
      </c>
    </row>
    <row r="485" ht="15.75" customHeight="1">
      <c r="A485" s="2">
        <v>82.0</v>
      </c>
      <c r="B485" s="2">
        <v>23.0</v>
      </c>
      <c r="C485" s="2">
        <v>1.0</v>
      </c>
      <c r="G485" s="2">
        <v>82.0</v>
      </c>
      <c r="H485" s="2">
        <v>23.0</v>
      </c>
      <c r="J485" s="2">
        <v>82.0</v>
      </c>
      <c r="K485" s="2">
        <v>23.0</v>
      </c>
    </row>
    <row r="486" ht="15.75" customHeight="1">
      <c r="A486" s="2">
        <v>72.0</v>
      </c>
      <c r="B486" s="2">
        <v>31.0</v>
      </c>
      <c r="C486" s="2">
        <v>1.0</v>
      </c>
      <c r="G486" s="2">
        <v>72.0</v>
      </c>
      <c r="H486" s="2">
        <v>31.0</v>
      </c>
      <c r="J486" s="2">
        <v>72.0</v>
      </c>
      <c r="K486" s="2">
        <v>31.0</v>
      </c>
    </row>
    <row r="487" ht="15.75" customHeight="1">
      <c r="A487" s="2">
        <v>68.0</v>
      </c>
      <c r="B487" s="2">
        <v>24.0</v>
      </c>
      <c r="C487" s="2">
        <v>1.0</v>
      </c>
      <c r="G487" s="2">
        <v>68.0</v>
      </c>
      <c r="H487" s="2">
        <v>24.0</v>
      </c>
      <c r="J487" s="2">
        <v>68.0</v>
      </c>
      <c r="K487" s="2">
        <v>24.0</v>
      </c>
    </row>
    <row r="488" ht="15.75" customHeight="1">
      <c r="A488" s="2">
        <v>62.0</v>
      </c>
      <c r="B488" s="2">
        <v>21.0</v>
      </c>
      <c r="C488" s="2">
        <v>1.0</v>
      </c>
      <c r="G488" s="2">
        <v>62.0</v>
      </c>
      <c r="H488" s="2">
        <v>21.0</v>
      </c>
      <c r="J488" s="2">
        <v>62.0</v>
      </c>
      <c r="K488" s="2">
        <v>21.0</v>
      </c>
    </row>
    <row r="489" ht="15.75" customHeight="1">
      <c r="A489" s="2">
        <v>78.0</v>
      </c>
      <c r="B489" s="2">
        <v>58.0</v>
      </c>
      <c r="C489" s="2">
        <v>0.0</v>
      </c>
      <c r="G489" s="3">
        <v>78.0</v>
      </c>
      <c r="H489" s="3">
        <v>58.0</v>
      </c>
      <c r="J489" s="2">
        <v>78.0</v>
      </c>
      <c r="K489" s="2">
        <v>58.0</v>
      </c>
    </row>
    <row r="490" ht="15.75" customHeight="1">
      <c r="A490" s="2">
        <v>72.0</v>
      </c>
      <c r="B490" s="2">
        <v>28.0</v>
      </c>
      <c r="C490" s="2">
        <v>1.0</v>
      </c>
      <c r="G490" s="2">
        <v>72.0</v>
      </c>
      <c r="H490" s="2">
        <v>28.0</v>
      </c>
      <c r="J490" s="2">
        <v>72.0</v>
      </c>
      <c r="K490" s="2">
        <v>28.0</v>
      </c>
    </row>
    <row r="491" ht="15.75" customHeight="1">
      <c r="A491" s="2">
        <v>80.0</v>
      </c>
      <c r="B491" s="2">
        <v>67.0</v>
      </c>
      <c r="C491" s="2">
        <v>0.0</v>
      </c>
      <c r="G491" s="3">
        <v>80.0</v>
      </c>
      <c r="H491" s="3">
        <v>67.0</v>
      </c>
      <c r="J491" s="2">
        <v>80.0</v>
      </c>
      <c r="K491" s="2">
        <v>67.0</v>
      </c>
    </row>
    <row r="492" ht="15.75" customHeight="1">
      <c r="A492" s="2">
        <v>65.0</v>
      </c>
      <c r="B492" s="2">
        <v>24.0</v>
      </c>
      <c r="C492" s="2">
        <v>1.0</v>
      </c>
      <c r="G492" s="2">
        <v>65.0</v>
      </c>
      <c r="H492" s="2">
        <v>24.0</v>
      </c>
      <c r="J492" s="2">
        <v>65.0</v>
      </c>
      <c r="K492" s="2">
        <v>24.0</v>
      </c>
    </row>
    <row r="493" ht="15.75" customHeight="1">
      <c r="A493" s="2">
        <v>90.0</v>
      </c>
      <c r="B493" s="2">
        <v>42.0</v>
      </c>
      <c r="C493" s="2">
        <v>0.0</v>
      </c>
      <c r="G493" s="3">
        <v>90.0</v>
      </c>
      <c r="H493" s="3">
        <v>42.0</v>
      </c>
      <c r="J493" s="2">
        <v>90.0</v>
      </c>
      <c r="K493" s="2">
        <v>42.0</v>
      </c>
    </row>
    <row r="494" ht="15.75" customHeight="1">
      <c r="A494" s="2">
        <v>68.0</v>
      </c>
      <c r="B494" s="2">
        <v>33.0</v>
      </c>
      <c r="C494" s="2">
        <v>1.0</v>
      </c>
      <c r="G494" s="2">
        <v>68.0</v>
      </c>
      <c r="H494" s="2">
        <v>33.0</v>
      </c>
      <c r="J494" s="2">
        <v>68.0</v>
      </c>
      <c r="K494" s="2">
        <v>33.0</v>
      </c>
    </row>
    <row r="495" ht="15.75" customHeight="1">
      <c r="A495" s="2">
        <v>70.0</v>
      </c>
      <c r="B495" s="2">
        <v>45.0</v>
      </c>
      <c r="C495" s="2">
        <v>0.0</v>
      </c>
      <c r="G495" s="3">
        <v>70.0</v>
      </c>
      <c r="H495" s="3">
        <v>45.0</v>
      </c>
      <c r="J495" s="2">
        <v>70.0</v>
      </c>
      <c r="K495" s="2">
        <v>45.0</v>
      </c>
    </row>
    <row r="496" ht="15.75" customHeight="1">
      <c r="A496" s="2">
        <v>72.0</v>
      </c>
      <c r="B496" s="2">
        <v>22.0</v>
      </c>
      <c r="C496" s="2">
        <v>1.0</v>
      </c>
      <c r="G496" s="2">
        <v>72.0</v>
      </c>
      <c r="H496" s="2">
        <v>22.0</v>
      </c>
      <c r="J496" s="2">
        <v>72.0</v>
      </c>
      <c r="K496" s="2">
        <v>22.0</v>
      </c>
    </row>
    <row r="497" ht="15.75" customHeight="1">
      <c r="A497" s="2">
        <v>74.0</v>
      </c>
      <c r="B497" s="2">
        <v>66.0</v>
      </c>
      <c r="C497" s="2">
        <v>0.0</v>
      </c>
      <c r="G497" s="3">
        <v>74.0</v>
      </c>
      <c r="H497" s="3">
        <v>66.0</v>
      </c>
      <c r="J497" s="2">
        <v>74.0</v>
      </c>
      <c r="K497" s="2">
        <v>66.0</v>
      </c>
    </row>
    <row r="498" ht="15.75" customHeight="1">
      <c r="A498" s="2">
        <v>68.0</v>
      </c>
      <c r="B498" s="2">
        <v>30.0</v>
      </c>
      <c r="C498" s="2">
        <v>1.0</v>
      </c>
      <c r="G498" s="2">
        <v>68.0</v>
      </c>
      <c r="H498" s="2">
        <v>30.0</v>
      </c>
      <c r="J498" s="2">
        <v>68.0</v>
      </c>
      <c r="K498" s="2">
        <v>30.0</v>
      </c>
    </row>
    <row r="499" ht="15.75" customHeight="1">
      <c r="A499" s="2">
        <v>72.0</v>
      </c>
      <c r="B499" s="2">
        <v>25.0</v>
      </c>
      <c r="C499" s="2">
        <v>1.0</v>
      </c>
      <c r="G499" s="2">
        <v>72.0</v>
      </c>
      <c r="H499" s="2">
        <v>25.0</v>
      </c>
      <c r="J499" s="2">
        <v>72.0</v>
      </c>
      <c r="K499" s="2">
        <v>25.0</v>
      </c>
    </row>
    <row r="500" ht="15.75" customHeight="1">
      <c r="A500" s="2">
        <v>70.0</v>
      </c>
      <c r="B500" s="2">
        <v>55.0</v>
      </c>
      <c r="C500" s="2">
        <v>0.0</v>
      </c>
      <c r="G500" s="3">
        <v>70.0</v>
      </c>
      <c r="H500" s="3">
        <v>55.0</v>
      </c>
      <c r="J500" s="2">
        <v>70.0</v>
      </c>
      <c r="K500" s="2">
        <v>55.0</v>
      </c>
    </row>
    <row r="501" ht="15.75" customHeight="1">
      <c r="A501" s="2">
        <v>74.0</v>
      </c>
      <c r="B501" s="2">
        <v>39.0</v>
      </c>
      <c r="C501" s="2">
        <v>0.0</v>
      </c>
      <c r="G501" s="3">
        <v>74.0</v>
      </c>
      <c r="H501" s="3">
        <v>39.0</v>
      </c>
      <c r="J501" s="2">
        <v>74.0</v>
      </c>
      <c r="K501" s="2">
        <v>39.0</v>
      </c>
    </row>
    <row r="502" ht="15.75" customHeight="1">
      <c r="A502" s="2">
        <v>90.0</v>
      </c>
      <c r="B502" s="2">
        <v>21.0</v>
      </c>
      <c r="C502" s="2">
        <v>1.0</v>
      </c>
      <c r="G502" s="2">
        <v>90.0</v>
      </c>
      <c r="H502" s="2">
        <v>21.0</v>
      </c>
      <c r="J502" s="2">
        <v>90.0</v>
      </c>
      <c r="K502" s="2">
        <v>21.0</v>
      </c>
    </row>
    <row r="503" ht="15.75" customHeight="1">
      <c r="A503" s="2">
        <v>72.0</v>
      </c>
      <c r="B503" s="2">
        <v>28.0</v>
      </c>
      <c r="C503" s="2">
        <v>1.0</v>
      </c>
      <c r="G503" s="2">
        <v>72.0</v>
      </c>
      <c r="H503" s="2">
        <v>28.0</v>
      </c>
      <c r="J503" s="2">
        <v>72.0</v>
      </c>
      <c r="K503" s="2">
        <v>28.0</v>
      </c>
    </row>
    <row r="504" ht="15.75" customHeight="1">
      <c r="A504" s="2">
        <v>68.0</v>
      </c>
      <c r="B504" s="2">
        <v>41.0</v>
      </c>
      <c r="C504" s="2">
        <v>0.0</v>
      </c>
      <c r="G504" s="3">
        <v>68.0</v>
      </c>
      <c r="H504" s="3">
        <v>41.0</v>
      </c>
      <c r="J504" s="2">
        <v>68.0</v>
      </c>
      <c r="K504" s="2">
        <v>41.0</v>
      </c>
    </row>
    <row r="505" ht="15.75" customHeight="1">
      <c r="A505" s="2">
        <v>64.0</v>
      </c>
      <c r="B505" s="2">
        <v>41.0</v>
      </c>
      <c r="C505" s="2">
        <v>1.0</v>
      </c>
      <c r="G505" s="2">
        <v>64.0</v>
      </c>
      <c r="H505" s="2">
        <v>41.0</v>
      </c>
      <c r="J505" s="2">
        <v>64.0</v>
      </c>
      <c r="K505" s="2">
        <v>41.0</v>
      </c>
    </row>
    <row r="506" ht="15.75" customHeight="1">
      <c r="A506" s="2">
        <v>78.0</v>
      </c>
      <c r="B506" s="2">
        <v>40.0</v>
      </c>
      <c r="C506" s="2">
        <v>0.0</v>
      </c>
      <c r="G506" s="3">
        <v>78.0</v>
      </c>
      <c r="H506" s="3">
        <v>40.0</v>
      </c>
      <c r="J506" s="2">
        <v>78.0</v>
      </c>
      <c r="K506" s="2">
        <v>40.0</v>
      </c>
    </row>
    <row r="507" ht="15.75" customHeight="1">
      <c r="A507" s="2">
        <v>82.0</v>
      </c>
      <c r="B507" s="2">
        <v>38.0</v>
      </c>
      <c r="C507" s="2">
        <v>0.0</v>
      </c>
      <c r="G507" s="3">
        <v>82.0</v>
      </c>
      <c r="H507" s="3">
        <v>38.0</v>
      </c>
      <c r="J507" s="2">
        <v>82.0</v>
      </c>
      <c r="K507" s="2">
        <v>38.0</v>
      </c>
    </row>
    <row r="508" ht="15.75" customHeight="1">
      <c r="A508" s="2">
        <v>90.0</v>
      </c>
      <c r="B508" s="2">
        <v>35.0</v>
      </c>
      <c r="C508" s="2">
        <v>0.0</v>
      </c>
      <c r="G508" s="3">
        <v>90.0</v>
      </c>
      <c r="H508" s="3">
        <v>35.0</v>
      </c>
      <c r="J508" s="2">
        <v>90.0</v>
      </c>
      <c r="K508" s="2">
        <v>35.0</v>
      </c>
    </row>
    <row r="509" ht="15.75" customHeight="1">
      <c r="A509" s="2">
        <v>60.0</v>
      </c>
      <c r="B509" s="2">
        <v>21.0</v>
      </c>
      <c r="C509" s="2">
        <v>1.0</v>
      </c>
      <c r="G509" s="2">
        <v>60.0</v>
      </c>
      <c r="H509" s="2">
        <v>21.0</v>
      </c>
      <c r="J509" s="2">
        <v>60.0</v>
      </c>
      <c r="K509" s="2">
        <v>21.0</v>
      </c>
    </row>
    <row r="510" ht="15.75" customHeight="1">
      <c r="A510" s="2">
        <v>50.0</v>
      </c>
      <c r="B510" s="2">
        <v>21.0</v>
      </c>
      <c r="C510" s="2">
        <v>1.0</v>
      </c>
      <c r="G510" s="2">
        <v>50.0</v>
      </c>
      <c r="H510" s="2">
        <v>21.0</v>
      </c>
      <c r="J510" s="2">
        <v>50.0</v>
      </c>
      <c r="K510" s="2">
        <v>21.0</v>
      </c>
    </row>
    <row r="511" ht="15.75" customHeight="1">
      <c r="A511" s="2">
        <v>78.0</v>
      </c>
      <c r="B511" s="2">
        <v>64.0</v>
      </c>
      <c r="C511" s="2">
        <v>0.0</v>
      </c>
      <c r="G511" s="3">
        <v>78.0</v>
      </c>
      <c r="H511" s="3">
        <v>64.0</v>
      </c>
      <c r="J511" s="2">
        <v>78.0</v>
      </c>
      <c r="K511" s="2">
        <v>64.0</v>
      </c>
    </row>
    <row r="512" ht="15.75" customHeight="1">
      <c r="A512" s="2">
        <v>72.0</v>
      </c>
      <c r="B512" s="2">
        <v>46.0</v>
      </c>
      <c r="C512" s="2">
        <v>0.0</v>
      </c>
      <c r="G512" s="3">
        <v>72.0</v>
      </c>
      <c r="H512" s="3">
        <v>46.0</v>
      </c>
      <c r="J512" s="2">
        <v>72.0</v>
      </c>
      <c r="K512" s="2">
        <v>46.0</v>
      </c>
    </row>
    <row r="513" ht="15.75" customHeight="1">
      <c r="A513" s="2">
        <v>62.0</v>
      </c>
      <c r="B513" s="2">
        <v>21.0</v>
      </c>
      <c r="C513" s="2">
        <v>1.0</v>
      </c>
      <c r="G513" s="2">
        <v>62.0</v>
      </c>
      <c r="H513" s="2">
        <v>21.0</v>
      </c>
      <c r="J513" s="2">
        <v>62.0</v>
      </c>
      <c r="K513" s="2">
        <v>21.0</v>
      </c>
    </row>
    <row r="514" ht="15.75" customHeight="1">
      <c r="A514" s="2">
        <v>68.0</v>
      </c>
      <c r="B514" s="2">
        <v>58.0</v>
      </c>
      <c r="C514" s="2">
        <v>0.0</v>
      </c>
      <c r="G514" s="3">
        <v>68.0</v>
      </c>
      <c r="H514" s="3">
        <v>58.0</v>
      </c>
      <c r="J514" s="2">
        <v>68.0</v>
      </c>
      <c r="K514" s="2">
        <v>58.0</v>
      </c>
    </row>
    <row r="515" ht="15.75" customHeight="1">
      <c r="A515" s="2">
        <v>62.0</v>
      </c>
      <c r="B515" s="2">
        <v>22.0</v>
      </c>
      <c r="C515" s="2">
        <v>1.0</v>
      </c>
      <c r="G515" s="2">
        <v>62.0</v>
      </c>
      <c r="H515" s="2">
        <v>22.0</v>
      </c>
      <c r="J515" s="2">
        <v>62.0</v>
      </c>
      <c r="K515" s="2">
        <v>22.0</v>
      </c>
    </row>
    <row r="516" ht="15.75" customHeight="1">
      <c r="A516" s="2">
        <v>54.0</v>
      </c>
      <c r="B516" s="2">
        <v>24.0</v>
      </c>
      <c r="C516" s="2">
        <v>1.0</v>
      </c>
      <c r="G516" s="2">
        <v>54.0</v>
      </c>
      <c r="H516" s="2">
        <v>24.0</v>
      </c>
      <c r="J516" s="2">
        <v>54.0</v>
      </c>
      <c r="K516" s="2">
        <v>24.0</v>
      </c>
    </row>
    <row r="517" ht="15.75" customHeight="1">
      <c r="A517" s="2">
        <v>70.0</v>
      </c>
      <c r="B517" s="2">
        <v>28.0</v>
      </c>
      <c r="C517" s="2">
        <v>1.0</v>
      </c>
      <c r="G517" s="2">
        <v>70.0</v>
      </c>
      <c r="H517" s="2">
        <v>28.0</v>
      </c>
      <c r="J517" s="2">
        <v>70.0</v>
      </c>
      <c r="K517" s="2">
        <v>28.0</v>
      </c>
    </row>
    <row r="518" ht="15.75" customHeight="1">
      <c r="A518" s="2">
        <v>88.0</v>
      </c>
      <c r="B518" s="2">
        <v>53.0</v>
      </c>
      <c r="C518" s="2">
        <v>0.0</v>
      </c>
      <c r="G518" s="3">
        <v>88.0</v>
      </c>
      <c r="H518" s="3">
        <v>53.0</v>
      </c>
      <c r="J518" s="2">
        <v>88.0</v>
      </c>
      <c r="K518" s="2">
        <v>53.0</v>
      </c>
    </row>
    <row r="519" ht="15.75" customHeight="1">
      <c r="A519" s="2">
        <v>86.0</v>
      </c>
      <c r="B519" s="2">
        <v>51.0</v>
      </c>
      <c r="C519" s="2">
        <v>0.0</v>
      </c>
      <c r="G519" s="3">
        <v>86.0</v>
      </c>
      <c r="H519" s="3">
        <v>51.0</v>
      </c>
      <c r="J519" s="2">
        <v>86.0</v>
      </c>
      <c r="K519" s="2">
        <v>51.0</v>
      </c>
    </row>
    <row r="520" ht="15.75" customHeight="1">
      <c r="A520" s="2">
        <v>60.0</v>
      </c>
      <c r="B520" s="2">
        <v>41.0</v>
      </c>
      <c r="C520" s="2">
        <v>1.0</v>
      </c>
      <c r="G520" s="2">
        <v>60.0</v>
      </c>
      <c r="H520" s="2">
        <v>41.0</v>
      </c>
      <c r="J520" s="2">
        <v>60.0</v>
      </c>
      <c r="K520" s="2">
        <v>41.0</v>
      </c>
    </row>
    <row r="521" ht="15.75" customHeight="1">
      <c r="A521" s="2">
        <v>90.0</v>
      </c>
      <c r="B521" s="2">
        <v>60.0</v>
      </c>
      <c r="C521" s="2">
        <v>0.0</v>
      </c>
      <c r="G521" s="3">
        <v>90.0</v>
      </c>
      <c r="H521" s="3">
        <v>60.0</v>
      </c>
      <c r="J521" s="2">
        <v>90.0</v>
      </c>
      <c r="K521" s="2">
        <v>60.0</v>
      </c>
    </row>
    <row r="522" ht="15.75" customHeight="1">
      <c r="A522" s="2">
        <v>70.0</v>
      </c>
      <c r="B522" s="2">
        <v>25.0</v>
      </c>
      <c r="C522" s="2">
        <v>1.0</v>
      </c>
      <c r="G522" s="2">
        <v>70.0</v>
      </c>
      <c r="H522" s="2">
        <v>25.0</v>
      </c>
      <c r="J522" s="2">
        <v>70.0</v>
      </c>
      <c r="K522" s="2">
        <v>25.0</v>
      </c>
    </row>
    <row r="523" ht="15.75" customHeight="1">
      <c r="A523" s="2">
        <v>80.0</v>
      </c>
      <c r="B523" s="2">
        <v>26.0</v>
      </c>
      <c r="C523" s="2">
        <v>1.0</v>
      </c>
      <c r="G523" s="2">
        <v>80.0</v>
      </c>
      <c r="H523" s="2">
        <v>26.0</v>
      </c>
      <c r="J523" s="2">
        <v>80.0</v>
      </c>
      <c r="K523" s="2">
        <v>26.0</v>
      </c>
    </row>
    <row r="524" ht="15.75" customHeight="1">
      <c r="A524" s="2">
        <v>72.0</v>
      </c>
      <c r="B524" s="2">
        <v>26.0</v>
      </c>
      <c r="C524" s="2">
        <v>1.0</v>
      </c>
      <c r="G524" s="2">
        <v>72.0</v>
      </c>
      <c r="H524" s="2">
        <v>26.0</v>
      </c>
      <c r="J524" s="2">
        <v>72.0</v>
      </c>
      <c r="K524" s="2">
        <v>26.0</v>
      </c>
    </row>
    <row r="525" ht="15.75" customHeight="1">
      <c r="A525" s="2">
        <v>70.0</v>
      </c>
      <c r="B525" s="2">
        <v>45.0</v>
      </c>
      <c r="C525" s="2">
        <v>0.0</v>
      </c>
      <c r="G525" s="3">
        <v>70.0</v>
      </c>
      <c r="H525" s="3">
        <v>45.0</v>
      </c>
      <c r="J525" s="2">
        <v>70.0</v>
      </c>
      <c r="K525" s="2">
        <v>45.0</v>
      </c>
    </row>
    <row r="526" ht="15.75" customHeight="1">
      <c r="A526" s="2">
        <v>58.0</v>
      </c>
      <c r="B526" s="2">
        <v>24.0</v>
      </c>
      <c r="C526" s="2">
        <v>1.0</v>
      </c>
      <c r="G526" s="2">
        <v>58.0</v>
      </c>
      <c r="H526" s="2">
        <v>24.0</v>
      </c>
      <c r="J526" s="2">
        <v>58.0</v>
      </c>
      <c r="K526" s="2">
        <v>24.0</v>
      </c>
    </row>
    <row r="527" ht="15.75" customHeight="1">
      <c r="A527" s="2">
        <v>60.0</v>
      </c>
      <c r="B527" s="2">
        <v>21.0</v>
      </c>
      <c r="C527" s="2">
        <v>1.0</v>
      </c>
      <c r="G527" s="2">
        <v>60.0</v>
      </c>
      <c r="H527" s="2">
        <v>21.0</v>
      </c>
      <c r="J527" s="2">
        <v>60.0</v>
      </c>
      <c r="K527" s="2">
        <v>21.0</v>
      </c>
    </row>
    <row r="528" ht="15.75" customHeight="1">
      <c r="A528" s="2">
        <v>64.0</v>
      </c>
      <c r="B528" s="2">
        <v>21.0</v>
      </c>
      <c r="C528" s="2">
        <v>1.0</v>
      </c>
      <c r="G528" s="2">
        <v>64.0</v>
      </c>
      <c r="H528" s="2">
        <v>21.0</v>
      </c>
      <c r="J528" s="2">
        <v>64.0</v>
      </c>
      <c r="K528" s="2">
        <v>21.0</v>
      </c>
    </row>
    <row r="529" ht="15.75" customHeight="1">
      <c r="A529" s="2">
        <v>74.0</v>
      </c>
      <c r="B529" s="2">
        <v>24.0</v>
      </c>
      <c r="C529" s="2">
        <v>1.0</v>
      </c>
      <c r="G529" s="2">
        <v>74.0</v>
      </c>
      <c r="H529" s="2">
        <v>24.0</v>
      </c>
      <c r="J529" s="2">
        <v>74.0</v>
      </c>
      <c r="K529" s="2">
        <v>24.0</v>
      </c>
    </row>
    <row r="530" ht="15.75" customHeight="1">
      <c r="A530" s="2">
        <v>66.0</v>
      </c>
      <c r="B530" s="2">
        <v>22.0</v>
      </c>
      <c r="C530" s="2">
        <v>1.0</v>
      </c>
      <c r="G530" s="2">
        <v>66.0</v>
      </c>
      <c r="H530" s="2">
        <v>22.0</v>
      </c>
      <c r="J530" s="2">
        <v>66.0</v>
      </c>
      <c r="K530" s="2">
        <v>22.0</v>
      </c>
    </row>
    <row r="531" ht="15.75" customHeight="1">
      <c r="A531" s="2">
        <v>65.0</v>
      </c>
      <c r="B531" s="2">
        <v>31.0</v>
      </c>
      <c r="C531" s="2">
        <v>1.0</v>
      </c>
      <c r="G531" s="2">
        <v>65.0</v>
      </c>
      <c r="H531" s="2">
        <v>31.0</v>
      </c>
      <c r="J531" s="2">
        <v>65.0</v>
      </c>
      <c r="K531" s="2">
        <v>31.0</v>
      </c>
    </row>
    <row r="532" ht="15.75" customHeight="1">
      <c r="A532" s="2">
        <v>60.0</v>
      </c>
      <c r="B532" s="2">
        <v>22.0</v>
      </c>
      <c r="C532" s="2">
        <v>1.0</v>
      </c>
      <c r="G532" s="2">
        <v>60.0</v>
      </c>
      <c r="H532" s="2">
        <v>22.0</v>
      </c>
      <c r="J532" s="2">
        <v>60.0</v>
      </c>
      <c r="K532" s="2">
        <v>22.0</v>
      </c>
    </row>
    <row r="533" ht="15.75" customHeight="1">
      <c r="A533" s="2">
        <v>76.0</v>
      </c>
      <c r="B533" s="2">
        <v>24.0</v>
      </c>
      <c r="C533" s="2">
        <v>1.0</v>
      </c>
      <c r="G533" s="2">
        <v>76.0</v>
      </c>
      <c r="H533" s="2">
        <v>24.0</v>
      </c>
      <c r="J533" s="2">
        <v>76.0</v>
      </c>
      <c r="K533" s="2">
        <v>24.0</v>
      </c>
    </row>
    <row r="534" ht="15.75" customHeight="1">
      <c r="A534" s="2">
        <v>66.0</v>
      </c>
      <c r="B534" s="2">
        <v>29.0</v>
      </c>
      <c r="C534" s="2">
        <v>1.0</v>
      </c>
      <c r="G534" s="2">
        <v>66.0</v>
      </c>
      <c r="H534" s="2">
        <v>29.0</v>
      </c>
      <c r="J534" s="2">
        <v>66.0</v>
      </c>
      <c r="K534" s="2">
        <v>29.0</v>
      </c>
    </row>
    <row r="535" ht="15.75" customHeight="1">
      <c r="A535" s="2">
        <v>72.0</v>
      </c>
      <c r="B535" s="2">
        <v>31.0</v>
      </c>
      <c r="C535" s="2">
        <v>1.0</v>
      </c>
      <c r="G535" s="2">
        <v>72.0</v>
      </c>
      <c r="H535" s="2">
        <v>31.0</v>
      </c>
      <c r="J535" s="2">
        <v>72.0</v>
      </c>
      <c r="K535" s="2">
        <v>31.0</v>
      </c>
    </row>
    <row r="536" ht="15.75" customHeight="1">
      <c r="A536" s="2">
        <v>56.0</v>
      </c>
      <c r="B536" s="2">
        <v>24.0</v>
      </c>
      <c r="C536" s="2">
        <v>1.0</v>
      </c>
      <c r="G536" s="2">
        <v>56.0</v>
      </c>
      <c r="H536" s="2">
        <v>24.0</v>
      </c>
      <c r="J536" s="2">
        <v>56.0</v>
      </c>
      <c r="K536" s="2">
        <v>24.0</v>
      </c>
    </row>
    <row r="537" ht="15.75" customHeight="1">
      <c r="A537" s="2">
        <v>72.0</v>
      </c>
      <c r="B537" s="2">
        <v>23.0</v>
      </c>
      <c r="C537" s="2">
        <v>1.0</v>
      </c>
      <c r="G537" s="2">
        <v>72.0</v>
      </c>
      <c r="H537" s="2">
        <v>23.0</v>
      </c>
      <c r="J537" s="2">
        <v>72.0</v>
      </c>
      <c r="K537" s="2">
        <v>23.0</v>
      </c>
    </row>
    <row r="538" ht="15.75" customHeight="1">
      <c r="A538" s="2">
        <v>90.0</v>
      </c>
      <c r="B538" s="2">
        <v>46.0</v>
      </c>
      <c r="C538" s="2">
        <v>0.0</v>
      </c>
      <c r="G538" s="3">
        <v>90.0</v>
      </c>
      <c r="H538" s="3">
        <v>46.0</v>
      </c>
      <c r="J538" s="2">
        <v>90.0</v>
      </c>
      <c r="K538" s="2">
        <v>46.0</v>
      </c>
    </row>
    <row r="539" ht="15.75" customHeight="1">
      <c r="A539" s="2">
        <v>60.0</v>
      </c>
      <c r="B539" s="2">
        <v>67.0</v>
      </c>
      <c r="C539" s="2">
        <v>0.0</v>
      </c>
      <c r="G539" s="3">
        <v>60.0</v>
      </c>
      <c r="H539" s="3">
        <v>67.0</v>
      </c>
      <c r="J539" s="2">
        <v>60.0</v>
      </c>
      <c r="K539" s="2">
        <v>67.0</v>
      </c>
    </row>
    <row r="540" ht="15.75" customHeight="1">
      <c r="A540" s="2">
        <v>80.0</v>
      </c>
      <c r="B540" s="2">
        <v>23.0</v>
      </c>
      <c r="C540" s="2">
        <v>1.0</v>
      </c>
      <c r="G540" s="2">
        <v>80.0</v>
      </c>
      <c r="H540" s="2">
        <v>23.0</v>
      </c>
      <c r="J540" s="2">
        <v>80.0</v>
      </c>
      <c r="K540" s="2">
        <v>23.0</v>
      </c>
    </row>
    <row r="541" ht="15.75" customHeight="1">
      <c r="A541" s="2">
        <v>92.0</v>
      </c>
      <c r="B541" s="2">
        <v>32.0</v>
      </c>
      <c r="C541" s="2">
        <v>0.0</v>
      </c>
      <c r="G541" s="3">
        <v>92.0</v>
      </c>
      <c r="H541" s="3">
        <v>32.0</v>
      </c>
      <c r="J541" s="2">
        <v>92.0</v>
      </c>
      <c r="K541" s="2">
        <v>32.0</v>
      </c>
    </row>
    <row r="542" ht="15.75" customHeight="1">
      <c r="A542" s="2">
        <v>74.0</v>
      </c>
      <c r="B542" s="2">
        <v>43.0</v>
      </c>
      <c r="C542" s="2">
        <v>0.0</v>
      </c>
      <c r="G542" s="3">
        <v>74.0</v>
      </c>
      <c r="H542" s="3">
        <v>43.0</v>
      </c>
      <c r="J542" s="2">
        <v>74.0</v>
      </c>
      <c r="K542" s="2">
        <v>43.0</v>
      </c>
    </row>
    <row r="543" ht="15.75" customHeight="1">
      <c r="A543" s="2">
        <v>72.0</v>
      </c>
      <c r="B543" s="2">
        <v>27.0</v>
      </c>
      <c r="C543" s="2">
        <v>1.0</v>
      </c>
      <c r="G543" s="2">
        <v>72.0</v>
      </c>
      <c r="H543" s="2">
        <v>27.0</v>
      </c>
      <c r="J543" s="2">
        <v>72.0</v>
      </c>
      <c r="K543" s="2">
        <v>27.0</v>
      </c>
    </row>
    <row r="544" ht="15.75" customHeight="1">
      <c r="A544" s="2">
        <v>85.0</v>
      </c>
      <c r="B544" s="2">
        <v>56.0</v>
      </c>
      <c r="C544" s="2">
        <v>0.0</v>
      </c>
      <c r="G544" s="3">
        <v>85.0</v>
      </c>
      <c r="H544" s="3">
        <v>56.0</v>
      </c>
      <c r="J544" s="2">
        <v>85.0</v>
      </c>
      <c r="K544" s="2">
        <v>56.0</v>
      </c>
    </row>
    <row r="545" ht="15.75" customHeight="1">
      <c r="A545" s="2">
        <v>90.0</v>
      </c>
      <c r="B545" s="2">
        <v>25.0</v>
      </c>
      <c r="C545" s="2">
        <v>1.0</v>
      </c>
      <c r="G545" s="2">
        <v>90.0</v>
      </c>
      <c r="H545" s="2">
        <v>25.0</v>
      </c>
      <c r="J545" s="2">
        <v>90.0</v>
      </c>
      <c r="K545" s="2">
        <v>25.0</v>
      </c>
    </row>
    <row r="546" ht="15.75" customHeight="1">
      <c r="A546" s="2">
        <v>78.0</v>
      </c>
      <c r="B546" s="2">
        <v>29.0</v>
      </c>
      <c r="C546" s="2">
        <v>1.0</v>
      </c>
      <c r="G546" s="2">
        <v>78.0</v>
      </c>
      <c r="H546" s="2">
        <v>29.0</v>
      </c>
      <c r="J546" s="2">
        <v>78.0</v>
      </c>
      <c r="K546" s="2">
        <v>29.0</v>
      </c>
    </row>
    <row r="547" ht="15.75" customHeight="1">
      <c r="A547" s="2">
        <v>90.0</v>
      </c>
      <c r="B547" s="2">
        <v>37.0</v>
      </c>
      <c r="C547" s="2">
        <v>0.0</v>
      </c>
      <c r="G547" s="3">
        <v>90.0</v>
      </c>
      <c r="H547" s="3">
        <v>37.0</v>
      </c>
      <c r="J547" s="2">
        <v>90.0</v>
      </c>
      <c r="K547" s="2">
        <v>37.0</v>
      </c>
    </row>
    <row r="548" ht="15.75" customHeight="1">
      <c r="A548" s="2">
        <v>76.0</v>
      </c>
      <c r="B548" s="2">
        <v>53.0</v>
      </c>
      <c r="C548" s="2">
        <v>0.0</v>
      </c>
      <c r="G548" s="3">
        <v>76.0</v>
      </c>
      <c r="H548" s="3">
        <v>53.0</v>
      </c>
      <c r="J548" s="2">
        <v>76.0</v>
      </c>
      <c r="K548" s="2">
        <v>53.0</v>
      </c>
    </row>
    <row r="549" ht="15.75" customHeight="1">
      <c r="A549" s="2">
        <v>68.0</v>
      </c>
      <c r="B549" s="2">
        <v>28.0</v>
      </c>
      <c r="C549" s="2">
        <v>1.0</v>
      </c>
      <c r="G549" s="2">
        <v>68.0</v>
      </c>
      <c r="H549" s="2">
        <v>28.0</v>
      </c>
      <c r="J549" s="2">
        <v>68.0</v>
      </c>
      <c r="K549" s="2">
        <v>28.0</v>
      </c>
    </row>
    <row r="550" ht="15.75" customHeight="1">
      <c r="A550" s="2">
        <v>82.0</v>
      </c>
      <c r="B550" s="2">
        <v>50.0</v>
      </c>
      <c r="C550" s="2">
        <v>0.0</v>
      </c>
      <c r="G550" s="3">
        <v>82.0</v>
      </c>
      <c r="H550" s="3">
        <v>50.0</v>
      </c>
      <c r="J550" s="2">
        <v>82.0</v>
      </c>
      <c r="K550" s="2">
        <v>50.0</v>
      </c>
    </row>
    <row r="551" ht="15.75" customHeight="1">
      <c r="A551" s="2">
        <v>110.0</v>
      </c>
      <c r="B551" s="2">
        <v>37.0</v>
      </c>
      <c r="C551" s="2">
        <v>0.0</v>
      </c>
      <c r="G551" s="3">
        <v>110.0</v>
      </c>
      <c r="H551" s="3">
        <v>37.0</v>
      </c>
      <c r="J551" s="2">
        <v>110.0</v>
      </c>
      <c r="K551" s="2">
        <v>37.0</v>
      </c>
    </row>
    <row r="552" ht="15.75" customHeight="1">
      <c r="A552" s="2">
        <v>70.0</v>
      </c>
      <c r="B552" s="2">
        <v>21.0</v>
      </c>
      <c r="C552" s="2">
        <v>1.0</v>
      </c>
      <c r="G552" s="2">
        <v>70.0</v>
      </c>
      <c r="H552" s="2">
        <v>21.0</v>
      </c>
      <c r="J552" s="2">
        <v>70.0</v>
      </c>
      <c r="K552" s="2">
        <v>21.0</v>
      </c>
    </row>
    <row r="553" ht="15.75" customHeight="1">
      <c r="A553" s="2">
        <v>68.0</v>
      </c>
      <c r="B553" s="2">
        <v>25.0</v>
      </c>
      <c r="C553" s="2">
        <v>1.0</v>
      </c>
      <c r="G553" s="2">
        <v>68.0</v>
      </c>
      <c r="H553" s="2">
        <v>25.0</v>
      </c>
      <c r="J553" s="2">
        <v>68.0</v>
      </c>
      <c r="K553" s="2">
        <v>25.0</v>
      </c>
    </row>
    <row r="554" ht="15.75" customHeight="1">
      <c r="A554" s="2">
        <v>88.0</v>
      </c>
      <c r="B554" s="2">
        <v>66.0</v>
      </c>
      <c r="C554" s="2">
        <v>0.0</v>
      </c>
      <c r="G554" s="3">
        <v>88.0</v>
      </c>
      <c r="H554" s="3">
        <v>66.0</v>
      </c>
      <c r="J554" s="2">
        <v>88.0</v>
      </c>
      <c r="K554" s="2">
        <v>66.0</v>
      </c>
    </row>
    <row r="555" ht="15.75" customHeight="1">
      <c r="A555" s="2">
        <v>62.0</v>
      </c>
      <c r="B555" s="2">
        <v>23.0</v>
      </c>
      <c r="C555" s="2">
        <v>1.0</v>
      </c>
      <c r="G555" s="2">
        <v>62.0</v>
      </c>
      <c r="H555" s="2">
        <v>23.0</v>
      </c>
      <c r="J555" s="2">
        <v>62.0</v>
      </c>
      <c r="K555" s="2">
        <v>23.0</v>
      </c>
    </row>
    <row r="556" ht="15.75" customHeight="1">
      <c r="A556" s="2">
        <v>64.0</v>
      </c>
      <c r="B556" s="2">
        <v>28.0</v>
      </c>
      <c r="C556" s="2">
        <v>1.0</v>
      </c>
      <c r="G556" s="2">
        <v>64.0</v>
      </c>
      <c r="H556" s="2">
        <v>28.0</v>
      </c>
      <c r="J556" s="2">
        <v>64.0</v>
      </c>
      <c r="K556" s="2">
        <v>28.0</v>
      </c>
    </row>
    <row r="557" ht="15.75" customHeight="1">
      <c r="A557" s="2">
        <v>70.0</v>
      </c>
      <c r="B557" s="2">
        <v>37.0</v>
      </c>
      <c r="C557" s="2">
        <v>1.0</v>
      </c>
      <c r="G557" s="2">
        <v>70.0</v>
      </c>
      <c r="H557" s="2">
        <v>37.0</v>
      </c>
      <c r="J557" s="2">
        <v>70.0</v>
      </c>
      <c r="K557" s="2">
        <v>37.0</v>
      </c>
    </row>
    <row r="558" ht="15.75" customHeight="1">
      <c r="A558" s="2">
        <v>70.0</v>
      </c>
      <c r="B558" s="2">
        <v>30.0</v>
      </c>
      <c r="C558" s="2">
        <v>1.0</v>
      </c>
      <c r="G558" s="2">
        <v>70.0</v>
      </c>
      <c r="H558" s="2">
        <v>30.0</v>
      </c>
      <c r="J558" s="2">
        <v>70.0</v>
      </c>
      <c r="K558" s="2">
        <v>30.0</v>
      </c>
    </row>
    <row r="559" ht="15.75" customHeight="1">
      <c r="A559" s="2">
        <v>76.0</v>
      </c>
      <c r="B559" s="2">
        <v>58.0</v>
      </c>
      <c r="C559" s="2">
        <v>0.0</v>
      </c>
      <c r="G559" s="3">
        <v>76.0</v>
      </c>
      <c r="H559" s="3">
        <v>58.0</v>
      </c>
      <c r="J559" s="2">
        <v>76.0</v>
      </c>
      <c r="K559" s="2">
        <v>58.0</v>
      </c>
    </row>
    <row r="560" ht="15.75" customHeight="1">
      <c r="A560" s="2">
        <v>68.0</v>
      </c>
      <c r="B560" s="2">
        <v>42.0</v>
      </c>
      <c r="C560" s="2">
        <v>0.0</v>
      </c>
      <c r="G560" s="3">
        <v>68.0</v>
      </c>
      <c r="H560" s="3">
        <v>42.0</v>
      </c>
      <c r="J560" s="2">
        <v>68.0</v>
      </c>
      <c r="K560" s="2">
        <v>42.0</v>
      </c>
    </row>
    <row r="561" ht="15.75" customHeight="1">
      <c r="A561" s="2">
        <v>74.0</v>
      </c>
      <c r="B561" s="2">
        <v>35.0</v>
      </c>
      <c r="C561" s="2">
        <v>1.0</v>
      </c>
      <c r="G561" s="2">
        <v>74.0</v>
      </c>
      <c r="H561" s="2">
        <v>35.0</v>
      </c>
      <c r="J561" s="2">
        <v>74.0</v>
      </c>
      <c r="K561" s="2">
        <v>35.0</v>
      </c>
    </row>
    <row r="562" ht="15.75" customHeight="1">
      <c r="A562" s="2">
        <v>76.0</v>
      </c>
      <c r="B562" s="2">
        <v>54.0</v>
      </c>
      <c r="C562" s="2">
        <v>0.0</v>
      </c>
      <c r="G562" s="3">
        <v>76.0</v>
      </c>
      <c r="H562" s="3">
        <v>54.0</v>
      </c>
      <c r="J562" s="2">
        <v>76.0</v>
      </c>
      <c r="K562" s="2">
        <v>54.0</v>
      </c>
    </row>
    <row r="563" ht="15.75" customHeight="1">
      <c r="A563" s="2">
        <v>66.0</v>
      </c>
      <c r="B563" s="2">
        <v>28.0</v>
      </c>
      <c r="C563" s="2">
        <v>1.0</v>
      </c>
      <c r="G563" s="2">
        <v>66.0</v>
      </c>
      <c r="H563" s="2">
        <v>28.0</v>
      </c>
      <c r="J563" s="2">
        <v>66.0</v>
      </c>
      <c r="K563" s="2">
        <v>28.0</v>
      </c>
    </row>
    <row r="564" ht="15.75" customHeight="1">
      <c r="A564" s="2">
        <v>68.0</v>
      </c>
      <c r="B564" s="2">
        <v>24.0</v>
      </c>
      <c r="C564" s="2">
        <v>1.0</v>
      </c>
      <c r="G564" s="2">
        <v>68.0</v>
      </c>
      <c r="H564" s="2">
        <v>24.0</v>
      </c>
      <c r="J564" s="2">
        <v>68.0</v>
      </c>
      <c r="K564" s="2">
        <v>24.0</v>
      </c>
    </row>
    <row r="565" ht="15.75" customHeight="1">
      <c r="A565" s="2">
        <v>60.0</v>
      </c>
      <c r="B565" s="2">
        <v>32.0</v>
      </c>
      <c r="C565" s="2">
        <v>1.0</v>
      </c>
      <c r="G565" s="2">
        <v>60.0</v>
      </c>
      <c r="H565" s="2">
        <v>32.0</v>
      </c>
      <c r="J565" s="2">
        <v>60.0</v>
      </c>
      <c r="K565" s="2">
        <v>32.0</v>
      </c>
    </row>
    <row r="566" ht="15.75" customHeight="1">
      <c r="A566" s="2">
        <v>80.0</v>
      </c>
      <c r="B566" s="2">
        <v>27.0</v>
      </c>
      <c r="C566" s="2">
        <v>1.0</v>
      </c>
      <c r="G566" s="2">
        <v>80.0</v>
      </c>
      <c r="H566" s="2">
        <v>27.0</v>
      </c>
      <c r="J566" s="2">
        <v>80.0</v>
      </c>
      <c r="K566" s="2">
        <v>27.0</v>
      </c>
    </row>
    <row r="567" ht="15.75" customHeight="1">
      <c r="A567" s="2">
        <v>54.0</v>
      </c>
      <c r="B567" s="2">
        <v>22.0</v>
      </c>
      <c r="C567" s="2">
        <v>1.0</v>
      </c>
      <c r="G567" s="2">
        <v>54.0</v>
      </c>
      <c r="H567" s="2">
        <v>22.0</v>
      </c>
      <c r="J567" s="2">
        <v>54.0</v>
      </c>
      <c r="K567" s="2">
        <v>22.0</v>
      </c>
    </row>
    <row r="568" ht="15.75" customHeight="1">
      <c r="A568" s="2">
        <v>72.0</v>
      </c>
      <c r="B568" s="2">
        <v>21.0</v>
      </c>
      <c r="C568" s="2">
        <v>1.0</v>
      </c>
      <c r="G568" s="2">
        <v>72.0</v>
      </c>
      <c r="H568" s="2">
        <v>21.0</v>
      </c>
      <c r="J568" s="2">
        <v>72.0</v>
      </c>
      <c r="K568" s="2">
        <v>21.0</v>
      </c>
    </row>
    <row r="569" ht="15.75" customHeight="1">
      <c r="A569" s="2">
        <v>62.0</v>
      </c>
      <c r="B569" s="2">
        <v>46.0</v>
      </c>
      <c r="C569" s="2">
        <v>0.0</v>
      </c>
      <c r="G569" s="3">
        <v>62.0</v>
      </c>
      <c r="H569" s="3">
        <v>46.0</v>
      </c>
      <c r="J569" s="2">
        <v>62.0</v>
      </c>
      <c r="K569" s="2">
        <v>46.0</v>
      </c>
    </row>
    <row r="570" ht="15.75" customHeight="1">
      <c r="A570" s="2">
        <v>72.0</v>
      </c>
      <c r="B570" s="2">
        <v>37.0</v>
      </c>
      <c r="C570" s="2">
        <v>1.0</v>
      </c>
      <c r="G570" s="2">
        <v>72.0</v>
      </c>
      <c r="H570" s="2">
        <v>37.0</v>
      </c>
      <c r="J570" s="2">
        <v>72.0</v>
      </c>
      <c r="K570" s="2">
        <v>37.0</v>
      </c>
    </row>
    <row r="571" ht="15.75" customHeight="1">
      <c r="A571" s="2">
        <v>66.0</v>
      </c>
      <c r="B571" s="2">
        <v>33.0</v>
      </c>
      <c r="C571" s="2">
        <v>1.0</v>
      </c>
      <c r="G571" s="2">
        <v>66.0</v>
      </c>
      <c r="H571" s="2">
        <v>33.0</v>
      </c>
      <c r="J571" s="2">
        <v>66.0</v>
      </c>
      <c r="K571" s="2">
        <v>33.0</v>
      </c>
    </row>
    <row r="572" ht="15.75" customHeight="1">
      <c r="A572" s="2">
        <v>70.0</v>
      </c>
      <c r="B572" s="2">
        <v>39.0</v>
      </c>
      <c r="C572" s="2">
        <v>0.0</v>
      </c>
      <c r="G572" s="3">
        <v>70.0</v>
      </c>
      <c r="H572" s="3">
        <v>39.0</v>
      </c>
      <c r="J572" s="2">
        <v>70.0</v>
      </c>
      <c r="K572" s="2">
        <v>39.0</v>
      </c>
    </row>
    <row r="573" ht="15.75" customHeight="1">
      <c r="A573" s="2">
        <v>96.0</v>
      </c>
      <c r="B573" s="2">
        <v>21.0</v>
      </c>
      <c r="C573" s="2">
        <v>1.0</v>
      </c>
      <c r="G573" s="2">
        <v>96.0</v>
      </c>
      <c r="H573" s="2">
        <v>21.0</v>
      </c>
      <c r="J573" s="2">
        <v>96.0</v>
      </c>
      <c r="K573" s="2">
        <v>21.0</v>
      </c>
    </row>
    <row r="574" ht="15.75" customHeight="1">
      <c r="A574" s="2">
        <v>58.0</v>
      </c>
      <c r="B574" s="2">
        <v>22.0</v>
      </c>
      <c r="C574" s="2">
        <v>1.0</v>
      </c>
      <c r="G574" s="2">
        <v>58.0</v>
      </c>
      <c r="H574" s="2">
        <v>22.0</v>
      </c>
      <c r="J574" s="2">
        <v>58.0</v>
      </c>
      <c r="K574" s="2">
        <v>22.0</v>
      </c>
    </row>
    <row r="575" ht="15.75" customHeight="1">
      <c r="A575" s="2">
        <v>60.0</v>
      </c>
      <c r="B575" s="2">
        <v>22.0</v>
      </c>
      <c r="C575" s="2">
        <v>1.0</v>
      </c>
      <c r="G575" s="2">
        <v>60.0</v>
      </c>
      <c r="H575" s="2">
        <v>22.0</v>
      </c>
      <c r="J575" s="2">
        <v>60.0</v>
      </c>
      <c r="K575" s="2">
        <v>22.0</v>
      </c>
    </row>
    <row r="576" ht="15.75" customHeight="1">
      <c r="A576" s="2">
        <v>86.0</v>
      </c>
      <c r="B576" s="2">
        <v>23.0</v>
      </c>
      <c r="C576" s="2">
        <v>1.0</v>
      </c>
      <c r="G576" s="2">
        <v>86.0</v>
      </c>
      <c r="H576" s="2">
        <v>23.0</v>
      </c>
      <c r="J576" s="2">
        <v>86.0</v>
      </c>
      <c r="K576" s="2">
        <v>23.0</v>
      </c>
    </row>
    <row r="577" ht="15.75" customHeight="1">
      <c r="A577" s="2">
        <v>44.0</v>
      </c>
      <c r="B577" s="2">
        <v>25.0</v>
      </c>
      <c r="C577" s="2">
        <v>1.0</v>
      </c>
      <c r="G577" s="2">
        <v>44.0</v>
      </c>
      <c r="H577" s="2">
        <v>25.0</v>
      </c>
      <c r="J577" s="2">
        <v>44.0</v>
      </c>
      <c r="K577" s="2">
        <v>25.0</v>
      </c>
    </row>
    <row r="578" ht="15.75" customHeight="1">
      <c r="A578" s="2">
        <v>44.0</v>
      </c>
      <c r="B578" s="2">
        <v>35.0</v>
      </c>
      <c r="C578" s="2">
        <v>1.0</v>
      </c>
      <c r="G578" s="2">
        <v>44.0</v>
      </c>
      <c r="H578" s="2">
        <v>35.0</v>
      </c>
      <c r="J578" s="2">
        <v>44.0</v>
      </c>
      <c r="K578" s="2">
        <v>35.0</v>
      </c>
    </row>
    <row r="579" ht="15.75" customHeight="1">
      <c r="A579" s="2">
        <v>80.0</v>
      </c>
      <c r="B579" s="2">
        <v>21.0</v>
      </c>
      <c r="C579" s="2">
        <v>1.0</v>
      </c>
      <c r="G579" s="2">
        <v>80.0</v>
      </c>
      <c r="H579" s="2">
        <v>21.0</v>
      </c>
      <c r="J579" s="2">
        <v>80.0</v>
      </c>
      <c r="K579" s="2">
        <v>21.0</v>
      </c>
    </row>
    <row r="580" ht="15.75" customHeight="1">
      <c r="A580" s="2">
        <v>68.0</v>
      </c>
      <c r="B580" s="2">
        <v>36.0</v>
      </c>
      <c r="C580" s="2">
        <v>1.0</v>
      </c>
      <c r="G580" s="2">
        <v>68.0</v>
      </c>
      <c r="H580" s="2">
        <v>36.0</v>
      </c>
      <c r="J580" s="2">
        <v>68.0</v>
      </c>
      <c r="K580" s="2">
        <v>36.0</v>
      </c>
    </row>
    <row r="581" ht="15.75" customHeight="1">
      <c r="A581" s="2">
        <v>70.0</v>
      </c>
      <c r="B581" s="2">
        <v>62.0</v>
      </c>
      <c r="C581" s="2">
        <v>0.0</v>
      </c>
      <c r="G581" s="3">
        <v>70.0</v>
      </c>
      <c r="H581" s="3">
        <v>62.0</v>
      </c>
      <c r="J581" s="2">
        <v>70.0</v>
      </c>
      <c r="K581" s="2">
        <v>62.0</v>
      </c>
    </row>
    <row r="582" ht="15.75" customHeight="1">
      <c r="A582" s="2">
        <v>90.0</v>
      </c>
      <c r="B582" s="2">
        <v>21.0</v>
      </c>
      <c r="C582" s="2">
        <v>1.0</v>
      </c>
      <c r="G582" s="2">
        <v>90.0</v>
      </c>
      <c r="H582" s="2">
        <v>21.0</v>
      </c>
      <c r="J582" s="2">
        <v>90.0</v>
      </c>
      <c r="K582" s="2">
        <v>21.0</v>
      </c>
    </row>
    <row r="583" ht="15.75" customHeight="1">
      <c r="A583" s="2">
        <v>60.0</v>
      </c>
      <c r="B583" s="2">
        <v>27.0</v>
      </c>
      <c r="C583" s="2">
        <v>1.0</v>
      </c>
      <c r="G583" s="2">
        <v>60.0</v>
      </c>
      <c r="H583" s="2">
        <v>27.0</v>
      </c>
      <c r="J583" s="2">
        <v>60.0</v>
      </c>
      <c r="K583" s="2">
        <v>27.0</v>
      </c>
    </row>
    <row r="584" ht="15.75" customHeight="1">
      <c r="A584" s="2">
        <v>78.0</v>
      </c>
      <c r="B584" s="2">
        <v>62.0</v>
      </c>
      <c r="C584" s="2">
        <v>0.0</v>
      </c>
      <c r="G584" s="3">
        <v>78.0</v>
      </c>
      <c r="H584" s="3">
        <v>62.0</v>
      </c>
      <c r="J584" s="2">
        <v>78.0</v>
      </c>
      <c r="K584" s="2">
        <v>62.0</v>
      </c>
    </row>
    <row r="585" ht="15.75" customHeight="1">
      <c r="A585" s="2">
        <v>76.0</v>
      </c>
      <c r="B585" s="2">
        <v>42.0</v>
      </c>
      <c r="C585" s="2">
        <v>0.0</v>
      </c>
      <c r="G585" s="3">
        <v>76.0</v>
      </c>
      <c r="H585" s="3">
        <v>42.0</v>
      </c>
      <c r="J585" s="2">
        <v>76.0</v>
      </c>
      <c r="K585" s="2">
        <v>42.0</v>
      </c>
    </row>
    <row r="586" ht="15.75" customHeight="1">
      <c r="A586" s="2">
        <v>76.0</v>
      </c>
      <c r="B586" s="2">
        <v>52.0</v>
      </c>
      <c r="C586" s="2">
        <v>0.0</v>
      </c>
      <c r="G586" s="3">
        <v>76.0</v>
      </c>
      <c r="H586" s="3">
        <v>52.0</v>
      </c>
      <c r="J586" s="2">
        <v>76.0</v>
      </c>
      <c r="K586" s="2">
        <v>52.0</v>
      </c>
    </row>
    <row r="587" ht="15.75" customHeight="1">
      <c r="A587" s="2">
        <v>56.0</v>
      </c>
      <c r="B587" s="2">
        <v>22.0</v>
      </c>
      <c r="C587" s="2">
        <v>1.0</v>
      </c>
      <c r="G587" s="2">
        <v>56.0</v>
      </c>
      <c r="H587" s="2">
        <v>22.0</v>
      </c>
      <c r="J587" s="2">
        <v>56.0</v>
      </c>
      <c r="K587" s="2">
        <v>22.0</v>
      </c>
    </row>
    <row r="588" ht="15.75" customHeight="1">
      <c r="A588" s="2">
        <v>66.0</v>
      </c>
      <c r="B588" s="2">
        <v>41.0</v>
      </c>
      <c r="C588" s="2">
        <v>1.0</v>
      </c>
      <c r="G588" s="2">
        <v>66.0</v>
      </c>
      <c r="H588" s="2">
        <v>41.0</v>
      </c>
      <c r="J588" s="2">
        <v>66.0</v>
      </c>
      <c r="K588" s="2">
        <v>41.0</v>
      </c>
    </row>
    <row r="589" ht="15.75" customHeight="1">
      <c r="A589" s="2">
        <v>66.0</v>
      </c>
      <c r="B589" s="2">
        <v>29.0</v>
      </c>
      <c r="C589" s="2">
        <v>1.0</v>
      </c>
      <c r="G589" s="2">
        <v>66.0</v>
      </c>
      <c r="H589" s="2">
        <v>29.0</v>
      </c>
      <c r="J589" s="2">
        <v>66.0</v>
      </c>
      <c r="K589" s="2">
        <v>29.0</v>
      </c>
    </row>
    <row r="590" ht="15.75" customHeight="1">
      <c r="A590" s="2">
        <v>86.0</v>
      </c>
      <c r="B590" s="2">
        <v>52.0</v>
      </c>
      <c r="C590" s="2">
        <v>0.0</v>
      </c>
      <c r="G590" s="3">
        <v>86.0</v>
      </c>
      <c r="H590" s="3">
        <v>52.0</v>
      </c>
      <c r="J590" s="2">
        <v>86.0</v>
      </c>
      <c r="K590" s="2">
        <v>52.0</v>
      </c>
    </row>
    <row r="591" ht="15.75" customHeight="1">
      <c r="A591" s="2">
        <v>72.0</v>
      </c>
      <c r="B591" s="2">
        <v>25.0</v>
      </c>
      <c r="C591" s="2">
        <v>1.0</v>
      </c>
      <c r="G591" s="2">
        <v>72.0</v>
      </c>
      <c r="H591" s="2">
        <v>25.0</v>
      </c>
      <c r="J591" s="2">
        <v>72.0</v>
      </c>
      <c r="K591" s="2">
        <v>25.0</v>
      </c>
    </row>
    <row r="592" ht="15.75" customHeight="1">
      <c r="A592" s="2">
        <v>84.0</v>
      </c>
      <c r="B592" s="2">
        <v>45.0</v>
      </c>
      <c r="C592" s="2">
        <v>0.0</v>
      </c>
      <c r="G592" s="3">
        <v>84.0</v>
      </c>
      <c r="H592" s="3">
        <v>45.0</v>
      </c>
      <c r="J592" s="2">
        <v>84.0</v>
      </c>
      <c r="K592" s="2">
        <v>45.0</v>
      </c>
    </row>
    <row r="593" ht="15.75" customHeight="1">
      <c r="A593" s="2">
        <v>78.0</v>
      </c>
      <c r="B593" s="2">
        <v>24.0</v>
      </c>
      <c r="C593" s="2">
        <v>1.0</v>
      </c>
      <c r="G593" s="2">
        <v>78.0</v>
      </c>
      <c r="H593" s="2">
        <v>24.0</v>
      </c>
      <c r="J593" s="2">
        <v>78.0</v>
      </c>
      <c r="K593" s="2">
        <v>24.0</v>
      </c>
    </row>
    <row r="594" ht="15.75" customHeight="1">
      <c r="A594" s="2">
        <v>80.0</v>
      </c>
      <c r="B594" s="2">
        <v>44.0</v>
      </c>
      <c r="C594" s="2">
        <v>0.0</v>
      </c>
      <c r="G594" s="3">
        <v>80.0</v>
      </c>
      <c r="H594" s="3">
        <v>44.0</v>
      </c>
      <c r="J594" s="2">
        <v>80.0</v>
      </c>
      <c r="K594" s="2">
        <v>44.0</v>
      </c>
    </row>
    <row r="595" ht="15.75" customHeight="1">
      <c r="A595" s="2">
        <v>52.0</v>
      </c>
      <c r="B595" s="2">
        <v>25.0</v>
      </c>
      <c r="C595" s="2">
        <v>1.0</v>
      </c>
      <c r="G595" s="2">
        <v>52.0</v>
      </c>
      <c r="H595" s="2">
        <v>25.0</v>
      </c>
      <c r="J595" s="2">
        <v>52.0</v>
      </c>
      <c r="K595" s="2">
        <v>25.0</v>
      </c>
    </row>
    <row r="596" ht="15.75" customHeight="1">
      <c r="A596" s="2">
        <v>72.0</v>
      </c>
      <c r="B596" s="2">
        <v>34.0</v>
      </c>
      <c r="C596" s="2">
        <v>1.0</v>
      </c>
      <c r="G596" s="2">
        <v>72.0</v>
      </c>
      <c r="H596" s="2">
        <v>34.0</v>
      </c>
      <c r="J596" s="2">
        <v>72.0</v>
      </c>
      <c r="K596" s="2">
        <v>34.0</v>
      </c>
    </row>
    <row r="597" ht="15.75" customHeight="1">
      <c r="A597" s="2">
        <v>82.0</v>
      </c>
      <c r="B597" s="2">
        <v>22.0</v>
      </c>
      <c r="C597" s="2">
        <v>1.0</v>
      </c>
      <c r="G597" s="2">
        <v>82.0</v>
      </c>
      <c r="H597" s="2">
        <v>22.0</v>
      </c>
      <c r="J597" s="2">
        <v>82.0</v>
      </c>
      <c r="K597" s="2">
        <v>22.0</v>
      </c>
    </row>
    <row r="598" ht="15.75" customHeight="1">
      <c r="A598" s="2">
        <v>76.0</v>
      </c>
      <c r="B598" s="2">
        <v>46.0</v>
      </c>
      <c r="C598" s="2">
        <v>0.0</v>
      </c>
      <c r="G598" s="3">
        <v>76.0</v>
      </c>
      <c r="H598" s="3">
        <v>46.0</v>
      </c>
      <c r="J598" s="2">
        <v>76.0</v>
      </c>
      <c r="K598" s="2">
        <v>46.0</v>
      </c>
    </row>
    <row r="599" ht="15.75" customHeight="1">
      <c r="A599" s="2">
        <v>24.0</v>
      </c>
      <c r="B599" s="2">
        <v>21.0</v>
      </c>
      <c r="C599" s="2">
        <v>1.0</v>
      </c>
      <c r="G599" s="2">
        <v>24.0</v>
      </c>
      <c r="H599" s="2">
        <v>21.0</v>
      </c>
      <c r="J599" s="2">
        <v>24.0</v>
      </c>
      <c r="K599" s="2">
        <v>21.0</v>
      </c>
    </row>
    <row r="600" ht="15.75" customHeight="1">
      <c r="A600" s="2">
        <v>74.0</v>
      </c>
      <c r="B600" s="2">
        <v>38.0</v>
      </c>
      <c r="C600" s="2">
        <v>0.0</v>
      </c>
      <c r="G600" s="3">
        <v>74.0</v>
      </c>
      <c r="H600" s="3">
        <v>38.0</v>
      </c>
      <c r="J600" s="2">
        <v>74.0</v>
      </c>
      <c r="K600" s="2">
        <v>38.0</v>
      </c>
    </row>
    <row r="601" ht="15.75" customHeight="1">
      <c r="A601" s="2">
        <v>38.0</v>
      </c>
      <c r="B601" s="2">
        <v>26.0</v>
      </c>
      <c r="C601" s="2">
        <v>1.0</v>
      </c>
      <c r="G601" s="2">
        <v>38.0</v>
      </c>
      <c r="H601" s="2">
        <v>26.0</v>
      </c>
      <c r="J601" s="2">
        <v>38.0</v>
      </c>
      <c r="K601" s="2">
        <v>26.0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0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3.43"/>
    <col customWidth="1" min="2" max="2" width="31.86"/>
    <col customWidth="1" min="3" max="3" width="20.43"/>
    <col customWidth="1" min="4" max="4" width="15.57"/>
    <col customWidth="1" min="5" max="5" width="54.14"/>
    <col customWidth="1" min="6" max="6" width="30.29"/>
    <col customWidth="1" min="7" max="7" width="21.71"/>
    <col customWidth="1" min="8" max="8" width="12.57"/>
    <col customWidth="1" min="9" max="9" width="8.71"/>
    <col customWidth="1" min="10" max="10" width="21.71"/>
    <col customWidth="1" min="11" max="11" width="12.57"/>
  </cols>
  <sheetData>
    <row r="1">
      <c r="A1" s="4" t="s">
        <v>3</v>
      </c>
      <c r="B1" s="5" t="s">
        <v>4</v>
      </c>
      <c r="C1" s="6">
        <f>COUNTIF(Data_Raw!C2:C601,0)</f>
        <v>209</v>
      </c>
      <c r="D1" s="7"/>
      <c r="E1" s="8" t="s">
        <v>5</v>
      </c>
      <c r="F1" s="9" t="s">
        <v>6</v>
      </c>
      <c r="G1" s="10" t="s">
        <v>7</v>
      </c>
      <c r="H1" s="10" t="s">
        <v>8</v>
      </c>
      <c r="I1" s="11" t="s">
        <v>9</v>
      </c>
      <c r="J1" s="10" t="s">
        <v>10</v>
      </c>
      <c r="K1" s="10" t="s">
        <v>11</v>
      </c>
    </row>
    <row r="2">
      <c r="A2" s="12"/>
      <c r="B2" s="13" t="s">
        <v>12</v>
      </c>
      <c r="C2" s="14">
        <f>COUNTIF(Data_Raw!C2:C601,1)</f>
        <v>391</v>
      </c>
      <c r="D2" s="15"/>
      <c r="E2" s="16" t="s">
        <v>13</v>
      </c>
      <c r="G2" s="2">
        <v>72.0</v>
      </c>
      <c r="H2" s="2">
        <v>50.0</v>
      </c>
      <c r="I2" s="11">
        <v>1.0</v>
      </c>
      <c r="J2" s="2">
        <v>66.0</v>
      </c>
      <c r="K2" s="2">
        <v>31.0</v>
      </c>
    </row>
    <row r="3">
      <c r="A3" s="17"/>
      <c r="B3" s="18" t="s">
        <v>14</v>
      </c>
      <c r="C3" s="19">
        <f>sum(C1:C2)</f>
        <v>600</v>
      </c>
      <c r="D3" s="20"/>
      <c r="E3" s="21" t="s">
        <v>15</v>
      </c>
      <c r="G3" s="2">
        <v>70.0</v>
      </c>
      <c r="H3" s="2">
        <v>53.0</v>
      </c>
      <c r="I3" s="11">
        <v>2.0</v>
      </c>
      <c r="J3" s="2">
        <v>64.0</v>
      </c>
      <c r="K3" s="2">
        <v>32.0</v>
      </c>
    </row>
    <row r="4">
      <c r="A4" s="4" t="s">
        <v>16</v>
      </c>
      <c r="B4" s="22" t="s">
        <v>17</v>
      </c>
      <c r="C4" s="23" t="s">
        <v>18</v>
      </c>
      <c r="D4" s="24">
        <f>AVERAGEIF(Data_Raw!C2:C601,0,Data_Raw!A2:A601)</f>
        <v>80.26794258</v>
      </c>
      <c r="E4" s="8" t="s">
        <v>19</v>
      </c>
      <c r="G4" s="2">
        <v>96.0</v>
      </c>
      <c r="H4" s="2">
        <v>54.0</v>
      </c>
      <c r="I4" s="11">
        <v>3.0</v>
      </c>
      <c r="J4" s="2">
        <v>66.0</v>
      </c>
      <c r="K4" s="2">
        <v>21.0</v>
      </c>
    </row>
    <row r="5">
      <c r="A5" s="12"/>
      <c r="B5" s="25"/>
      <c r="C5" s="26" t="s">
        <v>20</v>
      </c>
      <c r="D5" s="27">
        <f>AVERAGEIF(Data_Raw!C2:C601,0,Data_Raw!B2:B601)</f>
        <v>45.90909091</v>
      </c>
      <c r="E5" s="16" t="s">
        <v>21</v>
      </c>
      <c r="G5" s="2">
        <v>92.0</v>
      </c>
      <c r="H5" s="2">
        <v>30.0</v>
      </c>
      <c r="I5" s="11">
        <v>4.0</v>
      </c>
      <c r="J5" s="2">
        <v>40.0</v>
      </c>
      <c r="K5" s="2">
        <v>33.0</v>
      </c>
    </row>
    <row r="6">
      <c r="A6" s="12"/>
      <c r="B6" s="28"/>
      <c r="C6" s="29"/>
      <c r="D6" s="27"/>
      <c r="E6" s="30"/>
      <c r="G6" s="2">
        <v>80.0</v>
      </c>
      <c r="H6" s="2">
        <v>57.0</v>
      </c>
      <c r="I6" s="11">
        <v>5.0</v>
      </c>
      <c r="J6" s="2">
        <v>74.0</v>
      </c>
      <c r="K6" s="2">
        <v>30.0</v>
      </c>
    </row>
    <row r="7">
      <c r="A7" s="12"/>
      <c r="B7" s="31" t="s">
        <v>22</v>
      </c>
      <c r="C7" s="26" t="s">
        <v>23</v>
      </c>
      <c r="D7" s="27">
        <f>AVERAGEIF(Data_Raw!C2:C601,1,Data_Raw!A2:A601)</f>
        <v>67.64450128</v>
      </c>
      <c r="E7" s="16" t="s">
        <v>24</v>
      </c>
      <c r="G7" s="2">
        <v>60.0</v>
      </c>
      <c r="H7" s="2">
        <v>59.0</v>
      </c>
      <c r="I7" s="11">
        <v>6.0</v>
      </c>
      <c r="J7" s="2">
        <v>50.0</v>
      </c>
      <c r="K7" s="2">
        <v>26.0</v>
      </c>
    </row>
    <row r="8">
      <c r="A8" s="12"/>
      <c r="B8" s="25"/>
      <c r="C8" s="26" t="s">
        <v>25</v>
      </c>
      <c r="D8" s="27">
        <f>AVERAGEIF(Data_Raw!C2:C601,1,Data_Raw!B2:B601)</f>
        <v>26.52685422</v>
      </c>
      <c r="E8" s="16" t="s">
        <v>26</v>
      </c>
      <c r="G8" s="2">
        <v>72.0</v>
      </c>
      <c r="H8" s="2">
        <v>51.0</v>
      </c>
      <c r="I8" s="11">
        <v>7.0</v>
      </c>
      <c r="J8" s="2">
        <v>72.0</v>
      </c>
      <c r="K8" s="2">
        <v>29.0</v>
      </c>
    </row>
    <row r="9">
      <c r="A9" s="17"/>
      <c r="B9" s="32"/>
      <c r="C9" s="33"/>
      <c r="D9" s="34"/>
      <c r="E9" s="35"/>
      <c r="G9" s="2">
        <v>84.0</v>
      </c>
      <c r="H9" s="2">
        <v>31.0</v>
      </c>
      <c r="I9" s="11">
        <v>8.0</v>
      </c>
      <c r="J9" s="2">
        <v>74.0</v>
      </c>
      <c r="K9" s="2">
        <v>34.0</v>
      </c>
    </row>
    <row r="10">
      <c r="A10" s="4" t="s">
        <v>27</v>
      </c>
      <c r="B10" s="22" t="s">
        <v>28</v>
      </c>
      <c r="C10" s="36"/>
      <c r="D10" s="24"/>
      <c r="E10" s="37"/>
      <c r="G10" s="2">
        <v>84.0</v>
      </c>
      <c r="H10" s="2">
        <v>50.0</v>
      </c>
      <c r="I10" s="11">
        <v>9.0</v>
      </c>
      <c r="J10" s="2">
        <v>72.0</v>
      </c>
      <c r="K10" s="2">
        <v>32.0</v>
      </c>
    </row>
    <row r="11">
      <c r="A11" s="12"/>
      <c r="B11" s="25"/>
      <c r="C11" s="38">
        <f>_xlfn.VAR.S(G2:G209)</f>
        <v>114.5290784</v>
      </c>
      <c r="D11" s="27">
        <f>_xlfn.COVARIANCE.S(G2:G210,H2:H210)</f>
        <v>-31.11494755</v>
      </c>
      <c r="E11" s="16" t="s">
        <v>29</v>
      </c>
      <c r="G11" s="2">
        <v>90.0</v>
      </c>
      <c r="H11" s="2">
        <v>41.0</v>
      </c>
      <c r="I11" s="11">
        <v>10.0</v>
      </c>
      <c r="J11" s="2">
        <v>74.0</v>
      </c>
      <c r="K11" s="2">
        <v>31.0</v>
      </c>
    </row>
    <row r="12">
      <c r="A12" s="12"/>
      <c r="B12" s="25"/>
      <c r="C12" s="38">
        <f>_xlfn.COVARIANCE.S(H2:H210,G2:G210)</f>
        <v>-31.11494755</v>
      </c>
      <c r="D12" s="27">
        <f>_xlfn.VAR.S(H2:H210)</f>
        <v>110.0541958</v>
      </c>
      <c r="E12" s="16" t="s">
        <v>30</v>
      </c>
      <c r="G12" s="2">
        <v>94.0</v>
      </c>
      <c r="H12" s="2">
        <v>51.0</v>
      </c>
      <c r="I12" s="11">
        <v>11.0</v>
      </c>
      <c r="J12" s="2">
        <v>30.0</v>
      </c>
      <c r="K12" s="2">
        <v>33.0</v>
      </c>
    </row>
    <row r="13">
      <c r="A13" s="12"/>
      <c r="B13" s="28"/>
      <c r="C13" s="38"/>
      <c r="D13" s="27"/>
      <c r="E13" s="30"/>
      <c r="G13" s="2">
        <v>70.0</v>
      </c>
      <c r="H13" s="2">
        <v>41.0</v>
      </c>
      <c r="I13" s="11">
        <v>12.0</v>
      </c>
      <c r="J13" s="2">
        <v>70.0</v>
      </c>
      <c r="K13" s="2">
        <v>32.0</v>
      </c>
    </row>
    <row r="14">
      <c r="A14" s="12"/>
      <c r="B14" s="31" t="s">
        <v>31</v>
      </c>
      <c r="C14" s="38"/>
      <c r="D14" s="27"/>
      <c r="E14" s="39"/>
      <c r="G14" s="2">
        <v>76.0</v>
      </c>
      <c r="H14" s="2">
        <v>43.0</v>
      </c>
      <c r="I14" s="11">
        <v>13.0</v>
      </c>
      <c r="J14" s="2">
        <v>88.0</v>
      </c>
      <c r="K14" s="2">
        <v>27.0</v>
      </c>
    </row>
    <row r="15">
      <c r="A15" s="12"/>
      <c r="B15" s="25"/>
      <c r="C15" s="38">
        <f>_xlfn.VAR.S(J2:J392)</f>
        <v>103.8963735</v>
      </c>
      <c r="D15" s="27">
        <f>_xlfn.COVARIANCE.S(J2:J392,K2:K392)</f>
        <v>-1.853249393</v>
      </c>
      <c r="E15" s="16" t="s">
        <v>32</v>
      </c>
      <c r="G15" s="2">
        <v>82.0</v>
      </c>
      <c r="H15" s="2">
        <v>57.0</v>
      </c>
      <c r="I15" s="11">
        <v>14.0</v>
      </c>
      <c r="J15" s="2">
        <v>80.0</v>
      </c>
      <c r="K15" s="2">
        <v>29.0</v>
      </c>
    </row>
    <row r="16">
      <c r="A16" s="12"/>
      <c r="B16" s="25"/>
      <c r="C16" s="38">
        <f>_xlfn.COVARIANCE.S(K2:K392,J2:J392)</f>
        <v>-1.853249393</v>
      </c>
      <c r="D16" s="27">
        <f>_xlfn.VAR.S(K2:K392)</f>
        <v>24.77812316</v>
      </c>
      <c r="E16" s="16" t="s">
        <v>33</v>
      </c>
      <c r="G16" s="2">
        <v>92.0</v>
      </c>
      <c r="H16" s="2">
        <v>38.0</v>
      </c>
      <c r="I16" s="11">
        <v>15.0</v>
      </c>
      <c r="J16" s="2">
        <v>66.0</v>
      </c>
      <c r="K16" s="2">
        <v>22.0</v>
      </c>
    </row>
    <row r="17">
      <c r="A17" s="17"/>
      <c r="B17" s="32"/>
      <c r="C17" s="40"/>
      <c r="D17" s="34"/>
      <c r="E17" s="35"/>
      <c r="G17" s="2">
        <v>75.0</v>
      </c>
      <c r="H17" s="2">
        <v>60.0</v>
      </c>
      <c r="I17" s="11">
        <v>16.0</v>
      </c>
      <c r="J17" s="2">
        <v>76.0</v>
      </c>
      <c r="K17" s="2">
        <v>28.0</v>
      </c>
    </row>
    <row r="18">
      <c r="A18" s="4" t="s">
        <v>34</v>
      </c>
      <c r="B18" s="22" t="s">
        <v>35</v>
      </c>
      <c r="C18" s="36"/>
      <c r="D18" s="24"/>
      <c r="E18" s="37"/>
      <c r="G18" s="2">
        <v>92.0</v>
      </c>
      <c r="H18" s="2">
        <v>28.0</v>
      </c>
      <c r="I18" s="11">
        <v>17.0</v>
      </c>
      <c r="J18" s="2">
        <v>58.0</v>
      </c>
      <c r="K18" s="2">
        <v>22.0</v>
      </c>
    </row>
    <row r="19">
      <c r="A19" s="12"/>
      <c r="B19" s="25"/>
      <c r="C19" s="38">
        <f>((C1-1)*C11 + (C2-1)*C15) / (C1+C2-2)</f>
        <v>107.5947057</v>
      </c>
      <c r="D19" s="27">
        <f>((C1-1)*D11 + (C2-1)*D15) / (C1+C2-2)</f>
        <v>-12.03123136</v>
      </c>
      <c r="E19" s="16" t="s">
        <v>36</v>
      </c>
      <c r="G19" s="2">
        <v>78.0</v>
      </c>
      <c r="H19" s="2">
        <v>45.0</v>
      </c>
      <c r="I19" s="11">
        <v>18.0</v>
      </c>
      <c r="J19" s="2">
        <v>60.0</v>
      </c>
      <c r="K19" s="2">
        <v>33.0</v>
      </c>
    </row>
    <row r="20">
      <c r="A20" s="12"/>
      <c r="B20" s="25"/>
      <c r="C20" s="38">
        <f>D19</f>
        <v>-12.03123136</v>
      </c>
      <c r="D20" s="27">
        <f>((C1-1)*D12 + (C2-1)*D16) / (C1+C2-2)</f>
        <v>54.43936582</v>
      </c>
      <c r="E20" s="16" t="s">
        <v>37</v>
      </c>
      <c r="G20" s="2">
        <v>76.0</v>
      </c>
      <c r="H20" s="2">
        <v>35.0</v>
      </c>
      <c r="I20" s="11">
        <v>19.0</v>
      </c>
      <c r="J20" s="2">
        <v>68.0</v>
      </c>
      <c r="K20" s="2">
        <v>27.0</v>
      </c>
    </row>
    <row r="21">
      <c r="A21" s="17"/>
      <c r="B21" s="32"/>
      <c r="C21" s="40"/>
      <c r="D21" s="34"/>
      <c r="E21" s="35"/>
      <c r="G21" s="2">
        <v>76.0</v>
      </c>
      <c r="H21" s="2">
        <v>46.0</v>
      </c>
      <c r="I21" s="11">
        <v>20.0</v>
      </c>
      <c r="J21" s="2">
        <v>64.0</v>
      </c>
      <c r="K21" s="2">
        <v>26.0</v>
      </c>
    </row>
    <row r="22">
      <c r="A22" s="4" t="s">
        <v>38</v>
      </c>
      <c r="B22" s="22" t="s">
        <v>39</v>
      </c>
      <c r="C22" s="36"/>
      <c r="D22" s="24"/>
      <c r="E22" s="37"/>
      <c r="G22" s="2">
        <v>72.0</v>
      </c>
      <c r="H22" s="2">
        <v>56.0</v>
      </c>
      <c r="I22" s="11">
        <v>21.0</v>
      </c>
      <c r="J22" s="2">
        <v>64.0</v>
      </c>
      <c r="K22" s="2">
        <v>40.0</v>
      </c>
    </row>
    <row r="23">
      <c r="A23" s="12"/>
      <c r="B23" s="25"/>
      <c r="C23" s="38">
        <f t="array" ref="C23:D24">MINVERSE(C19:D20)</f>
        <v>0.009529638534</v>
      </c>
      <c r="D23" s="27">
        <v>0.0021060731381177134</v>
      </c>
      <c r="E23" s="16" t="s">
        <v>40</v>
      </c>
      <c r="G23" s="2">
        <v>84.0</v>
      </c>
      <c r="H23" s="2">
        <v>37.0</v>
      </c>
      <c r="I23" s="11">
        <v>22.0</v>
      </c>
      <c r="J23" s="2">
        <v>66.0</v>
      </c>
      <c r="K23" s="2">
        <v>25.0</v>
      </c>
    </row>
    <row r="24">
      <c r="A24" s="12"/>
      <c r="B24" s="25"/>
      <c r="C24" s="38">
        <v>0.0021060731381177134</v>
      </c>
      <c r="D24" s="27">
        <v>0.01883450767327439</v>
      </c>
      <c r="E24" s="39"/>
      <c r="G24" s="2">
        <v>92.0</v>
      </c>
      <c r="H24" s="2">
        <v>48.0</v>
      </c>
      <c r="I24" s="11">
        <v>23.0</v>
      </c>
      <c r="J24" s="2">
        <v>56.0</v>
      </c>
      <c r="K24" s="2">
        <v>29.0</v>
      </c>
    </row>
    <row r="25">
      <c r="A25" s="12"/>
      <c r="B25" s="28"/>
      <c r="C25" s="38"/>
      <c r="D25" s="27"/>
      <c r="E25" s="30"/>
      <c r="G25" s="2">
        <v>110.0</v>
      </c>
      <c r="H25" s="2">
        <v>54.0</v>
      </c>
      <c r="I25" s="11">
        <v>24.0</v>
      </c>
      <c r="J25" s="2">
        <v>70.0</v>
      </c>
      <c r="K25" s="2">
        <v>22.0</v>
      </c>
    </row>
    <row r="26">
      <c r="A26" s="12"/>
      <c r="B26" s="31" t="s">
        <v>41</v>
      </c>
      <c r="C26" s="38"/>
      <c r="D26" s="27"/>
      <c r="E26" s="39"/>
      <c r="G26" s="2">
        <v>90.0</v>
      </c>
      <c r="H26" s="2">
        <v>58.0</v>
      </c>
      <c r="I26" s="11">
        <v>25.0</v>
      </c>
      <c r="J26" s="2">
        <v>66.0</v>
      </c>
      <c r="K26" s="2">
        <v>31.0</v>
      </c>
    </row>
    <row r="27">
      <c r="A27" s="12"/>
      <c r="B27" s="25"/>
      <c r="C27" s="38">
        <f t="shared" ref="C27:C28" si="1">D7-D4</f>
        <v>-12.6234413</v>
      </c>
      <c r="D27" s="27"/>
      <c r="E27" s="16" t="s">
        <v>42</v>
      </c>
      <c r="G27" s="2">
        <v>66.0</v>
      </c>
      <c r="H27" s="2">
        <v>42.0</v>
      </c>
      <c r="I27" s="11">
        <v>26.0</v>
      </c>
      <c r="J27" s="2">
        <v>72.0</v>
      </c>
      <c r="K27" s="2">
        <v>24.0</v>
      </c>
    </row>
    <row r="28">
      <c r="A28" s="12"/>
      <c r="B28" s="25"/>
      <c r="C28" s="38">
        <f t="shared" si="1"/>
        <v>-19.38223669</v>
      </c>
      <c r="D28" s="27"/>
      <c r="E28" s="16" t="s">
        <v>43</v>
      </c>
      <c r="G28" s="2">
        <v>68.0</v>
      </c>
      <c r="H28" s="2">
        <v>41.0</v>
      </c>
      <c r="I28" s="11">
        <v>27.0</v>
      </c>
      <c r="J28" s="2">
        <v>80.0</v>
      </c>
      <c r="K28" s="2">
        <v>22.0</v>
      </c>
    </row>
    <row r="29">
      <c r="A29" s="17"/>
      <c r="B29" s="32"/>
      <c r="C29" s="40"/>
      <c r="D29" s="34"/>
      <c r="E29" s="35"/>
      <c r="G29" s="2">
        <v>88.0</v>
      </c>
      <c r="H29" s="2">
        <v>31.0</v>
      </c>
      <c r="I29" s="11">
        <v>28.0</v>
      </c>
      <c r="J29" s="2">
        <v>50.0</v>
      </c>
      <c r="K29" s="2">
        <v>26.0</v>
      </c>
    </row>
    <row r="30">
      <c r="A30" s="4" t="s">
        <v>44</v>
      </c>
      <c r="B30" s="22" t="s">
        <v>45</v>
      </c>
      <c r="C30" s="36"/>
      <c r="D30" s="24"/>
      <c r="E30" s="39"/>
      <c r="G30" s="2">
        <v>82.0</v>
      </c>
      <c r="H30" s="2">
        <v>44.0</v>
      </c>
      <c r="I30" s="11">
        <v>29.0</v>
      </c>
      <c r="J30" s="2">
        <v>66.0</v>
      </c>
      <c r="K30" s="2">
        <v>30.0</v>
      </c>
    </row>
    <row r="31">
      <c r="A31" s="12"/>
      <c r="B31" s="25"/>
      <c r="C31" s="38">
        <f>C23*C27 + D23*C28</f>
        <v>-0.1611172407</v>
      </c>
      <c r="D31" s="27"/>
      <c r="E31" s="16" t="s">
        <v>46</v>
      </c>
      <c r="G31" s="2">
        <v>72.0</v>
      </c>
      <c r="H31" s="2">
        <v>39.0</v>
      </c>
      <c r="I31" s="11">
        <v>30.0</v>
      </c>
      <c r="J31" s="2">
        <v>50.0</v>
      </c>
      <c r="K31" s="2">
        <v>21.0</v>
      </c>
    </row>
    <row r="32">
      <c r="A32" s="17"/>
      <c r="B32" s="32"/>
      <c r="C32" s="40">
        <f>C24*C27 + D24*C28</f>
        <v>-0.3916407763</v>
      </c>
      <c r="D32" s="34"/>
      <c r="E32" s="21" t="s">
        <v>47</v>
      </c>
      <c r="G32" s="2">
        <v>66.0</v>
      </c>
      <c r="H32" s="2">
        <v>42.0</v>
      </c>
      <c r="I32" s="11">
        <v>31.0</v>
      </c>
      <c r="J32" s="2">
        <v>64.0</v>
      </c>
      <c r="K32" s="2">
        <v>22.0</v>
      </c>
    </row>
    <row r="33">
      <c r="A33" s="41"/>
      <c r="B33" s="42"/>
      <c r="E33" s="43"/>
      <c r="G33" s="2">
        <v>88.0</v>
      </c>
      <c r="H33" s="2">
        <v>38.0</v>
      </c>
      <c r="I33" s="11">
        <v>32.0</v>
      </c>
      <c r="J33" s="2">
        <v>72.0</v>
      </c>
      <c r="K33" s="2">
        <v>21.0</v>
      </c>
    </row>
    <row r="34">
      <c r="A34" s="41"/>
      <c r="B34" s="42"/>
      <c r="E34" s="43"/>
      <c r="G34" s="2">
        <v>92.0</v>
      </c>
      <c r="H34" s="2">
        <v>54.0</v>
      </c>
      <c r="I34" s="11">
        <v>33.0</v>
      </c>
      <c r="J34" s="2">
        <v>62.0</v>
      </c>
      <c r="K34" s="2">
        <v>36.0</v>
      </c>
    </row>
    <row r="35">
      <c r="A35" s="41"/>
      <c r="B35" s="42"/>
      <c r="E35" s="43"/>
      <c r="G35" s="2">
        <v>90.0</v>
      </c>
      <c r="H35" s="2">
        <v>42.0</v>
      </c>
      <c r="I35" s="11">
        <v>34.0</v>
      </c>
      <c r="J35" s="2">
        <v>58.0</v>
      </c>
      <c r="K35" s="2">
        <v>24.0</v>
      </c>
    </row>
    <row r="36">
      <c r="A36" s="41"/>
      <c r="B36" s="42"/>
      <c r="E36" s="43"/>
      <c r="G36" s="2">
        <v>78.0</v>
      </c>
      <c r="H36" s="2">
        <v>41.0</v>
      </c>
      <c r="I36" s="11">
        <v>35.0</v>
      </c>
      <c r="J36" s="2">
        <v>74.0</v>
      </c>
      <c r="K36" s="2">
        <v>32.0</v>
      </c>
    </row>
    <row r="37">
      <c r="A37" s="41"/>
      <c r="B37" s="42"/>
      <c r="E37" s="43"/>
      <c r="G37" s="2">
        <v>78.0</v>
      </c>
      <c r="H37" s="2">
        <v>36.0</v>
      </c>
      <c r="I37" s="11">
        <v>36.0</v>
      </c>
      <c r="J37" s="2">
        <v>66.0</v>
      </c>
      <c r="K37" s="2">
        <v>25.0</v>
      </c>
    </row>
    <row r="38">
      <c r="A38" s="41"/>
      <c r="B38" s="42"/>
      <c r="E38" s="43"/>
      <c r="G38" s="2">
        <v>108.0</v>
      </c>
      <c r="H38" s="2">
        <v>37.0</v>
      </c>
      <c r="I38" s="11">
        <v>37.0</v>
      </c>
      <c r="J38" s="2">
        <v>85.0</v>
      </c>
      <c r="K38" s="2">
        <v>27.0</v>
      </c>
    </row>
    <row r="39">
      <c r="A39" s="41"/>
      <c r="B39" s="42"/>
      <c r="E39" s="43"/>
      <c r="G39" s="2">
        <v>72.0</v>
      </c>
      <c r="H39" s="2">
        <v>45.0</v>
      </c>
      <c r="I39" s="11">
        <v>38.0</v>
      </c>
      <c r="J39" s="2">
        <v>66.0</v>
      </c>
      <c r="K39" s="2">
        <v>28.0</v>
      </c>
    </row>
    <row r="40">
      <c r="A40" s="41"/>
      <c r="B40" s="42"/>
      <c r="E40" s="43"/>
      <c r="G40" s="2">
        <v>70.0</v>
      </c>
      <c r="H40" s="2">
        <v>43.0</v>
      </c>
      <c r="I40" s="11">
        <v>39.0</v>
      </c>
      <c r="J40" s="2">
        <v>64.0</v>
      </c>
      <c r="K40" s="2">
        <v>26.0</v>
      </c>
    </row>
    <row r="41">
      <c r="A41" s="41"/>
      <c r="B41" s="42"/>
      <c r="E41" s="43"/>
      <c r="G41" s="2">
        <v>80.0</v>
      </c>
      <c r="H41" s="2">
        <v>34.0</v>
      </c>
      <c r="I41" s="11">
        <v>40.0</v>
      </c>
      <c r="J41" s="2">
        <v>86.0</v>
      </c>
      <c r="K41" s="2">
        <v>23.0</v>
      </c>
    </row>
    <row r="42">
      <c r="A42" s="41"/>
      <c r="B42" s="42"/>
      <c r="E42" s="43"/>
      <c r="G42" s="2">
        <v>78.0</v>
      </c>
      <c r="H42" s="2">
        <v>42.0</v>
      </c>
      <c r="I42" s="11">
        <v>41.0</v>
      </c>
      <c r="J42" s="2">
        <v>75.0</v>
      </c>
      <c r="K42" s="2">
        <v>22.0</v>
      </c>
    </row>
    <row r="43">
      <c r="A43" s="41"/>
      <c r="B43" s="42"/>
      <c r="E43" s="43"/>
      <c r="G43" s="2">
        <v>72.0</v>
      </c>
      <c r="H43" s="2">
        <v>60.0</v>
      </c>
      <c r="I43" s="11">
        <v>42.0</v>
      </c>
      <c r="J43" s="2">
        <v>48.0</v>
      </c>
      <c r="K43" s="2">
        <v>22.0</v>
      </c>
    </row>
    <row r="44">
      <c r="A44" s="41"/>
      <c r="B44" s="42"/>
      <c r="E44" s="43"/>
      <c r="G44" s="2">
        <v>72.0</v>
      </c>
      <c r="H44" s="2">
        <v>40.0</v>
      </c>
      <c r="I44" s="11">
        <v>43.0</v>
      </c>
      <c r="J44" s="2">
        <v>72.0</v>
      </c>
      <c r="K44" s="2">
        <v>27.0</v>
      </c>
    </row>
    <row r="45">
      <c r="A45" s="41"/>
      <c r="B45" s="42"/>
      <c r="E45" s="43"/>
      <c r="G45" s="2">
        <v>90.0</v>
      </c>
      <c r="H45" s="2">
        <v>31.0</v>
      </c>
      <c r="I45" s="11">
        <v>44.0</v>
      </c>
      <c r="J45" s="2">
        <v>72.0</v>
      </c>
      <c r="K45" s="2">
        <v>26.0</v>
      </c>
    </row>
    <row r="46">
      <c r="A46" s="41"/>
      <c r="B46" s="42"/>
      <c r="E46" s="43"/>
      <c r="G46" s="2">
        <v>122.0</v>
      </c>
      <c r="H46" s="2">
        <v>27.0</v>
      </c>
      <c r="I46" s="11">
        <v>45.0</v>
      </c>
      <c r="J46" s="2">
        <v>66.0</v>
      </c>
      <c r="K46" s="2">
        <v>24.0</v>
      </c>
    </row>
    <row r="47">
      <c r="A47" s="41"/>
      <c r="B47" s="42"/>
      <c r="E47" s="43"/>
      <c r="G47" s="2">
        <v>62.0</v>
      </c>
      <c r="H47" s="2">
        <v>46.0</v>
      </c>
      <c r="I47" s="11">
        <v>46.0</v>
      </c>
      <c r="J47" s="2">
        <v>44.0</v>
      </c>
      <c r="K47" s="2">
        <v>22.0</v>
      </c>
    </row>
    <row r="48">
      <c r="A48" s="41"/>
      <c r="B48" s="42"/>
      <c r="E48" s="43"/>
      <c r="G48" s="2">
        <v>92.0</v>
      </c>
      <c r="H48" s="2">
        <v>61.0</v>
      </c>
      <c r="I48" s="11">
        <v>47.0</v>
      </c>
      <c r="J48" s="2">
        <v>72.0</v>
      </c>
      <c r="K48" s="2">
        <v>22.0</v>
      </c>
    </row>
    <row r="49">
      <c r="A49" s="41"/>
      <c r="B49" s="42"/>
      <c r="E49" s="43"/>
      <c r="G49" s="2">
        <v>74.0</v>
      </c>
      <c r="H49" s="2">
        <v>38.0</v>
      </c>
      <c r="I49" s="11">
        <v>48.0</v>
      </c>
      <c r="J49" s="2">
        <v>65.0</v>
      </c>
      <c r="K49" s="2">
        <v>22.0</v>
      </c>
    </row>
    <row r="50">
      <c r="A50" s="41"/>
      <c r="B50" s="42"/>
      <c r="E50" s="43"/>
      <c r="G50" s="2">
        <v>80.0</v>
      </c>
      <c r="H50" s="2">
        <v>69.0</v>
      </c>
      <c r="I50" s="11">
        <v>49.0</v>
      </c>
      <c r="J50" s="2">
        <v>74.0</v>
      </c>
      <c r="K50" s="2">
        <v>27.0</v>
      </c>
    </row>
    <row r="51">
      <c r="A51" s="41"/>
      <c r="B51" s="42"/>
      <c r="E51" s="43"/>
      <c r="G51" s="2">
        <v>88.0</v>
      </c>
      <c r="H51" s="2">
        <v>40.0</v>
      </c>
      <c r="I51" s="11">
        <v>50.0</v>
      </c>
      <c r="J51" s="2">
        <v>68.0</v>
      </c>
      <c r="K51" s="2">
        <v>26.0</v>
      </c>
    </row>
    <row r="52">
      <c r="A52" s="41"/>
      <c r="B52" s="42"/>
      <c r="E52" s="43"/>
      <c r="G52" s="2">
        <v>84.0</v>
      </c>
      <c r="H52" s="2">
        <v>62.0</v>
      </c>
      <c r="I52" s="11">
        <v>51.0</v>
      </c>
      <c r="J52" s="2">
        <v>68.0</v>
      </c>
      <c r="K52" s="2">
        <v>24.0</v>
      </c>
    </row>
    <row r="53">
      <c r="A53" s="41"/>
      <c r="B53" s="42"/>
      <c r="E53" s="43"/>
      <c r="G53" s="2">
        <v>74.0</v>
      </c>
      <c r="H53" s="2">
        <v>39.0</v>
      </c>
      <c r="I53" s="11">
        <v>52.0</v>
      </c>
      <c r="J53" s="2">
        <v>55.0</v>
      </c>
      <c r="K53" s="2">
        <v>21.0</v>
      </c>
    </row>
    <row r="54">
      <c r="A54" s="41"/>
      <c r="B54" s="42"/>
      <c r="E54" s="43"/>
      <c r="G54" s="2">
        <v>78.0</v>
      </c>
      <c r="H54" s="2">
        <v>55.0</v>
      </c>
      <c r="I54" s="11">
        <v>53.0</v>
      </c>
      <c r="J54" s="2">
        <v>82.0</v>
      </c>
      <c r="K54" s="2">
        <v>21.0</v>
      </c>
    </row>
    <row r="55">
      <c r="A55" s="41"/>
      <c r="B55" s="42"/>
      <c r="E55" s="43"/>
      <c r="G55" s="2">
        <v>82.0</v>
      </c>
      <c r="H55" s="2">
        <v>38.0</v>
      </c>
      <c r="I55" s="11">
        <v>54.0</v>
      </c>
      <c r="J55" s="2">
        <v>62.0</v>
      </c>
      <c r="K55" s="2">
        <v>24.0</v>
      </c>
    </row>
    <row r="56">
      <c r="A56" s="41"/>
      <c r="B56" s="42"/>
      <c r="E56" s="43"/>
      <c r="G56" s="2">
        <v>66.0</v>
      </c>
      <c r="H56" s="2">
        <v>42.0</v>
      </c>
      <c r="I56" s="11">
        <v>55.0</v>
      </c>
      <c r="J56" s="2">
        <v>48.0</v>
      </c>
      <c r="K56" s="2">
        <v>22.0</v>
      </c>
    </row>
    <row r="57">
      <c r="A57" s="41"/>
      <c r="B57" s="42"/>
      <c r="E57" s="43"/>
      <c r="G57" s="2">
        <v>80.0</v>
      </c>
      <c r="H57" s="2">
        <v>41.0</v>
      </c>
      <c r="I57" s="11">
        <v>56.0</v>
      </c>
      <c r="J57" s="2">
        <v>50.0</v>
      </c>
      <c r="K57" s="2">
        <v>23.0</v>
      </c>
    </row>
    <row r="58">
      <c r="A58" s="41"/>
      <c r="B58" s="42"/>
      <c r="E58" s="43"/>
      <c r="G58" s="2">
        <v>78.0</v>
      </c>
      <c r="H58" s="2">
        <v>65.0</v>
      </c>
      <c r="I58" s="11">
        <v>57.0</v>
      </c>
      <c r="J58" s="2">
        <v>72.0</v>
      </c>
      <c r="K58" s="2">
        <v>33.0</v>
      </c>
    </row>
    <row r="59">
      <c r="A59" s="41"/>
      <c r="B59" s="42"/>
      <c r="E59" s="43"/>
      <c r="G59" s="2">
        <v>86.0</v>
      </c>
      <c r="H59" s="2">
        <v>42.0</v>
      </c>
      <c r="I59" s="11">
        <v>58.0</v>
      </c>
      <c r="J59" s="2">
        <v>60.0</v>
      </c>
      <c r="K59" s="2">
        <v>22.0</v>
      </c>
    </row>
    <row r="60">
      <c r="A60" s="41"/>
      <c r="B60" s="42"/>
      <c r="E60" s="43"/>
      <c r="G60" s="2">
        <v>78.0</v>
      </c>
      <c r="H60" s="2">
        <v>43.0</v>
      </c>
      <c r="I60" s="11">
        <v>59.0</v>
      </c>
      <c r="J60" s="2">
        <v>96.0</v>
      </c>
      <c r="K60" s="2">
        <v>21.0</v>
      </c>
    </row>
    <row r="61">
      <c r="A61" s="41"/>
      <c r="B61" s="42"/>
      <c r="E61" s="43"/>
      <c r="G61" s="2">
        <v>88.0</v>
      </c>
      <c r="H61" s="2">
        <v>36.0</v>
      </c>
      <c r="I61" s="11">
        <v>60.0</v>
      </c>
      <c r="J61" s="2">
        <v>72.0</v>
      </c>
      <c r="K61" s="2">
        <v>24.0</v>
      </c>
    </row>
    <row r="62">
      <c r="A62" s="41"/>
      <c r="B62" s="42"/>
      <c r="E62" s="43"/>
      <c r="G62" s="2">
        <v>72.0</v>
      </c>
      <c r="H62" s="2">
        <v>47.0</v>
      </c>
      <c r="I62" s="11">
        <v>61.0</v>
      </c>
      <c r="J62" s="2">
        <v>65.0</v>
      </c>
      <c r="K62" s="2">
        <v>27.0</v>
      </c>
    </row>
    <row r="63">
      <c r="A63" s="41"/>
      <c r="B63" s="42"/>
      <c r="E63" s="43"/>
      <c r="G63" s="2">
        <v>90.0</v>
      </c>
      <c r="H63" s="2">
        <v>36.0</v>
      </c>
      <c r="I63" s="11">
        <v>62.0</v>
      </c>
      <c r="J63" s="2">
        <v>56.0</v>
      </c>
      <c r="K63" s="2">
        <v>21.0</v>
      </c>
    </row>
    <row r="64">
      <c r="A64" s="41"/>
      <c r="B64" s="42"/>
      <c r="E64" s="43"/>
      <c r="G64" s="2">
        <v>74.0</v>
      </c>
      <c r="H64" s="2">
        <v>45.0</v>
      </c>
      <c r="I64" s="11">
        <v>63.0</v>
      </c>
      <c r="J64" s="2">
        <v>58.0</v>
      </c>
      <c r="K64" s="2">
        <v>37.0</v>
      </c>
    </row>
    <row r="65">
      <c r="A65" s="41"/>
      <c r="B65" s="42"/>
      <c r="E65" s="43"/>
      <c r="G65" s="2">
        <v>88.0</v>
      </c>
      <c r="H65" s="2">
        <v>32.0</v>
      </c>
      <c r="I65" s="11">
        <v>64.0</v>
      </c>
      <c r="J65" s="2">
        <v>58.0</v>
      </c>
      <c r="K65" s="2">
        <v>25.0</v>
      </c>
    </row>
    <row r="66">
      <c r="A66" s="41"/>
      <c r="B66" s="42"/>
      <c r="E66" s="43"/>
      <c r="G66" s="2">
        <v>74.0</v>
      </c>
      <c r="H66" s="2">
        <v>41.0</v>
      </c>
      <c r="I66" s="11">
        <v>65.0</v>
      </c>
      <c r="J66" s="2">
        <v>85.0</v>
      </c>
      <c r="K66" s="2">
        <v>24.0</v>
      </c>
    </row>
    <row r="67">
      <c r="A67" s="41"/>
      <c r="B67" s="42"/>
      <c r="E67" s="43"/>
      <c r="G67" s="2">
        <v>90.0</v>
      </c>
      <c r="H67" s="2">
        <v>29.0</v>
      </c>
      <c r="I67" s="11">
        <v>66.0</v>
      </c>
      <c r="J67" s="2">
        <v>72.0</v>
      </c>
      <c r="K67" s="2">
        <v>24.0</v>
      </c>
    </row>
    <row r="68">
      <c r="A68" s="41"/>
      <c r="B68" s="42"/>
      <c r="E68" s="43"/>
      <c r="G68" s="2">
        <v>82.0</v>
      </c>
      <c r="H68" s="2">
        <v>36.0</v>
      </c>
      <c r="I68" s="11">
        <v>67.0</v>
      </c>
      <c r="J68" s="2">
        <v>76.0</v>
      </c>
      <c r="K68" s="2">
        <v>23.0</v>
      </c>
    </row>
    <row r="69">
      <c r="A69" s="41"/>
      <c r="B69" s="42"/>
      <c r="E69" s="43"/>
      <c r="G69" s="2">
        <v>78.0</v>
      </c>
      <c r="H69" s="2">
        <v>42.0</v>
      </c>
      <c r="I69" s="11">
        <v>68.0</v>
      </c>
      <c r="J69" s="2">
        <v>62.0</v>
      </c>
      <c r="K69" s="2">
        <v>25.0</v>
      </c>
    </row>
    <row r="70">
      <c r="A70" s="41"/>
      <c r="B70" s="42"/>
      <c r="E70" s="43"/>
      <c r="G70" s="2">
        <v>110.0</v>
      </c>
      <c r="H70" s="2">
        <v>26.0</v>
      </c>
      <c r="I70" s="11">
        <v>69.0</v>
      </c>
      <c r="J70" s="2">
        <v>54.0</v>
      </c>
      <c r="K70" s="2">
        <v>39.0</v>
      </c>
    </row>
    <row r="71">
      <c r="A71" s="41"/>
      <c r="B71" s="42"/>
      <c r="E71" s="43"/>
      <c r="G71" s="2">
        <v>78.0</v>
      </c>
      <c r="H71" s="2">
        <v>47.0</v>
      </c>
      <c r="I71" s="11">
        <v>70.0</v>
      </c>
      <c r="J71" s="2">
        <v>48.0</v>
      </c>
      <c r="K71" s="2">
        <v>25.0</v>
      </c>
    </row>
    <row r="72">
      <c r="A72" s="41"/>
      <c r="B72" s="42"/>
      <c r="E72" s="43"/>
      <c r="G72" s="2">
        <v>82.0</v>
      </c>
      <c r="H72" s="2">
        <v>37.0</v>
      </c>
      <c r="I72" s="11">
        <v>71.0</v>
      </c>
      <c r="J72" s="2">
        <v>60.0</v>
      </c>
      <c r="K72" s="2">
        <v>22.0</v>
      </c>
    </row>
    <row r="73">
      <c r="A73" s="41"/>
      <c r="B73" s="42"/>
      <c r="E73" s="43"/>
      <c r="G73" s="2">
        <v>74.0</v>
      </c>
      <c r="H73" s="2">
        <v>40.0</v>
      </c>
      <c r="I73" s="11">
        <v>72.0</v>
      </c>
      <c r="J73" s="2">
        <v>76.0</v>
      </c>
      <c r="K73" s="2">
        <v>21.0</v>
      </c>
    </row>
    <row r="74">
      <c r="A74" s="41"/>
      <c r="B74" s="42"/>
      <c r="E74" s="43"/>
      <c r="G74" s="2">
        <v>68.0</v>
      </c>
      <c r="H74" s="2">
        <v>41.0</v>
      </c>
      <c r="I74" s="11">
        <v>73.0</v>
      </c>
      <c r="J74" s="2">
        <v>76.0</v>
      </c>
      <c r="K74" s="2">
        <v>25.0</v>
      </c>
    </row>
    <row r="75">
      <c r="A75" s="41"/>
      <c r="B75" s="42"/>
      <c r="E75" s="43"/>
      <c r="G75" s="2">
        <v>68.0</v>
      </c>
      <c r="H75" s="2">
        <v>60.0</v>
      </c>
      <c r="I75" s="11">
        <v>74.0</v>
      </c>
      <c r="J75" s="2">
        <v>64.0</v>
      </c>
      <c r="K75" s="2">
        <v>24.0</v>
      </c>
    </row>
    <row r="76">
      <c r="A76" s="41"/>
      <c r="B76" s="42"/>
      <c r="E76" s="43"/>
      <c r="G76" s="2">
        <v>98.0</v>
      </c>
      <c r="H76" s="2">
        <v>33.0</v>
      </c>
      <c r="I76" s="11">
        <v>75.0</v>
      </c>
      <c r="J76" s="2">
        <v>74.0</v>
      </c>
      <c r="K76" s="2">
        <v>23.0</v>
      </c>
    </row>
    <row r="77">
      <c r="A77" s="41"/>
      <c r="B77" s="42"/>
      <c r="E77" s="43"/>
      <c r="G77" s="2">
        <v>70.0</v>
      </c>
      <c r="H77" s="2">
        <v>40.0</v>
      </c>
      <c r="I77" s="11">
        <v>76.0</v>
      </c>
      <c r="J77" s="2">
        <v>76.0</v>
      </c>
      <c r="K77" s="2">
        <v>23.0</v>
      </c>
    </row>
    <row r="78">
      <c r="A78" s="41"/>
      <c r="B78" s="42"/>
      <c r="E78" s="43"/>
      <c r="G78" s="2">
        <v>72.0</v>
      </c>
      <c r="H78" s="2">
        <v>40.0</v>
      </c>
      <c r="I78" s="11">
        <v>77.0</v>
      </c>
      <c r="J78" s="2">
        <v>30.0</v>
      </c>
      <c r="K78" s="2">
        <v>26.0</v>
      </c>
    </row>
    <row r="79">
      <c r="A79" s="41"/>
      <c r="B79" s="42"/>
      <c r="E79" s="43"/>
      <c r="G79" s="2">
        <v>72.0</v>
      </c>
      <c r="H79" s="2">
        <v>55.0</v>
      </c>
      <c r="I79" s="11">
        <v>78.0</v>
      </c>
      <c r="J79" s="2">
        <v>70.0</v>
      </c>
      <c r="K79" s="2">
        <v>30.0</v>
      </c>
    </row>
    <row r="80">
      <c r="A80" s="41"/>
      <c r="B80" s="42"/>
      <c r="E80" s="43"/>
      <c r="G80" s="2">
        <v>76.0</v>
      </c>
      <c r="H80" s="2">
        <v>57.0</v>
      </c>
      <c r="I80" s="11">
        <v>79.0</v>
      </c>
      <c r="J80" s="2">
        <v>58.0</v>
      </c>
      <c r="K80" s="2">
        <v>23.0</v>
      </c>
    </row>
    <row r="81">
      <c r="A81" s="41"/>
      <c r="B81" s="42"/>
      <c r="E81" s="43"/>
      <c r="G81" s="2">
        <v>104.0</v>
      </c>
      <c r="H81" s="2">
        <v>52.0</v>
      </c>
      <c r="I81" s="11">
        <v>80.0</v>
      </c>
      <c r="J81" s="2">
        <v>70.0</v>
      </c>
      <c r="K81" s="2">
        <v>33.0</v>
      </c>
    </row>
    <row r="82">
      <c r="A82" s="41"/>
      <c r="B82" s="42"/>
      <c r="E82" s="43"/>
      <c r="G82" s="2">
        <v>84.0</v>
      </c>
      <c r="H82" s="2">
        <v>41.0</v>
      </c>
      <c r="I82" s="11">
        <v>81.0</v>
      </c>
      <c r="J82" s="2">
        <v>56.0</v>
      </c>
      <c r="K82" s="2">
        <v>33.0</v>
      </c>
    </row>
    <row r="83">
      <c r="A83" s="41"/>
      <c r="B83" s="42"/>
      <c r="E83" s="43"/>
      <c r="G83" s="2">
        <v>95.0</v>
      </c>
      <c r="H83" s="2">
        <v>60.0</v>
      </c>
      <c r="I83" s="11">
        <v>82.0</v>
      </c>
      <c r="J83" s="2">
        <v>64.0</v>
      </c>
      <c r="K83" s="2">
        <v>30.0</v>
      </c>
    </row>
    <row r="84">
      <c r="A84" s="41"/>
      <c r="B84" s="42"/>
      <c r="E84" s="43"/>
      <c r="G84" s="2">
        <v>82.0</v>
      </c>
      <c r="H84" s="2">
        <v>36.0</v>
      </c>
      <c r="I84" s="11">
        <v>83.0</v>
      </c>
      <c r="J84" s="2">
        <v>68.0</v>
      </c>
      <c r="K84" s="2">
        <v>26.0</v>
      </c>
    </row>
    <row r="85">
      <c r="A85" s="41"/>
      <c r="B85" s="42"/>
      <c r="E85" s="43"/>
      <c r="G85" s="2">
        <v>90.0</v>
      </c>
      <c r="H85" s="2">
        <v>66.0</v>
      </c>
      <c r="I85" s="11">
        <v>84.0</v>
      </c>
      <c r="J85" s="2">
        <v>60.0</v>
      </c>
      <c r="K85" s="2">
        <v>31.0</v>
      </c>
    </row>
    <row r="86">
      <c r="A86" s="41"/>
      <c r="B86" s="42"/>
      <c r="E86" s="43"/>
      <c r="G86" s="2">
        <v>60.0</v>
      </c>
      <c r="H86" s="2">
        <v>61.0</v>
      </c>
      <c r="I86" s="11">
        <v>85.0</v>
      </c>
      <c r="J86" s="2">
        <v>70.0</v>
      </c>
      <c r="K86" s="2">
        <v>21.0</v>
      </c>
    </row>
    <row r="87">
      <c r="A87" s="41"/>
      <c r="B87" s="42"/>
      <c r="E87" s="43"/>
      <c r="G87" s="2">
        <v>80.0</v>
      </c>
      <c r="H87" s="2">
        <v>46.0</v>
      </c>
      <c r="I87" s="11">
        <v>86.0</v>
      </c>
      <c r="J87" s="2">
        <v>60.0</v>
      </c>
      <c r="K87" s="2">
        <v>22.0</v>
      </c>
    </row>
    <row r="88">
      <c r="A88" s="41"/>
      <c r="B88" s="42"/>
      <c r="E88" s="43"/>
      <c r="G88" s="2">
        <v>84.0</v>
      </c>
      <c r="H88" s="2">
        <v>51.0</v>
      </c>
      <c r="I88" s="11">
        <v>87.0</v>
      </c>
      <c r="J88" s="2">
        <v>80.0</v>
      </c>
      <c r="K88" s="2">
        <v>29.0</v>
      </c>
    </row>
    <row r="89">
      <c r="A89" s="41"/>
      <c r="B89" s="42"/>
      <c r="E89" s="43"/>
      <c r="G89" s="2">
        <v>84.0</v>
      </c>
      <c r="H89" s="2">
        <v>32.0</v>
      </c>
      <c r="I89" s="11">
        <v>88.0</v>
      </c>
      <c r="J89" s="2">
        <v>72.0</v>
      </c>
      <c r="K89" s="2">
        <v>28.0</v>
      </c>
    </row>
    <row r="90">
      <c r="A90" s="41"/>
      <c r="B90" s="42"/>
      <c r="E90" s="43"/>
      <c r="G90" s="2">
        <v>85.0</v>
      </c>
      <c r="H90" s="2">
        <v>49.0</v>
      </c>
      <c r="I90" s="11">
        <v>89.0</v>
      </c>
      <c r="J90" s="2">
        <v>52.0</v>
      </c>
      <c r="K90" s="2">
        <v>22.0</v>
      </c>
    </row>
    <row r="91">
      <c r="A91" s="41"/>
      <c r="B91" s="42"/>
      <c r="E91" s="43"/>
      <c r="G91" s="2">
        <v>68.0</v>
      </c>
      <c r="H91" s="2">
        <v>41.0</v>
      </c>
      <c r="I91" s="11">
        <v>90.0</v>
      </c>
      <c r="J91" s="2">
        <v>62.0</v>
      </c>
      <c r="K91" s="2">
        <v>23.0</v>
      </c>
    </row>
    <row r="92">
      <c r="A92" s="41"/>
      <c r="B92" s="42"/>
      <c r="E92" s="43"/>
      <c r="G92" s="2">
        <v>62.0</v>
      </c>
      <c r="H92" s="2">
        <v>44.0</v>
      </c>
      <c r="I92" s="11">
        <v>91.0</v>
      </c>
      <c r="J92" s="2">
        <v>75.0</v>
      </c>
      <c r="K92" s="2">
        <v>21.0</v>
      </c>
    </row>
    <row r="93">
      <c r="A93" s="41"/>
      <c r="B93" s="42"/>
      <c r="E93" s="43"/>
      <c r="G93" s="2">
        <v>76.0</v>
      </c>
      <c r="H93" s="2">
        <v>51.0</v>
      </c>
      <c r="I93" s="11">
        <v>92.0</v>
      </c>
      <c r="J93" s="2">
        <v>64.0</v>
      </c>
      <c r="K93" s="2">
        <v>34.0</v>
      </c>
    </row>
    <row r="94">
      <c r="A94" s="41"/>
      <c r="B94" s="42"/>
      <c r="E94" s="43"/>
      <c r="G94" s="2">
        <v>80.0</v>
      </c>
      <c r="H94" s="2">
        <v>63.0</v>
      </c>
      <c r="I94" s="11">
        <v>93.0</v>
      </c>
      <c r="J94" s="2">
        <v>70.0</v>
      </c>
      <c r="K94" s="2">
        <v>22.0</v>
      </c>
    </row>
    <row r="95">
      <c r="A95" s="41"/>
      <c r="B95" s="42"/>
      <c r="E95" s="43"/>
      <c r="G95" s="2">
        <v>74.0</v>
      </c>
      <c r="H95" s="2">
        <v>43.0</v>
      </c>
      <c r="I95" s="11">
        <v>94.0</v>
      </c>
      <c r="J95" s="2">
        <v>74.0</v>
      </c>
      <c r="K95" s="2">
        <v>24.0</v>
      </c>
    </row>
    <row r="96">
      <c r="A96" s="41"/>
      <c r="B96" s="42"/>
      <c r="E96" s="43"/>
      <c r="G96" s="2">
        <v>86.0</v>
      </c>
      <c r="H96" s="2">
        <v>38.0</v>
      </c>
      <c r="I96" s="11">
        <v>95.0</v>
      </c>
      <c r="J96" s="2">
        <v>65.0</v>
      </c>
      <c r="K96" s="2">
        <v>37.0</v>
      </c>
    </row>
    <row r="97">
      <c r="A97" s="41"/>
      <c r="B97" s="42"/>
      <c r="E97" s="43"/>
      <c r="G97" s="2">
        <v>78.0</v>
      </c>
      <c r="H97" s="2">
        <v>40.0</v>
      </c>
      <c r="I97" s="11">
        <v>96.0</v>
      </c>
      <c r="J97" s="2">
        <v>82.0</v>
      </c>
      <c r="K97" s="2">
        <v>23.0</v>
      </c>
    </row>
    <row r="98">
      <c r="A98" s="41"/>
      <c r="B98" s="42"/>
      <c r="E98" s="43"/>
      <c r="G98" s="2">
        <v>70.0</v>
      </c>
      <c r="H98" s="2">
        <v>52.0</v>
      </c>
      <c r="I98" s="11">
        <v>97.0</v>
      </c>
      <c r="J98" s="2">
        <v>52.0</v>
      </c>
      <c r="K98" s="2">
        <v>21.0</v>
      </c>
    </row>
    <row r="99">
      <c r="A99" s="41"/>
      <c r="B99" s="42"/>
      <c r="E99" s="43"/>
      <c r="G99" s="2">
        <v>74.0</v>
      </c>
      <c r="H99" s="2">
        <v>57.0</v>
      </c>
      <c r="I99" s="11">
        <v>98.0</v>
      </c>
      <c r="J99" s="2">
        <v>56.0</v>
      </c>
      <c r="K99" s="2">
        <v>23.0</v>
      </c>
    </row>
    <row r="100">
      <c r="A100" s="41"/>
      <c r="B100" s="42"/>
      <c r="E100" s="43"/>
      <c r="G100" s="2">
        <v>76.0</v>
      </c>
      <c r="H100" s="2">
        <v>39.0</v>
      </c>
      <c r="I100" s="11">
        <v>99.0</v>
      </c>
      <c r="J100" s="2">
        <v>74.0</v>
      </c>
      <c r="K100" s="2">
        <v>22.0</v>
      </c>
    </row>
    <row r="101">
      <c r="A101" s="41"/>
      <c r="B101" s="42"/>
      <c r="E101" s="43"/>
      <c r="G101" s="2">
        <v>88.0</v>
      </c>
      <c r="H101" s="2">
        <v>37.0</v>
      </c>
      <c r="I101" s="11">
        <v>100.0</v>
      </c>
      <c r="J101" s="2">
        <v>80.0</v>
      </c>
      <c r="K101" s="2">
        <v>27.0</v>
      </c>
    </row>
    <row r="102">
      <c r="A102" s="41"/>
      <c r="B102" s="42"/>
      <c r="E102" s="43"/>
      <c r="G102" s="2">
        <v>86.0</v>
      </c>
      <c r="H102" s="2">
        <v>47.0</v>
      </c>
      <c r="I102" s="11">
        <v>101.0</v>
      </c>
      <c r="J102" s="2">
        <v>64.0</v>
      </c>
      <c r="K102" s="2">
        <v>21.0</v>
      </c>
    </row>
    <row r="103">
      <c r="A103" s="41"/>
      <c r="B103" s="42"/>
      <c r="E103" s="43"/>
      <c r="G103" s="2">
        <v>80.0</v>
      </c>
      <c r="H103" s="2">
        <v>52.0</v>
      </c>
      <c r="I103" s="11">
        <v>102.0</v>
      </c>
      <c r="J103" s="2">
        <v>66.0</v>
      </c>
      <c r="K103" s="2">
        <v>22.0</v>
      </c>
    </row>
    <row r="104">
      <c r="A104" s="41"/>
      <c r="B104" s="42"/>
      <c r="E104" s="43"/>
      <c r="G104" s="2">
        <v>74.0</v>
      </c>
      <c r="H104" s="2">
        <v>51.0</v>
      </c>
      <c r="I104" s="11">
        <v>103.0</v>
      </c>
      <c r="J104" s="2">
        <v>68.0</v>
      </c>
      <c r="K104" s="2">
        <v>34.0</v>
      </c>
    </row>
    <row r="105">
      <c r="A105" s="41"/>
      <c r="B105" s="42"/>
      <c r="E105" s="43"/>
      <c r="G105" s="2">
        <v>84.0</v>
      </c>
      <c r="H105" s="2">
        <v>34.0</v>
      </c>
      <c r="I105" s="11">
        <v>104.0</v>
      </c>
      <c r="J105" s="2">
        <v>66.0</v>
      </c>
      <c r="K105" s="2">
        <v>29.0</v>
      </c>
    </row>
    <row r="106">
      <c r="A106" s="41"/>
      <c r="B106" s="42"/>
      <c r="E106" s="43"/>
      <c r="G106" s="2">
        <v>86.0</v>
      </c>
      <c r="H106" s="2">
        <v>29.0</v>
      </c>
      <c r="I106" s="11">
        <v>105.0</v>
      </c>
      <c r="J106" s="2">
        <v>70.0</v>
      </c>
      <c r="K106" s="2">
        <v>29.0</v>
      </c>
    </row>
    <row r="107">
      <c r="A107" s="41"/>
      <c r="B107" s="42"/>
      <c r="E107" s="43"/>
      <c r="G107" s="2">
        <v>50.0</v>
      </c>
      <c r="H107" s="2">
        <v>65.0</v>
      </c>
      <c r="I107" s="11">
        <v>106.0</v>
      </c>
      <c r="J107" s="2">
        <v>72.0</v>
      </c>
      <c r="K107" s="2">
        <v>25.0</v>
      </c>
    </row>
    <row r="108">
      <c r="A108" s="41"/>
      <c r="B108" s="42"/>
      <c r="E108" s="43"/>
      <c r="G108" s="2">
        <v>78.0</v>
      </c>
      <c r="H108" s="2">
        <v>46.0</v>
      </c>
      <c r="I108" s="11">
        <v>107.0</v>
      </c>
      <c r="J108" s="2">
        <v>60.0</v>
      </c>
      <c r="K108" s="2">
        <v>23.0</v>
      </c>
    </row>
    <row r="109">
      <c r="A109" s="41"/>
      <c r="B109" s="42"/>
      <c r="E109" s="43"/>
      <c r="G109" s="2">
        <v>72.0</v>
      </c>
      <c r="H109" s="2">
        <v>58.0</v>
      </c>
      <c r="I109" s="11">
        <v>108.0</v>
      </c>
      <c r="J109" s="2">
        <v>64.0</v>
      </c>
      <c r="K109" s="2">
        <v>33.0</v>
      </c>
    </row>
    <row r="110">
      <c r="A110" s="41"/>
      <c r="B110" s="42"/>
      <c r="E110" s="43"/>
      <c r="G110" s="2">
        <v>82.0</v>
      </c>
      <c r="H110" s="2">
        <v>35.0</v>
      </c>
      <c r="I110" s="11">
        <v>109.0</v>
      </c>
      <c r="J110" s="2">
        <v>72.0</v>
      </c>
      <c r="K110" s="2">
        <v>36.0</v>
      </c>
    </row>
    <row r="111">
      <c r="A111" s="41"/>
      <c r="B111" s="42"/>
      <c r="E111" s="43"/>
      <c r="G111" s="2">
        <v>98.0</v>
      </c>
      <c r="H111" s="2">
        <v>28.0</v>
      </c>
      <c r="I111" s="11">
        <v>110.0</v>
      </c>
      <c r="J111" s="2">
        <v>80.0</v>
      </c>
      <c r="K111" s="2">
        <v>32.0</v>
      </c>
    </row>
    <row r="112">
      <c r="A112" s="41"/>
      <c r="B112" s="42"/>
      <c r="E112" s="43"/>
      <c r="G112" s="2">
        <v>76.0</v>
      </c>
      <c r="H112" s="2">
        <v>37.0</v>
      </c>
      <c r="I112" s="11">
        <v>111.0</v>
      </c>
      <c r="J112" s="2">
        <v>64.0</v>
      </c>
      <c r="K112" s="2">
        <v>23.0</v>
      </c>
    </row>
    <row r="113">
      <c r="A113" s="41"/>
      <c r="B113" s="42"/>
      <c r="E113" s="43"/>
      <c r="G113" s="2">
        <v>68.0</v>
      </c>
      <c r="H113" s="2">
        <v>47.0</v>
      </c>
      <c r="I113" s="11">
        <v>112.0</v>
      </c>
      <c r="J113" s="2">
        <v>74.0</v>
      </c>
      <c r="K113" s="2">
        <v>21.0</v>
      </c>
    </row>
    <row r="114">
      <c r="A114" s="41"/>
      <c r="B114" s="42"/>
      <c r="E114" s="43"/>
      <c r="G114" s="2">
        <v>80.0</v>
      </c>
      <c r="H114" s="2">
        <v>43.0</v>
      </c>
      <c r="I114" s="11">
        <v>113.0</v>
      </c>
      <c r="J114" s="2">
        <v>60.0</v>
      </c>
      <c r="K114" s="2">
        <v>27.0</v>
      </c>
    </row>
    <row r="115">
      <c r="A115" s="41"/>
      <c r="B115" s="42"/>
      <c r="E115" s="43"/>
      <c r="G115" s="2">
        <v>78.0</v>
      </c>
      <c r="H115" s="2">
        <v>59.0</v>
      </c>
      <c r="I115" s="11">
        <v>114.0</v>
      </c>
      <c r="J115" s="2">
        <v>76.0</v>
      </c>
      <c r="K115" s="2">
        <v>31.0</v>
      </c>
    </row>
    <row r="116">
      <c r="A116" s="41"/>
      <c r="B116" s="42"/>
      <c r="E116" s="43"/>
      <c r="G116" s="2">
        <v>90.0</v>
      </c>
      <c r="H116" s="2">
        <v>43.0</v>
      </c>
      <c r="I116" s="11">
        <v>115.0</v>
      </c>
      <c r="J116" s="2">
        <v>80.0</v>
      </c>
      <c r="K116" s="2">
        <v>25.0</v>
      </c>
    </row>
    <row r="117">
      <c r="A117" s="41"/>
      <c r="B117" s="42"/>
      <c r="E117" s="43"/>
      <c r="G117" s="2">
        <v>72.0</v>
      </c>
      <c r="H117" s="2">
        <v>46.0</v>
      </c>
      <c r="I117" s="11">
        <v>116.0</v>
      </c>
      <c r="J117" s="2">
        <v>62.0</v>
      </c>
      <c r="K117" s="2">
        <v>21.0</v>
      </c>
    </row>
    <row r="118">
      <c r="A118" s="41"/>
      <c r="B118" s="42"/>
      <c r="E118" s="43"/>
      <c r="G118" s="2">
        <v>72.0</v>
      </c>
      <c r="H118" s="2">
        <v>41.0</v>
      </c>
      <c r="I118" s="11">
        <v>117.0</v>
      </c>
      <c r="J118" s="2">
        <v>66.0</v>
      </c>
      <c r="K118" s="2">
        <v>36.0</v>
      </c>
    </row>
    <row r="119">
      <c r="A119" s="41"/>
      <c r="B119" s="42"/>
      <c r="E119" s="43"/>
      <c r="G119" s="2">
        <v>80.0</v>
      </c>
      <c r="H119" s="2">
        <v>44.0</v>
      </c>
      <c r="I119" s="11">
        <v>118.0</v>
      </c>
      <c r="J119" s="2">
        <v>55.0</v>
      </c>
      <c r="K119" s="2">
        <v>42.0</v>
      </c>
    </row>
    <row r="120">
      <c r="A120" s="41"/>
      <c r="B120" s="42"/>
      <c r="E120" s="43"/>
      <c r="G120" s="2">
        <v>72.0</v>
      </c>
      <c r="H120" s="2">
        <v>44.0</v>
      </c>
      <c r="I120" s="11">
        <v>119.0</v>
      </c>
      <c r="J120" s="2">
        <v>84.0</v>
      </c>
      <c r="K120" s="2">
        <v>29.0</v>
      </c>
    </row>
    <row r="121">
      <c r="A121" s="41"/>
      <c r="B121" s="42"/>
      <c r="E121" s="43"/>
      <c r="G121" s="2">
        <v>76.0</v>
      </c>
      <c r="H121" s="2">
        <v>44.0</v>
      </c>
      <c r="I121" s="11">
        <v>120.0</v>
      </c>
      <c r="J121" s="2">
        <v>58.0</v>
      </c>
      <c r="K121" s="2">
        <v>21.0</v>
      </c>
    </row>
    <row r="122">
      <c r="A122" s="41"/>
      <c r="B122" s="42"/>
      <c r="E122" s="43"/>
      <c r="G122" s="2">
        <v>84.0</v>
      </c>
      <c r="H122" s="2">
        <v>41.0</v>
      </c>
      <c r="I122" s="11">
        <v>121.0</v>
      </c>
      <c r="J122" s="2">
        <v>62.0</v>
      </c>
      <c r="K122" s="2">
        <v>23.0</v>
      </c>
    </row>
    <row r="123">
      <c r="A123" s="41"/>
      <c r="B123" s="42"/>
      <c r="E123" s="43"/>
      <c r="G123" s="2">
        <v>86.0</v>
      </c>
      <c r="H123" s="2">
        <v>33.0</v>
      </c>
      <c r="I123" s="11">
        <v>122.0</v>
      </c>
      <c r="J123" s="2">
        <v>64.0</v>
      </c>
      <c r="K123" s="2">
        <v>26.0</v>
      </c>
    </row>
    <row r="124">
      <c r="A124" s="41"/>
      <c r="B124" s="42"/>
      <c r="E124" s="43"/>
      <c r="G124" s="2">
        <v>72.0</v>
      </c>
      <c r="H124" s="2">
        <v>57.0</v>
      </c>
      <c r="I124" s="11">
        <v>123.0</v>
      </c>
      <c r="J124" s="2">
        <v>60.0</v>
      </c>
      <c r="K124" s="2">
        <v>29.0</v>
      </c>
    </row>
    <row r="125">
      <c r="A125" s="41"/>
      <c r="B125" s="42"/>
      <c r="E125" s="43"/>
      <c r="G125" s="2">
        <v>88.0</v>
      </c>
      <c r="H125" s="2">
        <v>49.0</v>
      </c>
      <c r="I125" s="11">
        <v>124.0</v>
      </c>
      <c r="J125" s="2">
        <v>80.0</v>
      </c>
      <c r="K125" s="2">
        <v>21.0</v>
      </c>
    </row>
    <row r="126">
      <c r="A126" s="41"/>
      <c r="B126" s="42"/>
      <c r="E126" s="43"/>
      <c r="G126" s="2">
        <v>80.0</v>
      </c>
      <c r="H126" s="2">
        <v>37.0</v>
      </c>
      <c r="I126" s="11">
        <v>125.0</v>
      </c>
      <c r="J126" s="2">
        <v>82.0</v>
      </c>
      <c r="K126" s="2">
        <v>28.0</v>
      </c>
    </row>
    <row r="127">
      <c r="A127" s="41"/>
      <c r="B127" s="42"/>
      <c r="E127" s="43"/>
      <c r="G127" s="2">
        <v>84.0</v>
      </c>
      <c r="H127" s="2">
        <v>30.0</v>
      </c>
      <c r="I127" s="11">
        <v>126.0</v>
      </c>
      <c r="J127" s="2">
        <v>68.0</v>
      </c>
      <c r="K127" s="2">
        <v>32.0</v>
      </c>
    </row>
    <row r="128">
      <c r="A128" s="41"/>
      <c r="B128" s="42"/>
      <c r="E128" s="43"/>
      <c r="G128" s="2">
        <v>82.0</v>
      </c>
      <c r="H128" s="2">
        <v>46.0</v>
      </c>
      <c r="I128" s="11">
        <v>127.0</v>
      </c>
      <c r="J128" s="2">
        <v>70.0</v>
      </c>
      <c r="K128" s="2">
        <v>27.0</v>
      </c>
    </row>
    <row r="129">
      <c r="A129" s="41"/>
      <c r="B129" s="42"/>
      <c r="E129" s="43"/>
      <c r="G129" s="2">
        <v>88.0</v>
      </c>
      <c r="H129" s="2">
        <v>49.0</v>
      </c>
      <c r="I129" s="11">
        <v>128.0</v>
      </c>
      <c r="J129" s="2">
        <v>72.0</v>
      </c>
      <c r="K129" s="2">
        <v>27.0</v>
      </c>
    </row>
    <row r="130">
      <c r="A130" s="41"/>
      <c r="B130" s="42"/>
      <c r="E130" s="43"/>
      <c r="G130" s="2">
        <v>72.0</v>
      </c>
      <c r="H130" s="2">
        <v>44.0</v>
      </c>
      <c r="I130" s="11">
        <v>129.0</v>
      </c>
      <c r="J130" s="2">
        <v>64.0</v>
      </c>
      <c r="K130" s="2">
        <v>21.0</v>
      </c>
    </row>
    <row r="131">
      <c r="A131" s="41"/>
      <c r="B131" s="42"/>
      <c r="E131" s="43"/>
      <c r="G131" s="2">
        <v>74.0</v>
      </c>
      <c r="H131" s="2">
        <v>48.0</v>
      </c>
      <c r="I131" s="11">
        <v>130.0</v>
      </c>
      <c r="J131" s="2">
        <v>60.0</v>
      </c>
      <c r="K131" s="2">
        <v>25.0</v>
      </c>
    </row>
    <row r="132">
      <c r="A132" s="41"/>
      <c r="B132" s="42"/>
      <c r="E132" s="43"/>
      <c r="G132" s="2">
        <v>70.0</v>
      </c>
      <c r="H132" s="2">
        <v>63.0</v>
      </c>
      <c r="I132" s="11">
        <v>131.0</v>
      </c>
      <c r="J132" s="2">
        <v>85.0</v>
      </c>
      <c r="K132" s="2">
        <v>24.0</v>
      </c>
    </row>
    <row r="133">
      <c r="A133" s="41"/>
      <c r="B133" s="42"/>
      <c r="E133" s="43"/>
      <c r="G133" s="2">
        <v>108.0</v>
      </c>
      <c r="H133" s="2">
        <v>65.0</v>
      </c>
      <c r="I133" s="11">
        <v>132.0</v>
      </c>
      <c r="J133" s="2">
        <v>65.0</v>
      </c>
      <c r="K133" s="2">
        <v>24.0</v>
      </c>
    </row>
    <row r="134">
      <c r="A134" s="41"/>
      <c r="B134" s="42"/>
      <c r="E134" s="43"/>
      <c r="G134" s="2">
        <v>78.0</v>
      </c>
      <c r="H134" s="2">
        <v>67.0</v>
      </c>
      <c r="I134" s="11">
        <v>133.0</v>
      </c>
      <c r="J134" s="2">
        <v>70.0</v>
      </c>
      <c r="K134" s="2">
        <v>38.0</v>
      </c>
    </row>
    <row r="135">
      <c r="A135" s="41"/>
      <c r="B135" s="42"/>
      <c r="E135" s="43"/>
      <c r="G135" s="2">
        <v>102.0</v>
      </c>
      <c r="H135" s="2">
        <v>45.0</v>
      </c>
      <c r="I135" s="11">
        <v>134.0</v>
      </c>
      <c r="J135" s="2">
        <v>62.0</v>
      </c>
      <c r="K135" s="2">
        <v>25.0</v>
      </c>
    </row>
    <row r="136">
      <c r="A136" s="41"/>
      <c r="B136" s="42"/>
      <c r="E136" s="43"/>
      <c r="G136" s="2">
        <v>82.0</v>
      </c>
      <c r="H136" s="2">
        <v>58.0</v>
      </c>
      <c r="I136" s="11">
        <v>135.0</v>
      </c>
      <c r="J136" s="2">
        <v>68.0</v>
      </c>
      <c r="K136" s="2">
        <v>32.0</v>
      </c>
    </row>
    <row r="137">
      <c r="A137" s="41"/>
      <c r="B137" s="42"/>
      <c r="E137" s="43"/>
      <c r="G137" s="2">
        <v>100.0</v>
      </c>
      <c r="H137" s="2">
        <v>35.0</v>
      </c>
      <c r="I137" s="11">
        <v>136.0</v>
      </c>
      <c r="J137" s="2">
        <v>74.0</v>
      </c>
      <c r="K137" s="2">
        <v>32.0</v>
      </c>
    </row>
    <row r="138">
      <c r="A138" s="41"/>
      <c r="B138" s="42"/>
      <c r="E138" s="43"/>
      <c r="G138" s="2">
        <v>100.0</v>
      </c>
      <c r="H138" s="2">
        <v>45.0</v>
      </c>
      <c r="I138" s="11">
        <v>137.0</v>
      </c>
      <c r="J138" s="2">
        <v>66.0</v>
      </c>
      <c r="K138" s="2">
        <v>41.0</v>
      </c>
    </row>
    <row r="139">
      <c r="A139" s="41"/>
      <c r="B139" s="42"/>
      <c r="E139" s="43"/>
      <c r="G139" s="2">
        <v>82.0</v>
      </c>
      <c r="H139" s="2">
        <v>58.0</v>
      </c>
      <c r="I139" s="11">
        <v>138.0</v>
      </c>
      <c r="J139" s="2">
        <v>60.0</v>
      </c>
      <c r="K139" s="2">
        <v>21.0</v>
      </c>
    </row>
    <row r="140">
      <c r="A140" s="41"/>
      <c r="B140" s="42"/>
      <c r="E140" s="43"/>
      <c r="G140" s="2">
        <v>66.0</v>
      </c>
      <c r="H140" s="2">
        <v>42.0</v>
      </c>
      <c r="I140" s="11">
        <v>139.0</v>
      </c>
      <c r="J140" s="2">
        <v>72.0</v>
      </c>
      <c r="K140" s="2">
        <v>37.0</v>
      </c>
    </row>
    <row r="141">
      <c r="A141" s="41"/>
      <c r="B141" s="42"/>
      <c r="E141" s="43"/>
      <c r="G141" s="2">
        <v>61.0</v>
      </c>
      <c r="H141" s="2">
        <v>55.0</v>
      </c>
      <c r="I141" s="11">
        <v>140.0</v>
      </c>
      <c r="J141" s="2">
        <v>66.0</v>
      </c>
      <c r="K141" s="2">
        <v>26.0</v>
      </c>
    </row>
    <row r="142">
      <c r="A142" s="41"/>
      <c r="B142" s="42"/>
      <c r="E142" s="43"/>
      <c r="G142" s="2">
        <v>84.0</v>
      </c>
      <c r="H142" s="2">
        <v>35.0</v>
      </c>
      <c r="I142" s="11">
        <v>141.0</v>
      </c>
      <c r="J142" s="2">
        <v>78.0</v>
      </c>
      <c r="K142" s="2">
        <v>22.0</v>
      </c>
    </row>
    <row r="143">
      <c r="A143" s="41"/>
      <c r="B143" s="42"/>
      <c r="E143" s="43"/>
      <c r="G143" s="2">
        <v>78.0</v>
      </c>
      <c r="H143" s="2">
        <v>38.0</v>
      </c>
      <c r="I143" s="11">
        <v>142.0</v>
      </c>
      <c r="J143" s="2">
        <v>76.0</v>
      </c>
      <c r="K143" s="2">
        <v>26.0</v>
      </c>
    </row>
    <row r="144">
      <c r="A144" s="41"/>
      <c r="B144" s="42"/>
      <c r="E144" s="43"/>
      <c r="G144" s="2">
        <v>72.0</v>
      </c>
      <c r="H144" s="2">
        <v>46.0</v>
      </c>
      <c r="I144" s="11">
        <v>143.0</v>
      </c>
      <c r="J144" s="2">
        <v>52.0</v>
      </c>
      <c r="K144" s="2">
        <v>24.0</v>
      </c>
    </row>
    <row r="145">
      <c r="A145" s="41"/>
      <c r="B145" s="42"/>
      <c r="E145" s="43"/>
      <c r="G145" s="2">
        <v>74.0</v>
      </c>
      <c r="H145" s="2">
        <v>39.0</v>
      </c>
      <c r="I145" s="11">
        <v>144.0</v>
      </c>
      <c r="J145" s="2">
        <v>70.0</v>
      </c>
      <c r="K145" s="2">
        <v>31.0</v>
      </c>
    </row>
    <row r="146">
      <c r="A146" s="41"/>
      <c r="B146" s="42"/>
      <c r="E146" s="43"/>
      <c r="G146" s="2">
        <v>90.0</v>
      </c>
      <c r="H146" s="2">
        <v>28.0</v>
      </c>
      <c r="I146" s="11">
        <v>145.0</v>
      </c>
      <c r="J146" s="2">
        <v>80.0</v>
      </c>
      <c r="K146" s="2">
        <v>24.0</v>
      </c>
    </row>
    <row r="147">
      <c r="A147" s="41"/>
      <c r="B147" s="42"/>
      <c r="E147" s="43"/>
      <c r="G147" s="2">
        <v>82.0</v>
      </c>
      <c r="H147" s="2">
        <v>37.0</v>
      </c>
      <c r="I147" s="11">
        <v>146.0</v>
      </c>
      <c r="J147" s="2">
        <v>86.0</v>
      </c>
      <c r="K147" s="2">
        <v>22.0</v>
      </c>
    </row>
    <row r="148">
      <c r="A148" s="41"/>
      <c r="B148" s="42"/>
      <c r="E148" s="43"/>
      <c r="G148" s="2">
        <v>78.0</v>
      </c>
      <c r="H148" s="2">
        <v>36.0</v>
      </c>
      <c r="I148" s="11">
        <v>147.0</v>
      </c>
      <c r="J148" s="2">
        <v>80.0</v>
      </c>
      <c r="K148" s="2">
        <v>22.0</v>
      </c>
    </row>
    <row r="149">
      <c r="A149" s="41"/>
      <c r="B149" s="42"/>
      <c r="E149" s="43"/>
      <c r="G149" s="2">
        <v>94.0</v>
      </c>
      <c r="H149" s="2">
        <v>26.0</v>
      </c>
      <c r="I149" s="11">
        <v>148.0</v>
      </c>
      <c r="J149" s="2">
        <v>68.0</v>
      </c>
      <c r="K149" s="2">
        <v>29.0</v>
      </c>
    </row>
    <row r="150">
      <c r="A150" s="41"/>
      <c r="B150" s="42"/>
      <c r="E150" s="43"/>
      <c r="G150" s="2">
        <v>82.0</v>
      </c>
      <c r="H150" s="2">
        <v>43.0</v>
      </c>
      <c r="I150" s="11">
        <v>149.0</v>
      </c>
      <c r="J150" s="2">
        <v>68.0</v>
      </c>
      <c r="K150" s="2">
        <v>23.0</v>
      </c>
    </row>
    <row r="151">
      <c r="A151" s="41"/>
      <c r="B151" s="42"/>
      <c r="E151" s="43"/>
      <c r="G151" s="2">
        <v>74.0</v>
      </c>
      <c r="H151" s="2">
        <v>38.0</v>
      </c>
      <c r="I151" s="11">
        <v>150.0</v>
      </c>
      <c r="J151" s="2">
        <v>72.0</v>
      </c>
      <c r="K151" s="2">
        <v>26.0</v>
      </c>
    </row>
    <row r="152">
      <c r="A152" s="41"/>
      <c r="B152" s="42"/>
      <c r="E152" s="43"/>
      <c r="G152" s="2">
        <v>85.0</v>
      </c>
      <c r="H152" s="2">
        <v>41.0</v>
      </c>
      <c r="I152" s="11">
        <v>151.0</v>
      </c>
      <c r="J152" s="2">
        <v>90.0</v>
      </c>
      <c r="K152" s="2">
        <v>23.0</v>
      </c>
    </row>
    <row r="153">
      <c r="A153" s="41"/>
      <c r="B153" s="42"/>
      <c r="E153" s="43"/>
      <c r="G153" s="2">
        <v>88.0</v>
      </c>
      <c r="H153" s="2">
        <v>31.0</v>
      </c>
      <c r="I153" s="11">
        <v>152.0</v>
      </c>
      <c r="J153" s="2">
        <v>76.0</v>
      </c>
      <c r="K153" s="2">
        <v>27.0</v>
      </c>
    </row>
    <row r="154">
      <c r="A154" s="41"/>
      <c r="B154" s="42"/>
      <c r="E154" s="43"/>
      <c r="G154" s="2">
        <v>104.0</v>
      </c>
      <c r="H154" s="2">
        <v>41.0</v>
      </c>
      <c r="I154" s="11">
        <v>153.0</v>
      </c>
      <c r="J154" s="2">
        <v>64.0</v>
      </c>
      <c r="K154" s="2">
        <v>21.0</v>
      </c>
    </row>
    <row r="155">
      <c r="A155" s="41"/>
      <c r="B155" s="42"/>
      <c r="E155" s="43"/>
      <c r="G155" s="2">
        <v>72.0</v>
      </c>
      <c r="H155" s="2">
        <v>72.0</v>
      </c>
      <c r="I155" s="11">
        <v>154.0</v>
      </c>
      <c r="J155" s="2">
        <v>70.0</v>
      </c>
      <c r="K155" s="2">
        <v>22.0</v>
      </c>
    </row>
    <row r="156">
      <c r="A156" s="41"/>
      <c r="B156" s="42"/>
      <c r="E156" s="43"/>
      <c r="G156" s="2">
        <v>54.0</v>
      </c>
      <c r="H156" s="2">
        <v>62.0</v>
      </c>
      <c r="I156" s="11">
        <v>155.0</v>
      </c>
      <c r="J156" s="2">
        <v>54.0</v>
      </c>
      <c r="K156" s="2">
        <v>22.0</v>
      </c>
    </row>
    <row r="157">
      <c r="A157" s="41"/>
      <c r="B157" s="42"/>
      <c r="E157" s="43"/>
      <c r="G157" s="2">
        <v>84.0</v>
      </c>
      <c r="H157" s="2">
        <v>51.0</v>
      </c>
      <c r="I157" s="11">
        <v>156.0</v>
      </c>
      <c r="J157" s="2">
        <v>50.0</v>
      </c>
      <c r="K157" s="2">
        <v>33.0</v>
      </c>
    </row>
    <row r="158">
      <c r="A158" s="41"/>
      <c r="B158" s="42"/>
      <c r="E158" s="43"/>
      <c r="G158" s="2">
        <v>74.0</v>
      </c>
      <c r="H158" s="2">
        <v>81.0</v>
      </c>
      <c r="I158" s="11">
        <v>157.0</v>
      </c>
      <c r="J158" s="2">
        <v>76.0</v>
      </c>
      <c r="K158" s="2">
        <v>29.0</v>
      </c>
    </row>
    <row r="159">
      <c r="A159" s="41"/>
      <c r="B159" s="42"/>
      <c r="E159" s="43"/>
      <c r="G159" s="2">
        <v>72.0</v>
      </c>
      <c r="H159" s="2">
        <v>48.0</v>
      </c>
      <c r="I159" s="11">
        <v>158.0</v>
      </c>
      <c r="J159" s="2">
        <v>90.0</v>
      </c>
      <c r="K159" s="2">
        <v>23.0</v>
      </c>
    </row>
    <row r="160">
      <c r="A160" s="41"/>
      <c r="B160" s="42"/>
      <c r="E160" s="43"/>
      <c r="G160" s="2">
        <v>70.0</v>
      </c>
      <c r="H160" s="2">
        <v>39.0</v>
      </c>
      <c r="I160" s="11">
        <v>159.0</v>
      </c>
      <c r="J160" s="2">
        <v>70.0</v>
      </c>
      <c r="K160" s="2">
        <v>34.0</v>
      </c>
    </row>
    <row r="161">
      <c r="A161" s="41"/>
      <c r="B161" s="42"/>
      <c r="E161" s="43"/>
      <c r="G161" s="2">
        <v>78.0</v>
      </c>
      <c r="H161" s="2">
        <v>37.0</v>
      </c>
      <c r="I161" s="11">
        <v>160.0</v>
      </c>
      <c r="J161" s="2">
        <v>86.0</v>
      </c>
      <c r="K161" s="2">
        <v>23.0</v>
      </c>
    </row>
    <row r="162">
      <c r="A162" s="41"/>
      <c r="B162" s="42"/>
      <c r="E162" s="43"/>
      <c r="G162" s="2">
        <v>98.0</v>
      </c>
      <c r="H162" s="2">
        <v>34.0</v>
      </c>
      <c r="I162" s="11">
        <v>161.0</v>
      </c>
      <c r="J162" s="2">
        <v>52.0</v>
      </c>
      <c r="K162" s="2">
        <v>42.0</v>
      </c>
    </row>
    <row r="163">
      <c r="A163" s="41"/>
      <c r="B163" s="42"/>
      <c r="E163" s="43"/>
      <c r="G163" s="2">
        <v>72.0</v>
      </c>
      <c r="H163" s="2">
        <v>38.0</v>
      </c>
      <c r="I163" s="11">
        <v>162.0</v>
      </c>
      <c r="J163" s="2">
        <v>84.0</v>
      </c>
      <c r="K163" s="2">
        <v>27.0</v>
      </c>
    </row>
    <row r="164">
      <c r="A164" s="41"/>
      <c r="B164" s="42"/>
      <c r="E164" s="43"/>
      <c r="G164" s="2">
        <v>90.0</v>
      </c>
      <c r="H164" s="2">
        <v>50.0</v>
      </c>
      <c r="I164" s="11">
        <v>163.0</v>
      </c>
      <c r="J164" s="2">
        <v>80.0</v>
      </c>
      <c r="K164" s="2">
        <v>24.0</v>
      </c>
    </row>
    <row r="165">
      <c r="A165" s="41"/>
      <c r="B165" s="42"/>
      <c r="E165" s="43"/>
      <c r="G165" s="2">
        <v>84.0</v>
      </c>
      <c r="H165" s="2">
        <v>59.0</v>
      </c>
      <c r="I165" s="11">
        <v>164.0</v>
      </c>
      <c r="J165" s="2">
        <v>68.0</v>
      </c>
      <c r="K165" s="2">
        <v>25.0</v>
      </c>
    </row>
    <row r="166">
      <c r="A166" s="41"/>
      <c r="B166" s="42"/>
      <c r="E166" s="43"/>
      <c r="G166" s="2">
        <v>74.0</v>
      </c>
      <c r="H166" s="2">
        <v>39.0</v>
      </c>
      <c r="I166" s="11">
        <v>165.0</v>
      </c>
      <c r="J166" s="2">
        <v>64.0</v>
      </c>
      <c r="K166" s="2">
        <v>21.0</v>
      </c>
    </row>
    <row r="167">
      <c r="A167" s="41"/>
      <c r="B167" s="42"/>
      <c r="E167" s="43"/>
      <c r="G167" s="2">
        <v>86.0</v>
      </c>
      <c r="H167" s="2">
        <v>63.0</v>
      </c>
      <c r="I167" s="11">
        <v>166.0</v>
      </c>
      <c r="J167" s="2">
        <v>56.0</v>
      </c>
      <c r="K167" s="2">
        <v>30.0</v>
      </c>
    </row>
    <row r="168">
      <c r="A168" s="41"/>
      <c r="B168" s="42"/>
      <c r="E168" s="43"/>
      <c r="G168" s="2">
        <v>88.0</v>
      </c>
      <c r="H168" s="2">
        <v>29.0</v>
      </c>
      <c r="I168" s="11">
        <v>167.0</v>
      </c>
      <c r="J168" s="2">
        <v>68.0</v>
      </c>
      <c r="K168" s="2">
        <v>25.0</v>
      </c>
    </row>
    <row r="169">
      <c r="A169" s="41"/>
      <c r="B169" s="42"/>
      <c r="E169" s="43"/>
      <c r="G169" s="2">
        <v>78.0</v>
      </c>
      <c r="H169" s="2">
        <v>58.0</v>
      </c>
      <c r="I169" s="11">
        <v>168.0</v>
      </c>
      <c r="J169" s="2">
        <v>50.0</v>
      </c>
      <c r="K169" s="2">
        <v>24.0</v>
      </c>
    </row>
    <row r="170">
      <c r="A170" s="41"/>
      <c r="B170" s="42"/>
      <c r="E170" s="43"/>
      <c r="G170" s="2">
        <v>80.0</v>
      </c>
      <c r="H170" s="2">
        <v>67.0</v>
      </c>
      <c r="I170" s="11">
        <v>169.0</v>
      </c>
      <c r="J170" s="2">
        <v>68.0</v>
      </c>
      <c r="K170" s="2">
        <v>34.0</v>
      </c>
    </row>
    <row r="171">
      <c r="A171" s="41"/>
      <c r="B171" s="42"/>
      <c r="E171" s="43"/>
      <c r="G171" s="2">
        <v>90.0</v>
      </c>
      <c r="H171" s="2">
        <v>42.0</v>
      </c>
      <c r="I171" s="11">
        <v>170.0</v>
      </c>
      <c r="J171" s="2">
        <v>72.0</v>
      </c>
      <c r="K171" s="2">
        <v>27.0</v>
      </c>
    </row>
    <row r="172">
      <c r="A172" s="41"/>
      <c r="B172" s="42"/>
      <c r="E172" s="43"/>
      <c r="G172" s="2">
        <v>70.0</v>
      </c>
      <c r="H172" s="2">
        <v>45.0</v>
      </c>
      <c r="I172" s="11">
        <v>171.0</v>
      </c>
      <c r="J172" s="2">
        <v>70.0</v>
      </c>
      <c r="K172" s="2">
        <v>24.0</v>
      </c>
    </row>
    <row r="173">
      <c r="A173" s="41"/>
      <c r="B173" s="42"/>
      <c r="E173" s="43"/>
      <c r="G173" s="2">
        <v>74.0</v>
      </c>
      <c r="H173" s="2">
        <v>66.0</v>
      </c>
      <c r="I173" s="11">
        <v>172.0</v>
      </c>
      <c r="J173" s="2">
        <v>62.0</v>
      </c>
      <c r="K173" s="2">
        <v>35.0</v>
      </c>
    </row>
    <row r="174">
      <c r="A174" s="41"/>
      <c r="B174" s="42"/>
      <c r="E174" s="43"/>
      <c r="G174" s="2">
        <v>70.0</v>
      </c>
      <c r="H174" s="2">
        <v>55.0</v>
      </c>
      <c r="I174" s="11">
        <v>173.0</v>
      </c>
      <c r="J174" s="2">
        <v>72.0</v>
      </c>
      <c r="K174" s="2">
        <v>25.0</v>
      </c>
    </row>
    <row r="175">
      <c r="A175" s="41"/>
      <c r="B175" s="42"/>
      <c r="E175" s="43"/>
      <c r="G175" s="2">
        <v>74.0</v>
      </c>
      <c r="H175" s="2">
        <v>39.0</v>
      </c>
      <c r="I175" s="11">
        <v>174.0</v>
      </c>
      <c r="J175" s="2">
        <v>64.0</v>
      </c>
      <c r="K175" s="2">
        <v>24.0</v>
      </c>
    </row>
    <row r="176">
      <c r="A176" s="41"/>
      <c r="B176" s="42"/>
      <c r="E176" s="43"/>
      <c r="G176" s="2">
        <v>68.0</v>
      </c>
      <c r="H176" s="2">
        <v>41.0</v>
      </c>
      <c r="I176" s="11">
        <v>175.0</v>
      </c>
      <c r="J176" s="2">
        <v>52.0</v>
      </c>
      <c r="K176" s="2">
        <v>21.0</v>
      </c>
    </row>
    <row r="177">
      <c r="A177" s="41"/>
      <c r="B177" s="42"/>
      <c r="E177" s="43"/>
      <c r="G177" s="2">
        <v>78.0</v>
      </c>
      <c r="H177" s="2">
        <v>40.0</v>
      </c>
      <c r="I177" s="11">
        <v>176.0</v>
      </c>
      <c r="J177" s="2">
        <v>72.0</v>
      </c>
      <c r="K177" s="2">
        <v>28.0</v>
      </c>
    </row>
    <row r="178">
      <c r="A178" s="41"/>
      <c r="B178" s="42"/>
      <c r="E178" s="43"/>
      <c r="G178" s="2">
        <v>82.0</v>
      </c>
      <c r="H178" s="2">
        <v>38.0</v>
      </c>
      <c r="I178" s="11">
        <v>177.0</v>
      </c>
      <c r="J178" s="2">
        <v>62.0</v>
      </c>
      <c r="K178" s="2">
        <v>21.0</v>
      </c>
    </row>
    <row r="179">
      <c r="A179" s="41"/>
      <c r="B179" s="42"/>
      <c r="E179" s="43"/>
      <c r="G179" s="2">
        <v>90.0</v>
      </c>
      <c r="H179" s="2">
        <v>35.0</v>
      </c>
      <c r="I179" s="11">
        <v>178.0</v>
      </c>
      <c r="J179" s="2">
        <v>78.0</v>
      </c>
      <c r="K179" s="2">
        <v>21.0</v>
      </c>
    </row>
    <row r="180">
      <c r="A180" s="41"/>
      <c r="B180" s="42"/>
      <c r="E180" s="43"/>
      <c r="G180" s="2">
        <v>78.0</v>
      </c>
      <c r="H180" s="2">
        <v>64.0</v>
      </c>
      <c r="I180" s="11">
        <v>179.0</v>
      </c>
      <c r="J180" s="2">
        <v>70.0</v>
      </c>
      <c r="K180" s="2">
        <v>25.0</v>
      </c>
    </row>
    <row r="181">
      <c r="A181" s="41"/>
      <c r="B181" s="42"/>
      <c r="E181" s="43"/>
      <c r="G181" s="2">
        <v>72.0</v>
      </c>
      <c r="H181" s="2">
        <v>46.0</v>
      </c>
      <c r="I181" s="11">
        <v>180.0</v>
      </c>
      <c r="J181" s="2">
        <v>60.0</v>
      </c>
      <c r="K181" s="2">
        <v>29.0</v>
      </c>
    </row>
    <row r="182">
      <c r="A182" s="41"/>
      <c r="B182" s="42"/>
      <c r="E182" s="43"/>
      <c r="G182" s="2">
        <v>68.0</v>
      </c>
      <c r="H182" s="2">
        <v>58.0</v>
      </c>
      <c r="I182" s="11">
        <v>181.0</v>
      </c>
      <c r="J182" s="2">
        <v>64.0</v>
      </c>
      <c r="K182" s="2">
        <v>23.0</v>
      </c>
    </row>
    <row r="183">
      <c r="A183" s="41"/>
      <c r="B183" s="42"/>
      <c r="E183" s="43"/>
      <c r="G183" s="2">
        <v>88.0</v>
      </c>
      <c r="H183" s="2">
        <v>53.0</v>
      </c>
      <c r="I183" s="11">
        <v>182.0</v>
      </c>
      <c r="J183" s="2">
        <v>62.0</v>
      </c>
      <c r="K183" s="2">
        <v>22.0</v>
      </c>
    </row>
    <row r="184">
      <c r="A184" s="41"/>
      <c r="B184" s="42"/>
      <c r="E184" s="43"/>
      <c r="G184" s="2">
        <v>86.0</v>
      </c>
      <c r="H184" s="2">
        <v>51.0</v>
      </c>
      <c r="I184" s="11">
        <v>183.0</v>
      </c>
      <c r="J184" s="2">
        <v>70.0</v>
      </c>
      <c r="K184" s="2">
        <v>28.0</v>
      </c>
    </row>
    <row r="185">
      <c r="A185" s="41"/>
      <c r="B185" s="42"/>
      <c r="E185" s="43"/>
      <c r="G185" s="2">
        <v>90.0</v>
      </c>
      <c r="H185" s="2">
        <v>60.0</v>
      </c>
      <c r="I185" s="11">
        <v>184.0</v>
      </c>
      <c r="J185" s="2">
        <v>56.0</v>
      </c>
      <c r="K185" s="2">
        <v>26.0</v>
      </c>
    </row>
    <row r="186">
      <c r="A186" s="41"/>
      <c r="B186" s="42"/>
      <c r="E186" s="43"/>
      <c r="G186" s="2">
        <v>70.0</v>
      </c>
      <c r="H186" s="2">
        <v>45.0</v>
      </c>
      <c r="I186" s="11">
        <v>185.0</v>
      </c>
      <c r="J186" s="2">
        <v>72.0</v>
      </c>
      <c r="K186" s="2">
        <v>33.0</v>
      </c>
    </row>
    <row r="187">
      <c r="A187" s="41"/>
      <c r="B187" s="42"/>
      <c r="E187" s="43"/>
      <c r="G187" s="2">
        <v>90.0</v>
      </c>
      <c r="H187" s="2">
        <v>46.0</v>
      </c>
      <c r="I187" s="11">
        <v>186.0</v>
      </c>
      <c r="J187" s="2">
        <v>88.0</v>
      </c>
      <c r="K187" s="2">
        <v>21.0</v>
      </c>
    </row>
    <row r="188">
      <c r="A188" s="41"/>
      <c r="B188" s="42"/>
      <c r="E188" s="43"/>
      <c r="G188" s="2">
        <v>60.0</v>
      </c>
      <c r="H188" s="2">
        <v>67.0</v>
      </c>
      <c r="I188" s="11">
        <v>187.0</v>
      </c>
      <c r="J188" s="2">
        <v>62.0</v>
      </c>
      <c r="K188" s="2">
        <v>25.0</v>
      </c>
    </row>
    <row r="189">
      <c r="A189" s="41"/>
      <c r="B189" s="42"/>
      <c r="E189" s="43"/>
      <c r="G189" s="2">
        <v>92.0</v>
      </c>
      <c r="H189" s="2">
        <v>32.0</v>
      </c>
      <c r="I189" s="11">
        <v>188.0</v>
      </c>
      <c r="J189" s="2">
        <v>78.0</v>
      </c>
      <c r="K189" s="2">
        <v>31.0</v>
      </c>
    </row>
    <row r="190">
      <c r="A190" s="41"/>
      <c r="B190" s="42"/>
      <c r="E190" s="43"/>
      <c r="G190" s="2">
        <v>74.0</v>
      </c>
      <c r="H190" s="2">
        <v>43.0</v>
      </c>
      <c r="I190" s="11">
        <v>189.0</v>
      </c>
      <c r="J190" s="2">
        <v>48.0</v>
      </c>
      <c r="K190" s="2">
        <v>24.0</v>
      </c>
    </row>
    <row r="191">
      <c r="A191" s="41"/>
      <c r="B191" s="42"/>
      <c r="E191" s="43"/>
      <c r="G191" s="2">
        <v>85.0</v>
      </c>
      <c r="H191" s="2">
        <v>56.0</v>
      </c>
      <c r="I191" s="11">
        <v>190.0</v>
      </c>
      <c r="J191" s="2">
        <v>62.0</v>
      </c>
      <c r="K191" s="2">
        <v>28.0</v>
      </c>
    </row>
    <row r="192">
      <c r="A192" s="41"/>
      <c r="B192" s="42"/>
      <c r="E192" s="43"/>
      <c r="G192" s="2">
        <v>90.0</v>
      </c>
      <c r="H192" s="2">
        <v>37.0</v>
      </c>
      <c r="I192" s="11">
        <v>191.0</v>
      </c>
      <c r="J192" s="2">
        <v>70.0</v>
      </c>
      <c r="K192" s="2">
        <v>29.0</v>
      </c>
    </row>
    <row r="193">
      <c r="A193" s="41"/>
      <c r="B193" s="42"/>
      <c r="E193" s="43"/>
      <c r="G193" s="2">
        <v>76.0</v>
      </c>
      <c r="H193" s="2">
        <v>53.0</v>
      </c>
      <c r="I193" s="11">
        <v>192.0</v>
      </c>
      <c r="J193" s="2">
        <v>84.0</v>
      </c>
      <c r="K193" s="2">
        <v>24.0</v>
      </c>
    </row>
    <row r="194">
      <c r="A194" s="41"/>
      <c r="B194" s="42"/>
      <c r="E194" s="43"/>
      <c r="G194" s="2">
        <v>82.0</v>
      </c>
      <c r="H194" s="2">
        <v>50.0</v>
      </c>
      <c r="I194" s="11">
        <v>193.0</v>
      </c>
      <c r="J194" s="2">
        <v>72.0</v>
      </c>
      <c r="K194" s="2">
        <v>30.0</v>
      </c>
    </row>
    <row r="195">
      <c r="A195" s="41"/>
      <c r="B195" s="42"/>
      <c r="E195" s="43"/>
      <c r="G195" s="2">
        <v>110.0</v>
      </c>
      <c r="H195" s="2">
        <v>37.0</v>
      </c>
      <c r="I195" s="11">
        <v>194.0</v>
      </c>
      <c r="J195" s="2">
        <v>58.0</v>
      </c>
      <c r="K195" s="2">
        <v>25.0</v>
      </c>
    </row>
    <row r="196">
      <c r="A196" s="41"/>
      <c r="B196" s="42"/>
      <c r="E196" s="43"/>
      <c r="G196" s="2">
        <v>88.0</v>
      </c>
      <c r="H196" s="2">
        <v>66.0</v>
      </c>
      <c r="I196" s="11">
        <v>195.0</v>
      </c>
      <c r="J196" s="2">
        <v>76.0</v>
      </c>
      <c r="K196" s="2">
        <v>29.0</v>
      </c>
    </row>
    <row r="197">
      <c r="A197" s="41"/>
      <c r="B197" s="42"/>
      <c r="E197" s="43"/>
      <c r="G197" s="2">
        <v>76.0</v>
      </c>
      <c r="H197" s="2">
        <v>58.0</v>
      </c>
      <c r="I197" s="11">
        <v>196.0</v>
      </c>
      <c r="J197" s="2">
        <v>68.0</v>
      </c>
      <c r="K197" s="2">
        <v>21.0</v>
      </c>
    </row>
    <row r="198">
      <c r="A198" s="41"/>
      <c r="B198" s="42"/>
      <c r="E198" s="43"/>
      <c r="G198" s="2">
        <v>68.0</v>
      </c>
      <c r="H198" s="2">
        <v>42.0</v>
      </c>
      <c r="I198" s="11">
        <v>197.0</v>
      </c>
      <c r="J198" s="2">
        <v>68.0</v>
      </c>
      <c r="K198" s="2">
        <v>25.0</v>
      </c>
    </row>
    <row r="199">
      <c r="A199" s="41"/>
      <c r="B199" s="42"/>
      <c r="E199" s="43"/>
      <c r="G199" s="2">
        <v>76.0</v>
      </c>
      <c r="H199" s="2">
        <v>54.0</v>
      </c>
      <c r="I199" s="11">
        <v>198.0</v>
      </c>
      <c r="J199" s="2">
        <v>68.0</v>
      </c>
      <c r="K199" s="2">
        <v>30.0</v>
      </c>
    </row>
    <row r="200">
      <c r="A200" s="41"/>
      <c r="B200" s="42"/>
      <c r="E200" s="43"/>
      <c r="G200" s="2">
        <v>62.0</v>
      </c>
      <c r="H200" s="2">
        <v>46.0</v>
      </c>
      <c r="I200" s="11">
        <v>199.0</v>
      </c>
      <c r="J200" s="2">
        <v>66.0</v>
      </c>
      <c r="K200" s="2">
        <v>41.0</v>
      </c>
    </row>
    <row r="201">
      <c r="A201" s="41"/>
      <c r="B201" s="42"/>
      <c r="E201" s="43"/>
      <c r="G201" s="2">
        <v>70.0</v>
      </c>
      <c r="H201" s="2">
        <v>39.0</v>
      </c>
      <c r="I201" s="11">
        <v>200.0</v>
      </c>
      <c r="J201" s="2">
        <v>70.0</v>
      </c>
      <c r="K201" s="2">
        <v>22.0</v>
      </c>
    </row>
    <row r="202">
      <c r="A202" s="41"/>
      <c r="B202" s="42"/>
      <c r="E202" s="43"/>
      <c r="G202" s="2">
        <v>70.0</v>
      </c>
      <c r="H202" s="2">
        <v>62.0</v>
      </c>
      <c r="I202" s="11">
        <v>201.0</v>
      </c>
      <c r="J202" s="2">
        <v>74.0</v>
      </c>
      <c r="K202" s="2">
        <v>27.0</v>
      </c>
    </row>
    <row r="203">
      <c r="A203" s="41"/>
      <c r="B203" s="42"/>
      <c r="E203" s="43"/>
      <c r="G203" s="2">
        <v>78.0</v>
      </c>
      <c r="H203" s="2">
        <v>62.0</v>
      </c>
      <c r="I203" s="11">
        <v>202.0</v>
      </c>
      <c r="J203" s="2">
        <v>50.0</v>
      </c>
      <c r="K203" s="2">
        <v>25.0</v>
      </c>
    </row>
    <row r="204">
      <c r="A204" s="41"/>
      <c r="B204" s="42"/>
      <c r="E204" s="43"/>
      <c r="G204" s="2">
        <v>76.0</v>
      </c>
      <c r="H204" s="2">
        <v>42.0</v>
      </c>
      <c r="I204" s="11">
        <v>203.0</v>
      </c>
      <c r="J204" s="2">
        <v>68.0</v>
      </c>
      <c r="K204" s="2">
        <v>26.0</v>
      </c>
    </row>
    <row r="205">
      <c r="A205" s="41"/>
      <c r="B205" s="42"/>
      <c r="E205" s="43"/>
      <c r="G205" s="2">
        <v>76.0</v>
      </c>
      <c r="H205" s="2">
        <v>52.0</v>
      </c>
      <c r="I205" s="11">
        <v>204.0</v>
      </c>
      <c r="J205" s="2">
        <v>80.0</v>
      </c>
      <c r="K205" s="2">
        <v>30.0</v>
      </c>
    </row>
    <row r="206">
      <c r="A206" s="41"/>
      <c r="B206" s="42"/>
      <c r="E206" s="43"/>
      <c r="G206" s="2">
        <v>86.0</v>
      </c>
      <c r="H206" s="2">
        <v>52.0</v>
      </c>
      <c r="I206" s="11">
        <v>205.0</v>
      </c>
      <c r="J206" s="2">
        <v>74.0</v>
      </c>
      <c r="K206" s="2">
        <v>29.0</v>
      </c>
    </row>
    <row r="207">
      <c r="A207" s="41"/>
      <c r="B207" s="42"/>
      <c r="E207" s="43"/>
      <c r="G207" s="2">
        <v>84.0</v>
      </c>
      <c r="H207" s="2">
        <v>45.0</v>
      </c>
      <c r="I207" s="11">
        <v>206.0</v>
      </c>
      <c r="J207" s="2">
        <v>66.0</v>
      </c>
      <c r="K207" s="2">
        <v>28.0</v>
      </c>
    </row>
    <row r="208">
      <c r="A208" s="41"/>
      <c r="B208" s="42"/>
      <c r="E208" s="43"/>
      <c r="G208" s="2">
        <v>80.0</v>
      </c>
      <c r="H208" s="2">
        <v>44.0</v>
      </c>
      <c r="I208" s="11">
        <v>207.0</v>
      </c>
      <c r="J208" s="2">
        <v>60.0</v>
      </c>
      <c r="K208" s="2">
        <v>31.0</v>
      </c>
    </row>
    <row r="209">
      <c r="A209" s="41"/>
      <c r="B209" s="42"/>
      <c r="E209" s="43"/>
      <c r="G209" s="2">
        <v>76.0</v>
      </c>
      <c r="H209" s="2">
        <v>46.0</v>
      </c>
      <c r="I209" s="11">
        <v>208.0</v>
      </c>
      <c r="J209" s="2">
        <v>74.0</v>
      </c>
      <c r="K209" s="2">
        <v>25.0</v>
      </c>
    </row>
    <row r="210">
      <c r="A210" s="41"/>
      <c r="B210" s="42"/>
      <c r="E210" s="43"/>
      <c r="G210" s="2">
        <v>74.0</v>
      </c>
      <c r="H210" s="2">
        <v>38.0</v>
      </c>
      <c r="I210" s="11">
        <v>209.0</v>
      </c>
      <c r="J210" s="2">
        <v>70.0</v>
      </c>
      <c r="K210" s="2">
        <v>36.0</v>
      </c>
    </row>
    <row r="211">
      <c r="A211" s="41"/>
      <c r="B211" s="42"/>
      <c r="E211" s="43"/>
      <c r="I211" s="11">
        <v>210.0</v>
      </c>
      <c r="J211" s="2">
        <v>75.0</v>
      </c>
      <c r="K211" s="2">
        <v>21.0</v>
      </c>
    </row>
    <row r="212">
      <c r="A212" s="41"/>
      <c r="B212" s="42"/>
      <c r="E212" s="43"/>
      <c r="I212" s="11">
        <v>211.0</v>
      </c>
      <c r="J212" s="2">
        <v>72.0</v>
      </c>
      <c r="K212" s="2">
        <v>24.0</v>
      </c>
    </row>
    <row r="213">
      <c r="A213" s="41"/>
      <c r="B213" s="42"/>
      <c r="E213" s="43"/>
      <c r="I213" s="11">
        <v>212.0</v>
      </c>
      <c r="J213" s="2">
        <v>64.0</v>
      </c>
      <c r="K213" s="2">
        <v>30.0</v>
      </c>
    </row>
    <row r="214">
      <c r="A214" s="41"/>
      <c r="B214" s="42"/>
      <c r="E214" s="43"/>
      <c r="I214" s="11">
        <v>213.0</v>
      </c>
      <c r="J214" s="2">
        <v>70.0</v>
      </c>
      <c r="K214" s="2">
        <v>37.0</v>
      </c>
    </row>
    <row r="215">
      <c r="A215" s="41"/>
      <c r="B215" s="42"/>
      <c r="E215" s="43"/>
      <c r="I215" s="11">
        <v>214.0</v>
      </c>
      <c r="J215" s="2">
        <v>86.0</v>
      </c>
      <c r="K215" s="2">
        <v>23.0</v>
      </c>
    </row>
    <row r="216">
      <c r="A216" s="41"/>
      <c r="B216" s="42"/>
      <c r="E216" s="43"/>
      <c r="I216" s="11">
        <v>215.0</v>
      </c>
      <c r="J216" s="2">
        <v>70.0</v>
      </c>
      <c r="K216" s="2">
        <v>37.0</v>
      </c>
    </row>
    <row r="217">
      <c r="A217" s="41"/>
      <c r="B217" s="42"/>
      <c r="E217" s="43"/>
      <c r="I217" s="11">
        <v>216.0</v>
      </c>
      <c r="J217" s="2">
        <v>58.0</v>
      </c>
      <c r="K217" s="2">
        <v>25.0</v>
      </c>
    </row>
    <row r="218">
      <c r="A218" s="41"/>
      <c r="B218" s="42"/>
      <c r="E218" s="43"/>
      <c r="I218" s="11">
        <v>217.0</v>
      </c>
      <c r="J218" s="2">
        <v>60.0</v>
      </c>
      <c r="K218" s="2">
        <v>22.0</v>
      </c>
    </row>
    <row r="219">
      <c r="A219" s="41"/>
      <c r="B219" s="42"/>
      <c r="E219" s="43"/>
      <c r="I219" s="11">
        <v>218.0</v>
      </c>
      <c r="J219" s="2">
        <v>76.0</v>
      </c>
      <c r="K219" s="2">
        <v>26.0</v>
      </c>
    </row>
    <row r="220">
      <c r="A220" s="41"/>
      <c r="B220" s="42"/>
      <c r="E220" s="43"/>
      <c r="I220" s="11">
        <v>219.0</v>
      </c>
      <c r="J220" s="2">
        <v>78.0</v>
      </c>
      <c r="K220" s="2">
        <v>33.0</v>
      </c>
    </row>
    <row r="221">
      <c r="A221" s="41"/>
      <c r="B221" s="42"/>
      <c r="E221" s="43"/>
      <c r="I221" s="11">
        <v>220.0</v>
      </c>
      <c r="J221" s="2">
        <v>70.0</v>
      </c>
      <c r="K221" s="2">
        <v>22.0</v>
      </c>
    </row>
    <row r="222">
      <c r="A222" s="41"/>
      <c r="B222" s="42"/>
      <c r="E222" s="43"/>
      <c r="I222" s="11">
        <v>221.0</v>
      </c>
      <c r="J222" s="2">
        <v>74.0</v>
      </c>
      <c r="K222" s="2">
        <v>36.0</v>
      </c>
    </row>
    <row r="223">
      <c r="A223" s="41"/>
      <c r="B223" s="42"/>
      <c r="E223" s="43"/>
      <c r="I223" s="11">
        <v>222.0</v>
      </c>
      <c r="J223" s="2">
        <v>68.0</v>
      </c>
      <c r="K223" s="2">
        <v>22.0</v>
      </c>
    </row>
    <row r="224">
      <c r="A224" s="41"/>
      <c r="B224" s="42"/>
      <c r="E224" s="43"/>
      <c r="I224" s="11">
        <v>223.0</v>
      </c>
      <c r="J224" s="2">
        <v>46.0</v>
      </c>
      <c r="K224" s="2">
        <v>22.0</v>
      </c>
    </row>
    <row r="225">
      <c r="A225" s="41"/>
      <c r="B225" s="42"/>
      <c r="E225" s="43"/>
      <c r="I225" s="11">
        <v>224.0</v>
      </c>
      <c r="J225" s="2">
        <v>72.0</v>
      </c>
      <c r="K225" s="2">
        <v>23.0</v>
      </c>
    </row>
    <row r="226">
      <c r="A226" s="41"/>
      <c r="B226" s="42"/>
      <c r="E226" s="43"/>
      <c r="I226" s="11">
        <v>225.0</v>
      </c>
      <c r="J226" s="2">
        <v>62.0</v>
      </c>
      <c r="K226" s="2">
        <v>26.0</v>
      </c>
    </row>
    <row r="227">
      <c r="A227" s="41"/>
      <c r="B227" s="42"/>
      <c r="E227" s="43"/>
      <c r="I227" s="11">
        <v>226.0</v>
      </c>
      <c r="J227" s="2">
        <v>80.0</v>
      </c>
      <c r="K227" s="2">
        <v>29.0</v>
      </c>
    </row>
    <row r="228">
      <c r="A228" s="41"/>
      <c r="B228" s="42"/>
      <c r="E228" s="43"/>
      <c r="I228" s="11">
        <v>227.0</v>
      </c>
      <c r="J228" s="2">
        <v>62.0</v>
      </c>
      <c r="K228" s="2">
        <v>24.0</v>
      </c>
    </row>
    <row r="229">
      <c r="A229" s="41"/>
      <c r="B229" s="42"/>
      <c r="E229" s="43"/>
      <c r="I229" s="11">
        <v>228.0</v>
      </c>
      <c r="J229" s="2">
        <v>78.0</v>
      </c>
      <c r="K229" s="2">
        <v>21.0</v>
      </c>
    </row>
    <row r="230">
      <c r="A230" s="41"/>
      <c r="B230" s="42"/>
      <c r="E230" s="43"/>
      <c r="I230" s="11">
        <v>229.0</v>
      </c>
      <c r="J230" s="2">
        <v>50.0</v>
      </c>
      <c r="K230" s="2">
        <v>28.0</v>
      </c>
    </row>
    <row r="231">
      <c r="A231" s="41"/>
      <c r="B231" s="42"/>
      <c r="E231" s="43"/>
      <c r="I231" s="11">
        <v>230.0</v>
      </c>
      <c r="J231" s="2">
        <v>76.0</v>
      </c>
      <c r="K231" s="2">
        <v>29.0</v>
      </c>
    </row>
    <row r="232">
      <c r="A232" s="41"/>
      <c r="B232" s="42"/>
      <c r="E232" s="43"/>
      <c r="I232" s="11">
        <v>231.0</v>
      </c>
      <c r="J232" s="2">
        <v>64.0</v>
      </c>
      <c r="K232" s="2">
        <v>29.0</v>
      </c>
    </row>
    <row r="233">
      <c r="A233" s="41"/>
      <c r="B233" s="42"/>
      <c r="E233" s="43"/>
      <c r="I233" s="11">
        <v>232.0</v>
      </c>
      <c r="J233" s="2">
        <v>74.0</v>
      </c>
      <c r="K233" s="2">
        <v>30.0</v>
      </c>
    </row>
    <row r="234">
      <c r="A234" s="41"/>
      <c r="B234" s="42"/>
      <c r="E234" s="43"/>
      <c r="I234" s="11">
        <v>233.0</v>
      </c>
      <c r="J234" s="2">
        <v>54.0</v>
      </c>
      <c r="K234" s="2">
        <v>30.0</v>
      </c>
    </row>
    <row r="235">
      <c r="A235" s="41"/>
      <c r="B235" s="42"/>
      <c r="E235" s="43"/>
      <c r="I235" s="11">
        <v>234.0</v>
      </c>
      <c r="J235" s="2">
        <v>72.0</v>
      </c>
      <c r="K235" s="2">
        <v>29.0</v>
      </c>
    </row>
    <row r="236">
      <c r="A236" s="41"/>
      <c r="B236" s="42"/>
      <c r="E236" s="43"/>
      <c r="I236" s="11">
        <v>235.0</v>
      </c>
      <c r="J236" s="2">
        <v>64.0</v>
      </c>
      <c r="K236" s="2">
        <v>21.0</v>
      </c>
    </row>
    <row r="237">
      <c r="A237" s="41"/>
      <c r="B237" s="42"/>
      <c r="E237" s="43"/>
      <c r="I237" s="11">
        <v>236.0</v>
      </c>
      <c r="J237" s="2">
        <v>86.0</v>
      </c>
      <c r="K237" s="2">
        <v>22.0</v>
      </c>
    </row>
    <row r="238">
      <c r="A238" s="41"/>
      <c r="B238" s="42"/>
      <c r="E238" s="43"/>
      <c r="I238" s="11">
        <v>237.0</v>
      </c>
      <c r="J238" s="2">
        <v>82.0</v>
      </c>
      <c r="K238" s="2">
        <v>25.0</v>
      </c>
    </row>
    <row r="239">
      <c r="A239" s="41"/>
      <c r="B239" s="42"/>
      <c r="E239" s="43"/>
      <c r="I239" s="11">
        <v>238.0</v>
      </c>
      <c r="J239" s="2">
        <v>64.0</v>
      </c>
      <c r="K239" s="2">
        <v>21.0</v>
      </c>
    </row>
    <row r="240">
      <c r="A240" s="41"/>
      <c r="B240" s="42"/>
      <c r="E240" s="43"/>
      <c r="I240" s="11">
        <v>239.0</v>
      </c>
      <c r="J240" s="2">
        <v>64.0</v>
      </c>
      <c r="K240" s="2">
        <v>21.0</v>
      </c>
    </row>
    <row r="241">
      <c r="A241" s="41"/>
      <c r="B241" s="42"/>
      <c r="E241" s="43"/>
      <c r="I241" s="11">
        <v>240.0</v>
      </c>
      <c r="J241" s="2">
        <v>58.0</v>
      </c>
      <c r="K241" s="2">
        <v>25.0</v>
      </c>
    </row>
    <row r="242">
      <c r="A242" s="41"/>
      <c r="B242" s="42"/>
      <c r="E242" s="43"/>
      <c r="I242" s="11">
        <v>241.0</v>
      </c>
      <c r="J242" s="2">
        <v>52.0</v>
      </c>
      <c r="K242" s="2">
        <v>28.0</v>
      </c>
    </row>
    <row r="243">
      <c r="A243" s="41"/>
      <c r="B243" s="42"/>
      <c r="E243" s="43"/>
      <c r="I243" s="11">
        <v>242.0</v>
      </c>
      <c r="J243" s="2">
        <v>82.0</v>
      </c>
      <c r="K243" s="2">
        <v>22.0</v>
      </c>
    </row>
    <row r="244">
      <c r="A244" s="41"/>
      <c r="B244" s="42"/>
      <c r="E244" s="43"/>
      <c r="I244" s="11">
        <v>243.0</v>
      </c>
      <c r="J244" s="2">
        <v>60.0</v>
      </c>
      <c r="K244" s="2">
        <v>22.0</v>
      </c>
    </row>
    <row r="245">
      <c r="A245" s="41"/>
      <c r="B245" s="42"/>
      <c r="E245" s="43"/>
      <c r="I245" s="11">
        <v>244.0</v>
      </c>
      <c r="J245" s="2">
        <v>75.0</v>
      </c>
      <c r="K245" s="2">
        <v>32.0</v>
      </c>
    </row>
    <row r="246">
      <c r="A246" s="41"/>
      <c r="B246" s="42"/>
      <c r="E246" s="43"/>
      <c r="I246" s="11">
        <v>245.0</v>
      </c>
      <c r="J246" s="2">
        <v>72.0</v>
      </c>
      <c r="K246" s="2">
        <v>24.0</v>
      </c>
    </row>
    <row r="247">
      <c r="A247" s="41"/>
      <c r="B247" s="42"/>
      <c r="E247" s="43"/>
      <c r="I247" s="11">
        <v>246.0</v>
      </c>
      <c r="J247" s="2">
        <v>68.0</v>
      </c>
      <c r="K247" s="2">
        <v>22.0</v>
      </c>
    </row>
    <row r="248">
      <c r="A248" s="41"/>
      <c r="B248" s="42"/>
      <c r="E248" s="43"/>
      <c r="I248" s="11">
        <v>247.0</v>
      </c>
      <c r="J248" s="2">
        <v>60.0</v>
      </c>
      <c r="K248" s="2">
        <v>21.0</v>
      </c>
    </row>
    <row r="249">
      <c r="A249" s="41"/>
      <c r="B249" s="42"/>
      <c r="E249" s="43"/>
      <c r="I249" s="11">
        <v>248.0</v>
      </c>
      <c r="J249" s="2">
        <v>62.0</v>
      </c>
      <c r="K249" s="2">
        <v>25.0</v>
      </c>
    </row>
    <row r="250">
      <c r="A250" s="41"/>
      <c r="B250" s="42"/>
      <c r="E250" s="43"/>
      <c r="I250" s="11">
        <v>249.0</v>
      </c>
      <c r="J250" s="2">
        <v>70.0</v>
      </c>
      <c r="K250" s="2">
        <v>25.0</v>
      </c>
    </row>
    <row r="251">
      <c r="A251" s="41"/>
      <c r="B251" s="42"/>
      <c r="E251" s="43"/>
      <c r="I251" s="11">
        <v>250.0</v>
      </c>
      <c r="J251" s="2">
        <v>54.0</v>
      </c>
      <c r="K251" s="2">
        <v>24.0</v>
      </c>
    </row>
    <row r="252">
      <c r="A252" s="41"/>
      <c r="B252" s="42"/>
      <c r="E252" s="43"/>
      <c r="I252" s="11">
        <v>251.0</v>
      </c>
      <c r="J252" s="2">
        <v>74.0</v>
      </c>
      <c r="K252" s="2">
        <v>35.0</v>
      </c>
    </row>
    <row r="253">
      <c r="A253" s="41"/>
      <c r="B253" s="42"/>
      <c r="E253" s="43"/>
      <c r="I253" s="11">
        <v>252.0</v>
      </c>
      <c r="J253" s="2">
        <v>68.0</v>
      </c>
      <c r="K253" s="2">
        <v>28.0</v>
      </c>
    </row>
    <row r="254">
      <c r="A254" s="41"/>
      <c r="B254" s="42"/>
      <c r="E254" s="43"/>
      <c r="I254" s="11">
        <v>253.0</v>
      </c>
      <c r="J254" s="2">
        <v>76.0</v>
      </c>
      <c r="K254" s="2">
        <v>27.0</v>
      </c>
    </row>
    <row r="255">
      <c r="A255" s="41"/>
      <c r="B255" s="42"/>
      <c r="E255" s="43"/>
      <c r="I255" s="11">
        <v>254.0</v>
      </c>
      <c r="J255" s="2">
        <v>64.0</v>
      </c>
      <c r="K255" s="2">
        <v>21.0</v>
      </c>
    </row>
    <row r="256">
      <c r="A256" s="41"/>
      <c r="B256" s="42"/>
      <c r="E256" s="43"/>
      <c r="I256" s="11">
        <v>255.0</v>
      </c>
      <c r="J256" s="2">
        <v>72.0</v>
      </c>
      <c r="K256" s="2">
        <v>37.0</v>
      </c>
    </row>
    <row r="257">
      <c r="A257" s="41"/>
      <c r="B257" s="42"/>
      <c r="E257" s="43"/>
      <c r="I257" s="11">
        <v>256.0</v>
      </c>
      <c r="J257" s="2">
        <v>78.0</v>
      </c>
      <c r="K257" s="2">
        <v>31.0</v>
      </c>
    </row>
    <row r="258">
      <c r="A258" s="41"/>
      <c r="B258" s="42"/>
      <c r="E258" s="43"/>
      <c r="I258" s="11">
        <v>257.0</v>
      </c>
      <c r="J258" s="2">
        <v>58.0</v>
      </c>
      <c r="K258" s="2">
        <v>25.0</v>
      </c>
    </row>
    <row r="259">
      <c r="A259" s="41"/>
      <c r="B259" s="42"/>
      <c r="E259" s="43"/>
      <c r="I259" s="11">
        <v>258.0</v>
      </c>
      <c r="J259" s="2">
        <v>56.0</v>
      </c>
      <c r="K259" s="2">
        <v>39.0</v>
      </c>
    </row>
    <row r="260">
      <c r="A260" s="41"/>
      <c r="B260" s="42"/>
      <c r="E260" s="43"/>
      <c r="I260" s="11">
        <v>259.0</v>
      </c>
      <c r="J260" s="2">
        <v>66.0</v>
      </c>
      <c r="K260" s="2">
        <v>22.0</v>
      </c>
    </row>
    <row r="261">
      <c r="A261" s="41"/>
      <c r="B261" s="42"/>
      <c r="E261" s="43"/>
      <c r="I261" s="11">
        <v>260.0</v>
      </c>
      <c r="J261" s="2">
        <v>70.0</v>
      </c>
      <c r="K261" s="2">
        <v>25.0</v>
      </c>
    </row>
    <row r="262">
      <c r="A262" s="41"/>
      <c r="B262" s="42"/>
      <c r="E262" s="43"/>
      <c r="I262" s="11">
        <v>261.0</v>
      </c>
      <c r="J262" s="2">
        <v>70.0</v>
      </c>
      <c r="K262" s="2">
        <v>25.0</v>
      </c>
    </row>
    <row r="263">
      <c r="A263" s="41"/>
      <c r="B263" s="42"/>
      <c r="E263" s="43"/>
      <c r="I263" s="11">
        <v>262.0</v>
      </c>
      <c r="J263" s="2">
        <v>64.0</v>
      </c>
      <c r="K263" s="2">
        <v>31.0</v>
      </c>
    </row>
    <row r="264">
      <c r="A264" s="41"/>
      <c r="B264" s="42"/>
      <c r="E264" s="43"/>
      <c r="I264" s="11">
        <v>263.0</v>
      </c>
      <c r="J264" s="2">
        <v>64.0</v>
      </c>
      <c r="K264" s="2">
        <v>41.0</v>
      </c>
    </row>
    <row r="265">
      <c r="A265" s="41"/>
      <c r="B265" s="42"/>
      <c r="E265" s="43"/>
      <c r="I265" s="11">
        <v>264.0</v>
      </c>
      <c r="J265" s="2">
        <v>48.0</v>
      </c>
      <c r="K265" s="2">
        <v>26.0</v>
      </c>
    </row>
    <row r="266">
      <c r="A266" s="41"/>
      <c r="B266" s="42"/>
      <c r="E266" s="43"/>
      <c r="I266" s="11">
        <v>265.0</v>
      </c>
      <c r="J266" s="2">
        <v>62.0</v>
      </c>
      <c r="K266" s="2">
        <v>25.0</v>
      </c>
    </row>
    <row r="267">
      <c r="A267" s="41"/>
      <c r="B267" s="42"/>
      <c r="E267" s="43"/>
      <c r="I267" s="11">
        <v>266.0</v>
      </c>
      <c r="J267" s="2">
        <v>68.0</v>
      </c>
      <c r="K267" s="2">
        <v>28.0</v>
      </c>
    </row>
    <row r="268">
      <c r="A268" s="41"/>
      <c r="B268" s="42"/>
      <c r="E268" s="43"/>
      <c r="I268" s="11">
        <v>267.0</v>
      </c>
      <c r="J268" s="2">
        <v>72.0</v>
      </c>
      <c r="K268" s="2">
        <v>25.0</v>
      </c>
    </row>
    <row r="269">
      <c r="A269" s="41"/>
      <c r="B269" s="42"/>
      <c r="E269" s="43"/>
      <c r="I269" s="11">
        <v>268.0</v>
      </c>
      <c r="J269" s="2">
        <v>84.0</v>
      </c>
      <c r="K269" s="2">
        <v>22.0</v>
      </c>
    </row>
    <row r="270">
      <c r="A270" s="41"/>
      <c r="B270" s="42"/>
      <c r="E270" s="43"/>
      <c r="I270" s="11">
        <v>269.0</v>
      </c>
      <c r="J270" s="2">
        <v>74.0</v>
      </c>
      <c r="K270" s="2">
        <v>21.0</v>
      </c>
    </row>
    <row r="271">
      <c r="A271" s="41"/>
      <c r="B271" s="42"/>
      <c r="E271" s="43"/>
      <c r="I271" s="11">
        <v>270.0</v>
      </c>
      <c r="J271" s="2">
        <v>60.0</v>
      </c>
      <c r="K271" s="2">
        <v>21.0</v>
      </c>
    </row>
    <row r="272">
      <c r="A272" s="41"/>
      <c r="B272" s="42"/>
      <c r="E272" s="43"/>
      <c r="I272" s="11">
        <v>271.0</v>
      </c>
      <c r="J272" s="2">
        <v>84.0</v>
      </c>
      <c r="K272" s="2">
        <v>22.0</v>
      </c>
    </row>
    <row r="273">
      <c r="A273" s="41"/>
      <c r="B273" s="42"/>
      <c r="E273" s="43"/>
      <c r="I273" s="11">
        <v>272.0</v>
      </c>
      <c r="J273" s="2">
        <v>68.0</v>
      </c>
      <c r="K273" s="2">
        <v>22.0</v>
      </c>
    </row>
    <row r="274">
      <c r="A274" s="41"/>
      <c r="B274" s="42"/>
      <c r="E274" s="43"/>
      <c r="I274" s="11">
        <v>273.0</v>
      </c>
      <c r="J274" s="2">
        <v>68.0</v>
      </c>
      <c r="K274" s="2">
        <v>27.0</v>
      </c>
    </row>
    <row r="275">
      <c r="A275" s="41"/>
      <c r="B275" s="42"/>
      <c r="E275" s="43"/>
      <c r="I275" s="11">
        <v>274.0</v>
      </c>
      <c r="J275" s="2">
        <v>64.0</v>
      </c>
      <c r="K275" s="2">
        <v>28.0</v>
      </c>
    </row>
    <row r="276">
      <c r="A276" s="41"/>
      <c r="B276" s="42"/>
      <c r="E276" s="43"/>
      <c r="I276" s="11">
        <v>275.0</v>
      </c>
      <c r="J276" s="2">
        <v>88.0</v>
      </c>
      <c r="K276" s="2">
        <v>26.0</v>
      </c>
    </row>
    <row r="277">
      <c r="A277" s="41"/>
      <c r="B277" s="42"/>
      <c r="E277" s="43"/>
      <c r="I277" s="11">
        <v>276.0</v>
      </c>
      <c r="J277" s="2">
        <v>68.0</v>
      </c>
      <c r="K277" s="2">
        <v>21.0</v>
      </c>
    </row>
    <row r="278">
      <c r="A278" s="41"/>
      <c r="B278" s="42"/>
      <c r="E278" s="43"/>
      <c r="I278" s="11">
        <v>277.0</v>
      </c>
      <c r="J278" s="2">
        <v>64.0</v>
      </c>
      <c r="K278" s="2">
        <v>21.0</v>
      </c>
    </row>
    <row r="279">
      <c r="A279" s="41"/>
      <c r="B279" s="42"/>
      <c r="E279" s="43"/>
      <c r="I279" s="11">
        <v>278.0</v>
      </c>
      <c r="J279" s="2">
        <v>64.0</v>
      </c>
      <c r="K279" s="2">
        <v>21.0</v>
      </c>
    </row>
    <row r="280">
      <c r="A280" s="41"/>
      <c r="B280" s="42"/>
      <c r="E280" s="43"/>
      <c r="I280" s="11">
        <v>279.0</v>
      </c>
      <c r="J280" s="2">
        <v>78.0</v>
      </c>
      <c r="K280" s="2">
        <v>31.0</v>
      </c>
    </row>
    <row r="281">
      <c r="A281" s="41"/>
      <c r="B281" s="42"/>
      <c r="E281" s="43"/>
      <c r="I281" s="11">
        <v>280.0</v>
      </c>
      <c r="J281" s="2">
        <v>72.0</v>
      </c>
      <c r="K281" s="2">
        <v>25.0</v>
      </c>
    </row>
    <row r="282">
      <c r="A282" s="41"/>
      <c r="B282" s="42"/>
      <c r="E282" s="43"/>
      <c r="I282" s="11">
        <v>281.0</v>
      </c>
      <c r="J282" s="2">
        <v>64.0</v>
      </c>
      <c r="K282" s="2">
        <v>38.0</v>
      </c>
    </row>
    <row r="283">
      <c r="A283" s="41"/>
      <c r="B283" s="42"/>
      <c r="E283" s="43"/>
      <c r="I283" s="11">
        <v>282.0</v>
      </c>
      <c r="J283" s="2">
        <v>72.0</v>
      </c>
      <c r="K283" s="2">
        <v>23.0</v>
      </c>
    </row>
    <row r="284">
      <c r="A284" s="41"/>
      <c r="B284" s="42"/>
      <c r="E284" s="43"/>
      <c r="I284" s="11">
        <v>283.0</v>
      </c>
      <c r="J284" s="2">
        <v>74.0</v>
      </c>
      <c r="K284" s="2">
        <v>22.0</v>
      </c>
    </row>
    <row r="285">
      <c r="A285" s="41"/>
      <c r="B285" s="42"/>
      <c r="E285" s="43"/>
      <c r="I285" s="11">
        <v>284.0</v>
      </c>
      <c r="J285" s="2">
        <v>75.0</v>
      </c>
      <c r="K285" s="2">
        <v>29.0</v>
      </c>
    </row>
    <row r="286">
      <c r="A286" s="41"/>
      <c r="B286" s="42"/>
      <c r="E286" s="43"/>
      <c r="I286" s="11">
        <v>285.0</v>
      </c>
      <c r="J286" s="2">
        <v>68.0</v>
      </c>
      <c r="K286" s="2">
        <v>36.0</v>
      </c>
    </row>
    <row r="287">
      <c r="A287" s="41"/>
      <c r="B287" s="42"/>
      <c r="E287" s="43"/>
      <c r="I287" s="11">
        <v>286.0</v>
      </c>
      <c r="J287" s="2">
        <v>72.0</v>
      </c>
      <c r="K287" s="2">
        <v>29.0</v>
      </c>
    </row>
    <row r="288">
      <c r="A288" s="41"/>
      <c r="B288" s="42"/>
      <c r="E288" s="43"/>
      <c r="I288" s="11">
        <v>287.0</v>
      </c>
      <c r="J288" s="2">
        <v>75.0</v>
      </c>
      <c r="K288" s="2">
        <v>28.0</v>
      </c>
    </row>
    <row r="289">
      <c r="A289" s="41"/>
      <c r="B289" s="42"/>
      <c r="E289" s="43"/>
      <c r="I289" s="11">
        <v>288.0</v>
      </c>
      <c r="J289" s="2">
        <v>70.0</v>
      </c>
      <c r="K289" s="2">
        <v>21.0</v>
      </c>
    </row>
    <row r="290">
      <c r="A290" s="41"/>
      <c r="B290" s="42"/>
      <c r="E290" s="43"/>
      <c r="I290" s="11">
        <v>289.0</v>
      </c>
      <c r="J290" s="2">
        <v>66.0</v>
      </c>
      <c r="K290" s="2">
        <v>22.0</v>
      </c>
    </row>
    <row r="291">
      <c r="A291" s="41"/>
      <c r="B291" s="42"/>
      <c r="E291" s="43"/>
      <c r="I291" s="11">
        <v>290.0</v>
      </c>
      <c r="J291" s="2">
        <v>64.0</v>
      </c>
      <c r="K291" s="2">
        <v>24.0</v>
      </c>
    </row>
    <row r="292">
      <c r="A292" s="41"/>
      <c r="B292" s="42"/>
      <c r="E292" s="43"/>
      <c r="I292" s="11">
        <v>291.0</v>
      </c>
      <c r="J292" s="2">
        <v>70.0</v>
      </c>
      <c r="K292" s="2">
        <v>33.0</v>
      </c>
    </row>
    <row r="293">
      <c r="A293" s="41"/>
      <c r="B293" s="42"/>
      <c r="E293" s="43"/>
      <c r="I293" s="11">
        <v>292.0</v>
      </c>
      <c r="J293" s="2">
        <v>62.0</v>
      </c>
      <c r="K293" s="2">
        <v>30.0</v>
      </c>
    </row>
    <row r="294">
      <c r="A294" s="41"/>
      <c r="B294" s="42"/>
      <c r="E294" s="43"/>
      <c r="I294" s="11">
        <v>293.0</v>
      </c>
      <c r="J294" s="2">
        <v>78.0</v>
      </c>
      <c r="K294" s="2">
        <v>25.0</v>
      </c>
    </row>
    <row r="295">
      <c r="A295" s="41"/>
      <c r="B295" s="42"/>
      <c r="E295" s="43"/>
      <c r="I295" s="11">
        <v>294.0</v>
      </c>
      <c r="J295" s="2">
        <v>72.0</v>
      </c>
      <c r="K295" s="2">
        <v>28.0</v>
      </c>
    </row>
    <row r="296">
      <c r="A296" s="41"/>
      <c r="B296" s="42"/>
      <c r="E296" s="43"/>
      <c r="I296" s="11">
        <v>295.0</v>
      </c>
      <c r="J296" s="2">
        <v>80.0</v>
      </c>
      <c r="K296" s="2">
        <v>26.0</v>
      </c>
    </row>
    <row r="297">
      <c r="A297" s="41"/>
      <c r="B297" s="42"/>
      <c r="E297" s="43"/>
      <c r="I297" s="11">
        <v>296.0</v>
      </c>
      <c r="J297" s="2">
        <v>64.0</v>
      </c>
      <c r="K297" s="2">
        <v>22.0</v>
      </c>
    </row>
    <row r="298">
      <c r="A298" s="41"/>
      <c r="B298" s="42"/>
      <c r="E298" s="43"/>
      <c r="I298" s="11">
        <v>297.0</v>
      </c>
      <c r="J298" s="2">
        <v>74.0</v>
      </c>
      <c r="K298" s="2">
        <v>26.0</v>
      </c>
    </row>
    <row r="299">
      <c r="A299" s="41"/>
      <c r="B299" s="42"/>
      <c r="E299" s="43"/>
      <c r="I299" s="11">
        <v>298.0</v>
      </c>
      <c r="J299" s="2">
        <v>64.0</v>
      </c>
      <c r="K299" s="2">
        <v>23.0</v>
      </c>
    </row>
    <row r="300">
      <c r="A300" s="41"/>
      <c r="B300" s="42"/>
      <c r="E300" s="43"/>
      <c r="I300" s="11">
        <v>299.0</v>
      </c>
      <c r="J300" s="2">
        <v>70.0</v>
      </c>
      <c r="K300" s="2">
        <v>23.0</v>
      </c>
    </row>
    <row r="301">
      <c r="A301" s="41"/>
      <c r="B301" s="42"/>
      <c r="E301" s="43"/>
      <c r="I301" s="11">
        <v>300.0</v>
      </c>
      <c r="J301" s="2">
        <v>68.0</v>
      </c>
      <c r="K301" s="2">
        <v>25.0</v>
      </c>
    </row>
    <row r="302">
      <c r="A302" s="41"/>
      <c r="B302" s="42"/>
      <c r="E302" s="43"/>
      <c r="I302" s="11">
        <v>301.0</v>
      </c>
      <c r="J302" s="2">
        <v>54.0</v>
      </c>
      <c r="K302" s="2">
        <v>24.0</v>
      </c>
    </row>
    <row r="303">
      <c r="A303" s="41"/>
      <c r="B303" s="42"/>
      <c r="E303" s="43"/>
      <c r="I303" s="11">
        <v>302.0</v>
      </c>
      <c r="J303" s="2">
        <v>62.0</v>
      </c>
      <c r="K303" s="2">
        <v>38.0</v>
      </c>
    </row>
    <row r="304">
      <c r="A304" s="41"/>
      <c r="B304" s="42"/>
      <c r="E304" s="43"/>
      <c r="I304" s="11">
        <v>303.0</v>
      </c>
      <c r="J304" s="2">
        <v>68.0</v>
      </c>
      <c r="K304" s="2">
        <v>24.0</v>
      </c>
    </row>
    <row r="305">
      <c r="A305" s="41"/>
      <c r="B305" s="42"/>
      <c r="E305" s="43"/>
      <c r="I305" s="11">
        <v>304.0</v>
      </c>
      <c r="J305" s="2">
        <v>62.0</v>
      </c>
      <c r="K305" s="2">
        <v>26.0</v>
      </c>
    </row>
    <row r="306">
      <c r="A306" s="41"/>
      <c r="B306" s="42"/>
      <c r="E306" s="43"/>
      <c r="I306" s="11">
        <v>305.0</v>
      </c>
      <c r="J306" s="2">
        <v>56.0</v>
      </c>
      <c r="K306" s="2">
        <v>21.0</v>
      </c>
    </row>
    <row r="307">
      <c r="A307" s="41"/>
      <c r="B307" s="42"/>
      <c r="E307" s="43"/>
      <c r="I307" s="11">
        <v>306.0</v>
      </c>
      <c r="J307" s="2">
        <v>52.0</v>
      </c>
      <c r="K307" s="2">
        <v>22.0</v>
      </c>
    </row>
    <row r="308">
      <c r="A308" s="41"/>
      <c r="B308" s="42"/>
      <c r="E308" s="43"/>
      <c r="I308" s="11">
        <v>307.0</v>
      </c>
      <c r="J308" s="2">
        <v>64.0</v>
      </c>
      <c r="K308" s="2">
        <v>25.0</v>
      </c>
    </row>
    <row r="309">
      <c r="A309" s="41"/>
      <c r="B309" s="42"/>
      <c r="E309" s="43"/>
      <c r="I309" s="11">
        <v>308.0</v>
      </c>
      <c r="J309" s="2">
        <v>78.0</v>
      </c>
      <c r="K309" s="2">
        <v>27.0</v>
      </c>
    </row>
    <row r="310">
      <c r="A310" s="41"/>
      <c r="B310" s="42"/>
      <c r="E310" s="43"/>
      <c r="I310" s="11">
        <v>309.0</v>
      </c>
      <c r="J310" s="2">
        <v>82.0</v>
      </c>
      <c r="K310" s="2">
        <v>28.0</v>
      </c>
    </row>
    <row r="311">
      <c r="A311" s="41"/>
      <c r="B311" s="42"/>
      <c r="E311" s="43"/>
      <c r="I311" s="11">
        <v>310.0</v>
      </c>
      <c r="J311" s="2">
        <v>70.0</v>
      </c>
      <c r="K311" s="2">
        <v>22.0</v>
      </c>
    </row>
    <row r="312">
      <c r="A312" s="41"/>
      <c r="B312" s="42"/>
      <c r="E312" s="43"/>
      <c r="I312" s="11">
        <v>311.0</v>
      </c>
      <c r="J312" s="2">
        <v>66.0</v>
      </c>
      <c r="K312" s="2">
        <v>22.0</v>
      </c>
    </row>
    <row r="313">
      <c r="A313" s="41"/>
      <c r="B313" s="42"/>
      <c r="E313" s="43"/>
      <c r="I313" s="11">
        <v>312.0</v>
      </c>
      <c r="J313" s="2">
        <v>64.0</v>
      </c>
      <c r="K313" s="2">
        <v>24.0</v>
      </c>
    </row>
    <row r="314">
      <c r="A314" s="41"/>
      <c r="B314" s="42"/>
      <c r="E314" s="43"/>
      <c r="I314" s="11">
        <v>313.0</v>
      </c>
      <c r="J314" s="2">
        <v>80.0</v>
      </c>
      <c r="K314" s="2">
        <v>29.0</v>
      </c>
    </row>
    <row r="315">
      <c r="A315" s="41"/>
      <c r="B315" s="42"/>
      <c r="E315" s="43"/>
      <c r="I315" s="11">
        <v>314.0</v>
      </c>
      <c r="J315" s="2">
        <v>76.0</v>
      </c>
      <c r="K315" s="2">
        <v>31.0</v>
      </c>
    </row>
    <row r="316">
      <c r="A316" s="41"/>
      <c r="B316" s="42"/>
      <c r="E316" s="43"/>
      <c r="I316" s="11">
        <v>315.0</v>
      </c>
      <c r="J316" s="2">
        <v>70.0</v>
      </c>
      <c r="K316" s="2">
        <v>35.0</v>
      </c>
    </row>
    <row r="317">
      <c r="A317" s="41"/>
      <c r="B317" s="42"/>
      <c r="E317" s="43"/>
      <c r="I317" s="11">
        <v>316.0</v>
      </c>
      <c r="J317" s="2">
        <v>58.0</v>
      </c>
      <c r="K317" s="2">
        <v>28.0</v>
      </c>
    </row>
    <row r="318">
      <c r="A318" s="41"/>
      <c r="B318" s="42"/>
      <c r="E318" s="43"/>
      <c r="I318" s="11">
        <v>317.0</v>
      </c>
      <c r="J318" s="2">
        <v>82.0</v>
      </c>
      <c r="K318" s="2">
        <v>23.0</v>
      </c>
    </row>
    <row r="319">
      <c r="A319" s="41"/>
      <c r="B319" s="42"/>
      <c r="E319" s="43"/>
      <c r="I319" s="11">
        <v>318.0</v>
      </c>
      <c r="J319" s="2">
        <v>72.0</v>
      </c>
      <c r="K319" s="2">
        <v>31.0</v>
      </c>
    </row>
    <row r="320">
      <c r="A320" s="41"/>
      <c r="B320" s="42"/>
      <c r="E320" s="43"/>
      <c r="I320" s="11">
        <v>319.0</v>
      </c>
      <c r="J320" s="2">
        <v>68.0</v>
      </c>
      <c r="K320" s="2">
        <v>24.0</v>
      </c>
    </row>
    <row r="321">
      <c r="A321" s="41"/>
      <c r="B321" s="42"/>
      <c r="E321" s="43"/>
      <c r="I321" s="11">
        <v>320.0</v>
      </c>
      <c r="J321" s="2">
        <v>62.0</v>
      </c>
      <c r="K321" s="2">
        <v>21.0</v>
      </c>
    </row>
    <row r="322">
      <c r="A322" s="41"/>
      <c r="B322" s="42"/>
      <c r="E322" s="43"/>
      <c r="I322" s="11">
        <v>321.0</v>
      </c>
      <c r="J322" s="2">
        <v>72.0</v>
      </c>
      <c r="K322" s="2">
        <v>28.0</v>
      </c>
    </row>
    <row r="323">
      <c r="A323" s="41"/>
      <c r="B323" s="42"/>
      <c r="E323" s="43"/>
      <c r="I323" s="11">
        <v>322.0</v>
      </c>
      <c r="J323" s="2">
        <v>65.0</v>
      </c>
      <c r="K323" s="2">
        <v>24.0</v>
      </c>
    </row>
    <row r="324">
      <c r="A324" s="41"/>
      <c r="B324" s="42"/>
      <c r="E324" s="43"/>
      <c r="I324" s="11">
        <v>323.0</v>
      </c>
      <c r="J324" s="2">
        <v>68.0</v>
      </c>
      <c r="K324" s="2">
        <v>33.0</v>
      </c>
    </row>
    <row r="325">
      <c r="A325" s="41"/>
      <c r="B325" s="42"/>
      <c r="E325" s="43"/>
      <c r="I325" s="11">
        <v>324.0</v>
      </c>
      <c r="J325" s="2">
        <v>72.0</v>
      </c>
      <c r="K325" s="2">
        <v>22.0</v>
      </c>
    </row>
    <row r="326">
      <c r="A326" s="41"/>
      <c r="B326" s="42"/>
      <c r="E326" s="43"/>
      <c r="I326" s="11">
        <v>325.0</v>
      </c>
      <c r="J326" s="2">
        <v>68.0</v>
      </c>
      <c r="K326" s="2">
        <v>30.0</v>
      </c>
    </row>
    <row r="327">
      <c r="A327" s="41"/>
      <c r="B327" s="42"/>
      <c r="E327" s="43"/>
      <c r="I327" s="11">
        <v>326.0</v>
      </c>
      <c r="J327" s="2">
        <v>72.0</v>
      </c>
      <c r="K327" s="2">
        <v>25.0</v>
      </c>
    </row>
    <row r="328">
      <c r="A328" s="41"/>
      <c r="B328" s="42"/>
      <c r="E328" s="43"/>
      <c r="I328" s="11">
        <v>327.0</v>
      </c>
      <c r="J328" s="2">
        <v>90.0</v>
      </c>
      <c r="K328" s="2">
        <v>21.0</v>
      </c>
    </row>
    <row r="329">
      <c r="A329" s="41"/>
      <c r="B329" s="42"/>
      <c r="E329" s="43"/>
      <c r="I329" s="11">
        <v>328.0</v>
      </c>
      <c r="J329" s="2">
        <v>72.0</v>
      </c>
      <c r="K329" s="2">
        <v>28.0</v>
      </c>
    </row>
    <row r="330">
      <c r="A330" s="41"/>
      <c r="B330" s="42"/>
      <c r="E330" s="43"/>
      <c r="I330" s="11">
        <v>329.0</v>
      </c>
      <c r="J330" s="2">
        <v>64.0</v>
      </c>
      <c r="K330" s="2">
        <v>41.0</v>
      </c>
    </row>
    <row r="331">
      <c r="A331" s="41"/>
      <c r="B331" s="42"/>
      <c r="E331" s="43"/>
      <c r="I331" s="11">
        <v>330.0</v>
      </c>
      <c r="J331" s="2">
        <v>60.0</v>
      </c>
      <c r="K331" s="2">
        <v>21.0</v>
      </c>
    </row>
    <row r="332">
      <c r="A332" s="41"/>
      <c r="B332" s="42"/>
      <c r="E332" s="43"/>
      <c r="I332" s="11">
        <v>331.0</v>
      </c>
      <c r="J332" s="2">
        <v>50.0</v>
      </c>
      <c r="K332" s="2">
        <v>21.0</v>
      </c>
    </row>
    <row r="333">
      <c r="A333" s="41"/>
      <c r="B333" s="42"/>
      <c r="E333" s="43"/>
      <c r="I333" s="11">
        <v>332.0</v>
      </c>
      <c r="J333" s="2">
        <v>62.0</v>
      </c>
      <c r="K333" s="2">
        <v>21.0</v>
      </c>
    </row>
    <row r="334">
      <c r="A334" s="41"/>
      <c r="B334" s="42"/>
      <c r="E334" s="43"/>
      <c r="I334" s="11">
        <v>333.0</v>
      </c>
      <c r="J334" s="2">
        <v>62.0</v>
      </c>
      <c r="K334" s="2">
        <v>22.0</v>
      </c>
    </row>
    <row r="335">
      <c r="A335" s="41"/>
      <c r="B335" s="42"/>
      <c r="E335" s="43"/>
      <c r="I335" s="11">
        <v>334.0</v>
      </c>
      <c r="J335" s="2">
        <v>54.0</v>
      </c>
      <c r="K335" s="2">
        <v>24.0</v>
      </c>
    </row>
    <row r="336">
      <c r="A336" s="41"/>
      <c r="B336" s="42"/>
      <c r="E336" s="43"/>
      <c r="I336" s="11">
        <v>335.0</v>
      </c>
      <c r="J336" s="2">
        <v>70.0</v>
      </c>
      <c r="K336" s="2">
        <v>28.0</v>
      </c>
    </row>
    <row r="337">
      <c r="A337" s="41"/>
      <c r="B337" s="42"/>
      <c r="E337" s="43"/>
      <c r="I337" s="11">
        <v>336.0</v>
      </c>
      <c r="J337" s="2">
        <v>60.0</v>
      </c>
      <c r="K337" s="2">
        <v>41.0</v>
      </c>
    </row>
    <row r="338">
      <c r="A338" s="41"/>
      <c r="B338" s="42"/>
      <c r="E338" s="43"/>
      <c r="I338" s="11">
        <v>337.0</v>
      </c>
      <c r="J338" s="2">
        <v>70.0</v>
      </c>
      <c r="K338" s="2">
        <v>25.0</v>
      </c>
    </row>
    <row r="339">
      <c r="A339" s="41"/>
      <c r="B339" s="42"/>
      <c r="E339" s="43"/>
      <c r="I339" s="11">
        <v>338.0</v>
      </c>
      <c r="J339" s="2">
        <v>80.0</v>
      </c>
      <c r="K339" s="2">
        <v>26.0</v>
      </c>
    </row>
    <row r="340">
      <c r="A340" s="41"/>
      <c r="B340" s="42"/>
      <c r="E340" s="43"/>
      <c r="I340" s="11">
        <v>339.0</v>
      </c>
      <c r="J340" s="2">
        <v>72.0</v>
      </c>
      <c r="K340" s="2">
        <v>26.0</v>
      </c>
    </row>
    <row r="341">
      <c r="A341" s="41"/>
      <c r="B341" s="42"/>
      <c r="E341" s="43"/>
      <c r="I341" s="11">
        <v>340.0</v>
      </c>
      <c r="J341" s="2">
        <v>58.0</v>
      </c>
      <c r="K341" s="2">
        <v>24.0</v>
      </c>
    </row>
    <row r="342">
      <c r="A342" s="41"/>
      <c r="B342" s="42"/>
      <c r="E342" s="43"/>
      <c r="I342" s="11">
        <v>341.0</v>
      </c>
      <c r="J342" s="2">
        <v>60.0</v>
      </c>
      <c r="K342" s="2">
        <v>21.0</v>
      </c>
    </row>
    <row r="343">
      <c r="A343" s="41"/>
      <c r="B343" s="42"/>
      <c r="E343" s="43"/>
      <c r="I343" s="11">
        <v>342.0</v>
      </c>
      <c r="J343" s="2">
        <v>64.0</v>
      </c>
      <c r="K343" s="2">
        <v>21.0</v>
      </c>
    </row>
    <row r="344">
      <c r="A344" s="41"/>
      <c r="B344" s="42"/>
      <c r="E344" s="43"/>
      <c r="I344" s="11">
        <v>343.0</v>
      </c>
      <c r="J344" s="2">
        <v>74.0</v>
      </c>
      <c r="K344" s="2">
        <v>24.0</v>
      </c>
    </row>
    <row r="345">
      <c r="A345" s="41"/>
      <c r="B345" s="42"/>
      <c r="E345" s="43"/>
      <c r="I345" s="11">
        <v>344.0</v>
      </c>
      <c r="J345" s="2">
        <v>66.0</v>
      </c>
      <c r="K345" s="2">
        <v>22.0</v>
      </c>
    </row>
    <row r="346">
      <c r="A346" s="41"/>
      <c r="B346" s="42"/>
      <c r="E346" s="43"/>
      <c r="I346" s="11">
        <v>345.0</v>
      </c>
      <c r="J346" s="2">
        <v>65.0</v>
      </c>
      <c r="K346" s="2">
        <v>31.0</v>
      </c>
    </row>
    <row r="347">
      <c r="A347" s="41"/>
      <c r="B347" s="42"/>
      <c r="E347" s="43"/>
      <c r="I347" s="11">
        <v>346.0</v>
      </c>
      <c r="J347" s="2">
        <v>60.0</v>
      </c>
      <c r="K347" s="2">
        <v>22.0</v>
      </c>
    </row>
    <row r="348">
      <c r="A348" s="41"/>
      <c r="B348" s="42"/>
      <c r="E348" s="43"/>
      <c r="I348" s="11">
        <v>347.0</v>
      </c>
      <c r="J348" s="2">
        <v>76.0</v>
      </c>
      <c r="K348" s="2">
        <v>24.0</v>
      </c>
    </row>
    <row r="349">
      <c r="A349" s="41"/>
      <c r="B349" s="42"/>
      <c r="E349" s="43"/>
      <c r="I349" s="11">
        <v>348.0</v>
      </c>
      <c r="J349" s="2">
        <v>66.0</v>
      </c>
      <c r="K349" s="2">
        <v>29.0</v>
      </c>
    </row>
    <row r="350">
      <c r="A350" s="41"/>
      <c r="B350" s="42"/>
      <c r="E350" s="43"/>
      <c r="I350" s="11">
        <v>349.0</v>
      </c>
      <c r="J350" s="2">
        <v>72.0</v>
      </c>
      <c r="K350" s="2">
        <v>31.0</v>
      </c>
    </row>
    <row r="351">
      <c r="A351" s="41"/>
      <c r="B351" s="42"/>
      <c r="E351" s="43"/>
      <c r="I351" s="11">
        <v>350.0</v>
      </c>
      <c r="J351" s="2">
        <v>56.0</v>
      </c>
      <c r="K351" s="2">
        <v>24.0</v>
      </c>
    </row>
    <row r="352">
      <c r="A352" s="41"/>
      <c r="B352" s="42"/>
      <c r="E352" s="43"/>
      <c r="I352" s="11">
        <v>351.0</v>
      </c>
      <c r="J352" s="2">
        <v>72.0</v>
      </c>
      <c r="K352" s="2">
        <v>23.0</v>
      </c>
    </row>
    <row r="353">
      <c r="A353" s="41"/>
      <c r="B353" s="42"/>
      <c r="E353" s="43"/>
      <c r="I353" s="11">
        <v>352.0</v>
      </c>
      <c r="J353" s="2">
        <v>80.0</v>
      </c>
      <c r="K353" s="2">
        <v>23.0</v>
      </c>
    </row>
    <row r="354">
      <c r="A354" s="41"/>
      <c r="B354" s="42"/>
      <c r="E354" s="43"/>
      <c r="I354" s="11">
        <v>353.0</v>
      </c>
      <c r="J354" s="2">
        <v>72.0</v>
      </c>
      <c r="K354" s="2">
        <v>27.0</v>
      </c>
    </row>
    <row r="355">
      <c r="A355" s="41"/>
      <c r="B355" s="42"/>
      <c r="E355" s="43"/>
      <c r="I355" s="11">
        <v>354.0</v>
      </c>
      <c r="J355" s="2">
        <v>90.0</v>
      </c>
      <c r="K355" s="2">
        <v>25.0</v>
      </c>
    </row>
    <row r="356">
      <c r="A356" s="41"/>
      <c r="B356" s="42"/>
      <c r="E356" s="43"/>
      <c r="I356" s="11">
        <v>355.0</v>
      </c>
      <c r="J356" s="2">
        <v>78.0</v>
      </c>
      <c r="K356" s="2">
        <v>29.0</v>
      </c>
    </row>
    <row r="357">
      <c r="A357" s="41"/>
      <c r="B357" s="42"/>
      <c r="E357" s="43"/>
      <c r="I357" s="11">
        <v>356.0</v>
      </c>
      <c r="J357" s="2">
        <v>68.0</v>
      </c>
      <c r="K357" s="2">
        <v>28.0</v>
      </c>
    </row>
    <row r="358">
      <c r="A358" s="41"/>
      <c r="B358" s="42"/>
      <c r="E358" s="43"/>
      <c r="I358" s="11">
        <v>357.0</v>
      </c>
      <c r="J358" s="2">
        <v>70.0</v>
      </c>
      <c r="K358" s="2">
        <v>21.0</v>
      </c>
    </row>
    <row r="359">
      <c r="A359" s="41"/>
      <c r="B359" s="42"/>
      <c r="E359" s="43"/>
      <c r="I359" s="11">
        <v>358.0</v>
      </c>
      <c r="J359" s="2">
        <v>68.0</v>
      </c>
      <c r="K359" s="2">
        <v>25.0</v>
      </c>
    </row>
    <row r="360">
      <c r="A360" s="41"/>
      <c r="B360" s="42"/>
      <c r="E360" s="43"/>
      <c r="I360" s="11">
        <v>359.0</v>
      </c>
      <c r="J360" s="2">
        <v>62.0</v>
      </c>
      <c r="K360" s="2">
        <v>23.0</v>
      </c>
    </row>
    <row r="361">
      <c r="A361" s="41"/>
      <c r="B361" s="42"/>
      <c r="E361" s="43"/>
      <c r="I361" s="11">
        <v>360.0</v>
      </c>
      <c r="J361" s="2">
        <v>64.0</v>
      </c>
      <c r="K361" s="2">
        <v>28.0</v>
      </c>
    </row>
    <row r="362">
      <c r="A362" s="41"/>
      <c r="B362" s="42"/>
      <c r="E362" s="43"/>
      <c r="I362" s="11">
        <v>361.0</v>
      </c>
      <c r="J362" s="2">
        <v>70.0</v>
      </c>
      <c r="K362" s="2">
        <v>37.0</v>
      </c>
    </row>
    <row r="363">
      <c r="A363" s="41"/>
      <c r="B363" s="42"/>
      <c r="E363" s="43"/>
      <c r="I363" s="11">
        <v>362.0</v>
      </c>
      <c r="J363" s="2">
        <v>70.0</v>
      </c>
      <c r="K363" s="2">
        <v>30.0</v>
      </c>
    </row>
    <row r="364">
      <c r="A364" s="41"/>
      <c r="B364" s="42"/>
      <c r="E364" s="43"/>
      <c r="I364" s="11">
        <v>363.0</v>
      </c>
      <c r="J364" s="2">
        <v>74.0</v>
      </c>
      <c r="K364" s="2">
        <v>35.0</v>
      </c>
    </row>
    <row r="365">
      <c r="A365" s="41"/>
      <c r="B365" s="42"/>
      <c r="E365" s="43"/>
      <c r="I365" s="11">
        <v>364.0</v>
      </c>
      <c r="J365" s="2">
        <v>66.0</v>
      </c>
      <c r="K365" s="2">
        <v>28.0</v>
      </c>
    </row>
    <row r="366">
      <c r="A366" s="41"/>
      <c r="B366" s="42"/>
      <c r="E366" s="43"/>
      <c r="I366" s="11">
        <v>365.0</v>
      </c>
      <c r="J366" s="2">
        <v>68.0</v>
      </c>
      <c r="K366" s="2">
        <v>24.0</v>
      </c>
    </row>
    <row r="367">
      <c r="A367" s="41"/>
      <c r="B367" s="42"/>
      <c r="E367" s="43"/>
      <c r="I367" s="11">
        <v>366.0</v>
      </c>
      <c r="J367" s="2">
        <v>60.0</v>
      </c>
      <c r="K367" s="2">
        <v>32.0</v>
      </c>
    </row>
    <row r="368">
      <c r="A368" s="41"/>
      <c r="B368" s="42"/>
      <c r="E368" s="43"/>
      <c r="I368" s="11">
        <v>367.0</v>
      </c>
      <c r="J368" s="2">
        <v>80.0</v>
      </c>
      <c r="K368" s="2">
        <v>27.0</v>
      </c>
    </row>
    <row r="369">
      <c r="A369" s="41"/>
      <c r="B369" s="42"/>
      <c r="E369" s="43"/>
      <c r="I369" s="11">
        <v>368.0</v>
      </c>
      <c r="J369" s="2">
        <v>54.0</v>
      </c>
      <c r="K369" s="2">
        <v>22.0</v>
      </c>
    </row>
    <row r="370">
      <c r="A370" s="41"/>
      <c r="B370" s="42"/>
      <c r="E370" s="43"/>
      <c r="I370" s="11">
        <v>369.0</v>
      </c>
      <c r="J370" s="2">
        <v>72.0</v>
      </c>
      <c r="K370" s="2">
        <v>21.0</v>
      </c>
    </row>
    <row r="371">
      <c r="A371" s="41"/>
      <c r="B371" s="42"/>
      <c r="E371" s="43"/>
      <c r="I371" s="11">
        <v>370.0</v>
      </c>
      <c r="J371" s="2">
        <v>72.0</v>
      </c>
      <c r="K371" s="2">
        <v>37.0</v>
      </c>
    </row>
    <row r="372">
      <c r="A372" s="41"/>
      <c r="B372" s="42"/>
      <c r="E372" s="43"/>
      <c r="I372" s="11">
        <v>371.0</v>
      </c>
      <c r="J372" s="2">
        <v>66.0</v>
      </c>
      <c r="K372" s="2">
        <v>33.0</v>
      </c>
    </row>
    <row r="373">
      <c r="A373" s="41"/>
      <c r="B373" s="42"/>
      <c r="E373" s="43"/>
      <c r="I373" s="11">
        <v>372.0</v>
      </c>
      <c r="J373" s="2">
        <v>96.0</v>
      </c>
      <c r="K373" s="2">
        <v>21.0</v>
      </c>
      <c r="Y373" s="44" t="s">
        <v>48</v>
      </c>
    </row>
    <row r="374">
      <c r="A374" s="41"/>
      <c r="B374" s="42"/>
      <c r="E374" s="43"/>
      <c r="I374" s="11">
        <v>373.0</v>
      </c>
      <c r="J374" s="2">
        <v>58.0</v>
      </c>
      <c r="K374" s="2">
        <v>22.0</v>
      </c>
    </row>
    <row r="375">
      <c r="A375" s="41"/>
      <c r="B375" s="42"/>
      <c r="E375" s="43"/>
      <c r="I375" s="11">
        <v>374.0</v>
      </c>
      <c r="J375" s="2">
        <v>60.0</v>
      </c>
      <c r="K375" s="2">
        <v>22.0</v>
      </c>
    </row>
    <row r="376">
      <c r="A376" s="41"/>
      <c r="B376" s="42"/>
      <c r="E376" s="43"/>
      <c r="I376" s="11">
        <v>375.0</v>
      </c>
      <c r="J376" s="2">
        <v>86.0</v>
      </c>
      <c r="K376" s="2">
        <v>23.0</v>
      </c>
      <c r="Z376" s="44" t="s">
        <v>49</v>
      </c>
    </row>
    <row r="377">
      <c r="A377" s="41"/>
      <c r="B377" s="42"/>
      <c r="E377" s="43"/>
      <c r="I377" s="11">
        <v>376.0</v>
      </c>
      <c r="J377" s="2">
        <v>44.0</v>
      </c>
      <c r="K377" s="2">
        <v>25.0</v>
      </c>
    </row>
    <row r="378">
      <c r="A378" s="41"/>
      <c r="B378" s="42"/>
      <c r="E378" s="43"/>
      <c r="I378" s="11">
        <v>377.0</v>
      </c>
      <c r="J378" s="2">
        <v>44.0</v>
      </c>
      <c r="K378" s="2">
        <v>35.0</v>
      </c>
    </row>
    <row r="379">
      <c r="A379" s="41"/>
      <c r="B379" s="42"/>
      <c r="E379" s="43"/>
      <c r="I379" s="11">
        <v>378.0</v>
      </c>
      <c r="J379" s="2">
        <v>80.0</v>
      </c>
      <c r="K379" s="2">
        <v>21.0</v>
      </c>
    </row>
    <row r="380">
      <c r="A380" s="41"/>
      <c r="B380" s="42"/>
      <c r="E380" s="43"/>
      <c r="I380" s="11">
        <v>379.0</v>
      </c>
      <c r="J380" s="2">
        <v>68.0</v>
      </c>
      <c r="K380" s="2">
        <v>36.0</v>
      </c>
    </row>
    <row r="381">
      <c r="A381" s="41"/>
      <c r="B381" s="42"/>
      <c r="E381" s="43"/>
      <c r="I381" s="11">
        <v>380.0</v>
      </c>
      <c r="J381" s="2">
        <v>90.0</v>
      </c>
      <c r="K381" s="2">
        <v>21.0</v>
      </c>
    </row>
    <row r="382">
      <c r="A382" s="41"/>
      <c r="B382" s="42"/>
      <c r="E382" s="43"/>
      <c r="I382" s="11">
        <v>381.0</v>
      </c>
      <c r="J382" s="2">
        <v>60.0</v>
      </c>
      <c r="K382" s="2">
        <v>27.0</v>
      </c>
    </row>
    <row r="383">
      <c r="A383" s="41"/>
      <c r="B383" s="42"/>
      <c r="E383" s="43"/>
      <c r="I383" s="11">
        <v>382.0</v>
      </c>
      <c r="J383" s="2">
        <v>56.0</v>
      </c>
      <c r="K383" s="2">
        <v>22.0</v>
      </c>
    </row>
    <row r="384">
      <c r="A384" s="41"/>
      <c r="B384" s="42"/>
      <c r="E384" s="43"/>
      <c r="I384" s="11">
        <v>383.0</v>
      </c>
      <c r="J384" s="2">
        <v>66.0</v>
      </c>
      <c r="K384" s="2">
        <v>41.0</v>
      </c>
    </row>
    <row r="385">
      <c r="A385" s="41"/>
      <c r="B385" s="42"/>
      <c r="E385" s="43"/>
      <c r="I385" s="11">
        <v>384.0</v>
      </c>
      <c r="J385" s="2">
        <v>66.0</v>
      </c>
      <c r="K385" s="2">
        <v>29.0</v>
      </c>
    </row>
    <row r="386">
      <c r="A386" s="41"/>
      <c r="B386" s="42"/>
      <c r="E386" s="43"/>
      <c r="I386" s="11">
        <v>385.0</v>
      </c>
      <c r="J386" s="2">
        <v>72.0</v>
      </c>
      <c r="K386" s="2">
        <v>25.0</v>
      </c>
    </row>
    <row r="387">
      <c r="A387" s="41"/>
      <c r="B387" s="42"/>
      <c r="E387" s="43"/>
      <c r="I387" s="11">
        <v>386.0</v>
      </c>
      <c r="J387" s="2">
        <v>78.0</v>
      </c>
      <c r="K387" s="2">
        <v>24.0</v>
      </c>
    </row>
    <row r="388">
      <c r="A388" s="41"/>
      <c r="B388" s="42"/>
      <c r="E388" s="43"/>
      <c r="I388" s="11">
        <v>387.0</v>
      </c>
      <c r="J388" s="2">
        <v>52.0</v>
      </c>
      <c r="K388" s="2">
        <v>25.0</v>
      </c>
    </row>
    <row r="389">
      <c r="A389" s="41"/>
      <c r="B389" s="42"/>
      <c r="E389" s="43"/>
      <c r="I389" s="11">
        <v>388.0</v>
      </c>
      <c r="J389" s="2">
        <v>72.0</v>
      </c>
      <c r="K389" s="2">
        <v>34.0</v>
      </c>
    </row>
    <row r="390">
      <c r="A390" s="41"/>
      <c r="B390" s="42"/>
      <c r="E390" s="43"/>
      <c r="I390" s="11">
        <v>389.0</v>
      </c>
      <c r="J390" s="2">
        <v>82.0</v>
      </c>
      <c r="K390" s="2">
        <v>22.0</v>
      </c>
    </row>
    <row r="391">
      <c r="A391" s="41"/>
      <c r="B391" s="42"/>
      <c r="E391" s="43"/>
      <c r="I391" s="11">
        <v>390.0</v>
      </c>
      <c r="J391" s="2">
        <v>24.0</v>
      </c>
      <c r="K391" s="2">
        <v>21.0</v>
      </c>
    </row>
    <row r="392">
      <c r="A392" s="41"/>
      <c r="B392" s="42"/>
      <c r="E392" s="43"/>
      <c r="I392" s="11">
        <v>391.0</v>
      </c>
      <c r="J392" s="2">
        <v>38.0</v>
      </c>
      <c r="K392" s="2">
        <v>26.0</v>
      </c>
    </row>
    <row r="393">
      <c r="A393" s="41"/>
      <c r="B393" s="42"/>
      <c r="E393" s="43"/>
      <c r="I393" s="45"/>
    </row>
    <row r="394">
      <c r="A394" s="41"/>
      <c r="B394" s="42"/>
      <c r="E394" s="43"/>
      <c r="I394" s="45"/>
    </row>
    <row r="395">
      <c r="A395" s="41"/>
      <c r="B395" s="42"/>
      <c r="E395" s="43"/>
      <c r="I395" s="45"/>
    </row>
    <row r="396">
      <c r="A396" s="41"/>
      <c r="B396" s="42"/>
      <c r="E396" s="43"/>
      <c r="I396" s="45"/>
    </row>
    <row r="397">
      <c r="A397" s="41"/>
      <c r="B397" s="42"/>
      <c r="E397" s="43"/>
      <c r="I397" s="45"/>
    </row>
    <row r="398">
      <c r="A398" s="41"/>
      <c r="B398" s="42"/>
      <c r="E398" s="43"/>
      <c r="I398" s="45"/>
    </row>
    <row r="399">
      <c r="A399" s="41"/>
      <c r="B399" s="42"/>
      <c r="E399" s="43"/>
      <c r="I399" s="45"/>
    </row>
    <row r="400">
      <c r="A400" s="41"/>
      <c r="B400" s="42"/>
      <c r="E400" s="43"/>
      <c r="I400" s="45"/>
    </row>
    <row r="401">
      <c r="A401" s="41"/>
      <c r="B401" s="42"/>
      <c r="E401" s="43"/>
      <c r="I401" s="45"/>
    </row>
    <row r="402">
      <c r="A402" s="41"/>
      <c r="B402" s="42"/>
      <c r="E402" s="43"/>
      <c r="I402" s="45"/>
    </row>
    <row r="403">
      <c r="A403" s="41"/>
      <c r="B403" s="42"/>
      <c r="E403" s="43"/>
      <c r="I403" s="45"/>
    </row>
    <row r="404">
      <c r="A404" s="41"/>
      <c r="B404" s="42"/>
      <c r="E404" s="43"/>
      <c r="I404" s="45"/>
    </row>
    <row r="405">
      <c r="A405" s="41"/>
      <c r="B405" s="42"/>
      <c r="E405" s="43"/>
      <c r="I405" s="45"/>
    </row>
    <row r="406">
      <c r="A406" s="41"/>
      <c r="B406" s="42"/>
      <c r="E406" s="43"/>
      <c r="I406" s="45"/>
    </row>
    <row r="407">
      <c r="A407" s="41"/>
      <c r="B407" s="42"/>
      <c r="E407" s="43"/>
      <c r="I407" s="45"/>
    </row>
    <row r="408">
      <c r="A408" s="41"/>
      <c r="B408" s="42"/>
      <c r="E408" s="43"/>
      <c r="I408" s="45"/>
    </row>
    <row r="409">
      <c r="A409" s="41"/>
      <c r="B409" s="42"/>
      <c r="E409" s="43"/>
      <c r="I409" s="45"/>
    </row>
    <row r="410">
      <c r="A410" s="41"/>
      <c r="B410" s="42"/>
      <c r="E410" s="43"/>
      <c r="I410" s="45"/>
    </row>
    <row r="411">
      <c r="A411" s="41"/>
      <c r="B411" s="42"/>
      <c r="E411" s="43"/>
      <c r="I411" s="45"/>
    </row>
    <row r="412">
      <c r="A412" s="41"/>
      <c r="B412" s="42"/>
      <c r="E412" s="43"/>
      <c r="I412" s="45"/>
    </row>
    <row r="413">
      <c r="A413" s="41"/>
      <c r="B413" s="42"/>
      <c r="E413" s="43"/>
      <c r="I413" s="45"/>
    </row>
    <row r="414">
      <c r="A414" s="41"/>
      <c r="B414" s="42"/>
      <c r="E414" s="43"/>
      <c r="I414" s="45"/>
    </row>
    <row r="415">
      <c r="A415" s="41"/>
      <c r="B415" s="42"/>
      <c r="E415" s="43"/>
      <c r="I415" s="45"/>
    </row>
    <row r="416">
      <c r="A416" s="41"/>
      <c r="B416" s="42"/>
      <c r="E416" s="43"/>
      <c r="I416" s="45"/>
    </row>
    <row r="417">
      <c r="A417" s="41"/>
      <c r="B417" s="42"/>
      <c r="E417" s="43"/>
      <c r="I417" s="45"/>
    </row>
    <row r="418">
      <c r="A418" s="41"/>
      <c r="B418" s="42"/>
      <c r="E418" s="43"/>
      <c r="I418" s="45"/>
    </row>
    <row r="419">
      <c r="A419" s="41"/>
      <c r="B419" s="42"/>
      <c r="E419" s="43"/>
      <c r="I419" s="45"/>
    </row>
    <row r="420">
      <c r="A420" s="41"/>
      <c r="B420" s="42"/>
      <c r="E420" s="43"/>
      <c r="I420" s="45"/>
    </row>
    <row r="421">
      <c r="A421" s="41"/>
      <c r="B421" s="42"/>
      <c r="E421" s="43"/>
      <c r="I421" s="45"/>
    </row>
    <row r="422">
      <c r="A422" s="41"/>
      <c r="B422" s="42"/>
      <c r="E422" s="43"/>
      <c r="I422" s="45"/>
    </row>
    <row r="423">
      <c r="A423" s="41"/>
      <c r="B423" s="42"/>
      <c r="E423" s="43"/>
      <c r="I423" s="45"/>
    </row>
    <row r="424">
      <c r="A424" s="41"/>
      <c r="B424" s="42"/>
      <c r="E424" s="43"/>
      <c r="I424" s="45"/>
    </row>
    <row r="425">
      <c r="A425" s="41"/>
      <c r="B425" s="42"/>
      <c r="E425" s="43"/>
      <c r="I425" s="45"/>
    </row>
    <row r="426">
      <c r="A426" s="41"/>
      <c r="B426" s="42"/>
      <c r="E426" s="43"/>
      <c r="I426" s="45"/>
    </row>
    <row r="427">
      <c r="A427" s="41"/>
      <c r="B427" s="42"/>
      <c r="E427" s="43"/>
      <c r="I427" s="45"/>
    </row>
    <row r="428">
      <c r="A428" s="41"/>
      <c r="B428" s="42"/>
      <c r="E428" s="43"/>
      <c r="I428" s="45"/>
    </row>
    <row r="429">
      <c r="A429" s="41"/>
      <c r="B429" s="42"/>
      <c r="E429" s="43"/>
      <c r="I429" s="45"/>
    </row>
    <row r="430">
      <c r="A430" s="41"/>
      <c r="B430" s="42"/>
      <c r="E430" s="43"/>
      <c r="I430" s="45"/>
    </row>
    <row r="431">
      <c r="A431" s="41"/>
      <c r="B431" s="42"/>
      <c r="E431" s="43"/>
      <c r="I431" s="45"/>
    </row>
    <row r="432">
      <c r="A432" s="41"/>
      <c r="B432" s="42"/>
      <c r="E432" s="43"/>
      <c r="I432" s="45"/>
    </row>
    <row r="433">
      <c r="A433" s="41"/>
      <c r="B433" s="42"/>
      <c r="E433" s="43"/>
      <c r="I433" s="45"/>
    </row>
    <row r="434">
      <c r="A434" s="41"/>
      <c r="B434" s="42"/>
      <c r="E434" s="43"/>
      <c r="I434" s="45"/>
    </row>
    <row r="435">
      <c r="A435" s="41"/>
      <c r="B435" s="42"/>
      <c r="E435" s="43"/>
      <c r="I435" s="45"/>
    </row>
    <row r="436">
      <c r="A436" s="41"/>
      <c r="B436" s="42"/>
      <c r="E436" s="43"/>
      <c r="I436" s="45"/>
    </row>
    <row r="437">
      <c r="A437" s="41"/>
      <c r="B437" s="42"/>
      <c r="E437" s="43"/>
      <c r="I437" s="45"/>
    </row>
    <row r="438">
      <c r="A438" s="41"/>
      <c r="B438" s="42"/>
      <c r="E438" s="43"/>
      <c r="I438" s="45"/>
    </row>
    <row r="439">
      <c r="A439" s="41"/>
      <c r="B439" s="42"/>
      <c r="E439" s="43"/>
      <c r="I439" s="45"/>
    </row>
    <row r="440">
      <c r="A440" s="41"/>
      <c r="B440" s="42"/>
      <c r="E440" s="43"/>
      <c r="I440" s="45"/>
    </row>
    <row r="441">
      <c r="A441" s="41"/>
      <c r="B441" s="42"/>
      <c r="E441" s="43"/>
      <c r="I441" s="45"/>
    </row>
    <row r="442">
      <c r="A442" s="41"/>
      <c r="B442" s="42"/>
      <c r="E442" s="43"/>
      <c r="I442" s="45"/>
    </row>
    <row r="443">
      <c r="A443" s="41"/>
      <c r="B443" s="42"/>
      <c r="E443" s="43"/>
      <c r="I443" s="45"/>
    </row>
    <row r="444">
      <c r="A444" s="41"/>
      <c r="B444" s="42"/>
      <c r="E444" s="43"/>
      <c r="I444" s="45"/>
    </row>
    <row r="445">
      <c r="A445" s="41"/>
      <c r="B445" s="42"/>
      <c r="E445" s="43"/>
      <c r="I445" s="45"/>
    </row>
    <row r="446">
      <c r="A446" s="41"/>
      <c r="B446" s="42"/>
      <c r="E446" s="43"/>
      <c r="I446" s="45"/>
    </row>
    <row r="447">
      <c r="A447" s="41"/>
      <c r="B447" s="42"/>
      <c r="E447" s="43"/>
      <c r="I447" s="45"/>
    </row>
    <row r="448">
      <c r="A448" s="41"/>
      <c r="B448" s="42"/>
      <c r="E448" s="43"/>
      <c r="I448" s="45"/>
    </row>
    <row r="449">
      <c r="A449" s="41"/>
      <c r="B449" s="42"/>
      <c r="E449" s="43"/>
      <c r="I449" s="45"/>
    </row>
    <row r="450">
      <c r="A450" s="41"/>
      <c r="B450" s="42"/>
      <c r="E450" s="43"/>
      <c r="I450" s="45"/>
    </row>
    <row r="451">
      <c r="A451" s="41"/>
      <c r="B451" s="42"/>
      <c r="E451" s="43"/>
      <c r="I451" s="45"/>
    </row>
    <row r="452">
      <c r="A452" s="41"/>
      <c r="B452" s="42"/>
      <c r="E452" s="43"/>
      <c r="I452" s="45"/>
    </row>
    <row r="453">
      <c r="A453" s="41"/>
      <c r="B453" s="42"/>
      <c r="E453" s="43"/>
      <c r="I453" s="45"/>
    </row>
    <row r="454">
      <c r="A454" s="41"/>
      <c r="B454" s="42"/>
      <c r="E454" s="43"/>
      <c r="I454" s="45"/>
    </row>
    <row r="455">
      <c r="A455" s="41"/>
      <c r="B455" s="42"/>
      <c r="E455" s="43"/>
      <c r="I455" s="45"/>
    </row>
    <row r="456">
      <c r="A456" s="41"/>
      <c r="B456" s="42"/>
      <c r="E456" s="43"/>
      <c r="I456" s="45"/>
    </row>
    <row r="457">
      <c r="A457" s="41"/>
      <c r="B457" s="42"/>
      <c r="E457" s="43"/>
      <c r="I457" s="45"/>
    </row>
    <row r="458">
      <c r="A458" s="41"/>
      <c r="B458" s="42"/>
      <c r="E458" s="43"/>
      <c r="I458" s="45"/>
    </row>
    <row r="459">
      <c r="A459" s="41"/>
      <c r="B459" s="42"/>
      <c r="E459" s="43"/>
      <c r="I459" s="45"/>
    </row>
    <row r="460">
      <c r="A460" s="41"/>
      <c r="B460" s="42"/>
      <c r="E460" s="43"/>
      <c r="I460" s="45"/>
    </row>
    <row r="461">
      <c r="A461" s="41"/>
      <c r="B461" s="42"/>
      <c r="E461" s="43"/>
      <c r="I461" s="45"/>
    </row>
    <row r="462">
      <c r="A462" s="41"/>
      <c r="B462" s="42"/>
      <c r="E462" s="43"/>
      <c r="I462" s="45"/>
    </row>
    <row r="463">
      <c r="A463" s="41"/>
      <c r="B463" s="42"/>
      <c r="E463" s="43"/>
      <c r="I463" s="45"/>
    </row>
    <row r="464">
      <c r="A464" s="41"/>
      <c r="B464" s="42"/>
      <c r="E464" s="43"/>
      <c r="I464" s="45"/>
    </row>
    <row r="465">
      <c r="A465" s="41"/>
      <c r="B465" s="42"/>
      <c r="E465" s="43"/>
      <c r="I465" s="45"/>
    </row>
    <row r="466">
      <c r="A466" s="41"/>
      <c r="B466" s="42"/>
      <c r="E466" s="43"/>
      <c r="I466" s="45"/>
    </row>
    <row r="467">
      <c r="A467" s="41"/>
      <c r="B467" s="42"/>
      <c r="E467" s="43"/>
      <c r="I467" s="45"/>
    </row>
    <row r="468">
      <c r="A468" s="41"/>
      <c r="B468" s="42"/>
      <c r="E468" s="43"/>
      <c r="I468" s="45"/>
    </row>
    <row r="469">
      <c r="A469" s="41"/>
      <c r="B469" s="42"/>
      <c r="E469" s="43"/>
      <c r="I469" s="45"/>
    </row>
    <row r="470">
      <c r="A470" s="41"/>
      <c r="B470" s="42"/>
      <c r="E470" s="43"/>
      <c r="I470" s="45"/>
    </row>
    <row r="471">
      <c r="A471" s="41"/>
      <c r="B471" s="42"/>
      <c r="E471" s="43"/>
      <c r="I471" s="45"/>
    </row>
    <row r="472">
      <c r="A472" s="41"/>
      <c r="B472" s="42"/>
      <c r="E472" s="43"/>
      <c r="I472" s="45"/>
    </row>
    <row r="473">
      <c r="A473" s="41"/>
      <c r="B473" s="42"/>
      <c r="E473" s="43"/>
      <c r="I473" s="45"/>
    </row>
    <row r="474">
      <c r="A474" s="41"/>
      <c r="B474" s="42"/>
      <c r="E474" s="43"/>
      <c r="I474" s="45"/>
    </row>
    <row r="475">
      <c r="A475" s="41"/>
      <c r="B475" s="42"/>
      <c r="E475" s="43"/>
      <c r="I475" s="45"/>
    </row>
    <row r="476">
      <c r="A476" s="41"/>
      <c r="B476" s="42"/>
      <c r="E476" s="43"/>
      <c r="I476" s="45"/>
    </row>
    <row r="477">
      <c r="A477" s="41"/>
      <c r="B477" s="42"/>
      <c r="E477" s="43"/>
      <c r="I477" s="45"/>
    </row>
    <row r="478">
      <c r="A478" s="41"/>
      <c r="B478" s="42"/>
      <c r="E478" s="43"/>
      <c r="I478" s="45"/>
    </row>
    <row r="479">
      <c r="A479" s="41"/>
      <c r="B479" s="42"/>
      <c r="E479" s="43"/>
      <c r="I479" s="45"/>
    </row>
    <row r="480">
      <c r="A480" s="41"/>
      <c r="B480" s="42"/>
      <c r="E480" s="43"/>
      <c r="I480" s="45"/>
    </row>
    <row r="481">
      <c r="A481" s="41"/>
      <c r="B481" s="42"/>
      <c r="E481" s="43"/>
      <c r="I481" s="45"/>
    </row>
    <row r="482">
      <c r="A482" s="41"/>
      <c r="B482" s="42"/>
      <c r="E482" s="43"/>
      <c r="I482" s="45"/>
    </row>
    <row r="483">
      <c r="A483" s="41"/>
      <c r="B483" s="42"/>
      <c r="E483" s="43"/>
      <c r="I483" s="45"/>
    </row>
    <row r="484">
      <c r="A484" s="41"/>
      <c r="B484" s="42"/>
      <c r="E484" s="43"/>
      <c r="I484" s="45"/>
    </row>
    <row r="485">
      <c r="A485" s="41"/>
      <c r="B485" s="42"/>
      <c r="E485" s="43"/>
      <c r="I485" s="45"/>
    </row>
    <row r="486">
      <c r="A486" s="41"/>
      <c r="B486" s="42"/>
      <c r="E486" s="43"/>
      <c r="I486" s="45"/>
    </row>
    <row r="487">
      <c r="A487" s="41"/>
      <c r="B487" s="42"/>
      <c r="E487" s="43"/>
      <c r="I487" s="45"/>
    </row>
    <row r="488">
      <c r="A488" s="41"/>
      <c r="B488" s="42"/>
      <c r="E488" s="43"/>
      <c r="I488" s="45"/>
    </row>
    <row r="489">
      <c r="A489" s="41"/>
      <c r="B489" s="42"/>
      <c r="E489" s="43"/>
      <c r="I489" s="45"/>
    </row>
    <row r="490">
      <c r="A490" s="41"/>
      <c r="B490" s="42"/>
      <c r="E490" s="43"/>
      <c r="I490" s="45"/>
    </row>
    <row r="491">
      <c r="A491" s="41"/>
      <c r="B491" s="42"/>
      <c r="E491" s="43"/>
      <c r="I491" s="45"/>
    </row>
    <row r="492">
      <c r="A492" s="41"/>
      <c r="B492" s="42"/>
      <c r="E492" s="43"/>
      <c r="I492" s="45"/>
    </row>
    <row r="493">
      <c r="A493" s="41"/>
      <c r="B493" s="42"/>
      <c r="E493" s="43"/>
      <c r="I493" s="45"/>
    </row>
    <row r="494">
      <c r="A494" s="41"/>
      <c r="B494" s="42"/>
      <c r="E494" s="43"/>
      <c r="I494" s="45"/>
    </row>
    <row r="495">
      <c r="A495" s="41"/>
      <c r="B495" s="42"/>
      <c r="E495" s="43"/>
      <c r="I495" s="45"/>
    </row>
    <row r="496">
      <c r="A496" s="41"/>
      <c r="B496" s="42"/>
      <c r="E496" s="43"/>
      <c r="I496" s="45"/>
    </row>
    <row r="497">
      <c r="A497" s="41"/>
      <c r="B497" s="42"/>
      <c r="E497" s="43"/>
      <c r="I497" s="45"/>
    </row>
    <row r="498">
      <c r="A498" s="41"/>
      <c r="B498" s="42"/>
      <c r="E498" s="43"/>
      <c r="I498" s="45"/>
    </row>
    <row r="499">
      <c r="A499" s="41"/>
      <c r="B499" s="42"/>
      <c r="E499" s="43"/>
      <c r="I499" s="45"/>
    </row>
    <row r="500">
      <c r="A500" s="41"/>
      <c r="B500" s="42"/>
      <c r="E500" s="43"/>
      <c r="I500" s="45"/>
    </row>
    <row r="501">
      <c r="A501" s="41"/>
      <c r="B501" s="42"/>
      <c r="E501" s="43"/>
      <c r="I501" s="45"/>
    </row>
    <row r="502">
      <c r="A502" s="41"/>
      <c r="B502" s="42"/>
      <c r="E502" s="43"/>
      <c r="I502" s="45"/>
    </row>
    <row r="503">
      <c r="A503" s="41"/>
      <c r="B503" s="42"/>
      <c r="E503" s="43"/>
      <c r="I503" s="45"/>
    </row>
    <row r="504">
      <c r="A504" s="41"/>
      <c r="B504" s="42"/>
      <c r="E504" s="43"/>
      <c r="I504" s="45"/>
    </row>
    <row r="505">
      <c r="A505" s="41"/>
      <c r="B505" s="42"/>
      <c r="E505" s="43"/>
      <c r="I505" s="45"/>
    </row>
    <row r="506">
      <c r="A506" s="41"/>
      <c r="B506" s="42"/>
      <c r="E506" s="43"/>
      <c r="I506" s="45"/>
    </row>
    <row r="507">
      <c r="A507" s="41"/>
      <c r="B507" s="42"/>
      <c r="E507" s="43"/>
      <c r="I507" s="45"/>
    </row>
    <row r="508">
      <c r="A508" s="41"/>
      <c r="B508" s="42"/>
      <c r="E508" s="43"/>
      <c r="I508" s="45"/>
    </row>
    <row r="509">
      <c r="A509" s="41"/>
      <c r="B509" s="42"/>
      <c r="E509" s="43"/>
      <c r="I509" s="45"/>
    </row>
    <row r="510">
      <c r="A510" s="41"/>
      <c r="B510" s="42"/>
      <c r="E510" s="43"/>
      <c r="I510" s="45"/>
    </row>
    <row r="511">
      <c r="A511" s="41"/>
      <c r="B511" s="42"/>
      <c r="E511" s="43"/>
      <c r="I511" s="45"/>
    </row>
    <row r="512">
      <c r="A512" s="41"/>
      <c r="B512" s="42"/>
      <c r="E512" s="43"/>
      <c r="I512" s="45"/>
    </row>
    <row r="513">
      <c r="A513" s="41"/>
      <c r="B513" s="42"/>
      <c r="E513" s="43"/>
      <c r="I513" s="45"/>
    </row>
    <row r="514">
      <c r="A514" s="41"/>
      <c r="B514" s="42"/>
      <c r="E514" s="43"/>
      <c r="I514" s="45"/>
    </row>
    <row r="515">
      <c r="A515" s="41"/>
      <c r="B515" s="42"/>
      <c r="E515" s="43"/>
      <c r="I515" s="45"/>
    </row>
    <row r="516">
      <c r="A516" s="41"/>
      <c r="B516" s="42"/>
      <c r="E516" s="43"/>
      <c r="I516" s="45"/>
    </row>
    <row r="517">
      <c r="A517" s="41"/>
      <c r="B517" s="42"/>
      <c r="E517" s="43"/>
      <c r="I517" s="45"/>
    </row>
    <row r="518">
      <c r="A518" s="41"/>
      <c r="B518" s="42"/>
      <c r="E518" s="43"/>
      <c r="I518" s="45"/>
    </row>
    <row r="519">
      <c r="A519" s="41"/>
      <c r="B519" s="42"/>
      <c r="E519" s="43"/>
      <c r="I519" s="45"/>
    </row>
    <row r="520">
      <c r="A520" s="41"/>
      <c r="B520" s="42"/>
      <c r="E520" s="43"/>
      <c r="I520" s="45"/>
    </row>
    <row r="521">
      <c r="A521" s="41"/>
      <c r="B521" s="42"/>
      <c r="E521" s="43"/>
      <c r="I521" s="45"/>
    </row>
    <row r="522">
      <c r="A522" s="41"/>
      <c r="B522" s="42"/>
      <c r="E522" s="43"/>
      <c r="I522" s="45"/>
    </row>
    <row r="523">
      <c r="A523" s="41"/>
      <c r="B523" s="42"/>
      <c r="E523" s="43"/>
      <c r="I523" s="45"/>
    </row>
    <row r="524">
      <c r="A524" s="41"/>
      <c r="B524" s="42"/>
      <c r="E524" s="43"/>
      <c r="I524" s="45"/>
    </row>
    <row r="525">
      <c r="A525" s="41"/>
      <c r="B525" s="42"/>
      <c r="E525" s="43"/>
      <c r="I525" s="45"/>
    </row>
    <row r="526">
      <c r="A526" s="41"/>
      <c r="B526" s="42"/>
      <c r="E526" s="43"/>
      <c r="I526" s="45"/>
    </row>
    <row r="527">
      <c r="A527" s="41"/>
      <c r="B527" s="42"/>
      <c r="E527" s="43"/>
      <c r="I527" s="45"/>
    </row>
    <row r="528">
      <c r="A528" s="41"/>
      <c r="B528" s="42"/>
      <c r="E528" s="43"/>
      <c r="I528" s="45"/>
    </row>
    <row r="529">
      <c r="A529" s="41"/>
      <c r="B529" s="42"/>
      <c r="E529" s="43"/>
      <c r="I529" s="45"/>
    </row>
    <row r="530">
      <c r="A530" s="41"/>
      <c r="B530" s="42"/>
      <c r="E530" s="43"/>
      <c r="I530" s="45"/>
    </row>
    <row r="531">
      <c r="A531" s="41"/>
      <c r="B531" s="42"/>
      <c r="E531" s="43"/>
      <c r="I531" s="45"/>
    </row>
    <row r="532">
      <c r="A532" s="41"/>
      <c r="B532" s="42"/>
      <c r="E532" s="43"/>
      <c r="I532" s="45"/>
    </row>
    <row r="533">
      <c r="A533" s="41"/>
      <c r="B533" s="42"/>
      <c r="E533" s="43"/>
      <c r="I533" s="45"/>
    </row>
    <row r="534">
      <c r="A534" s="41"/>
      <c r="B534" s="42"/>
      <c r="E534" s="43"/>
      <c r="I534" s="45"/>
    </row>
    <row r="535">
      <c r="A535" s="41"/>
      <c r="B535" s="42"/>
      <c r="E535" s="43"/>
      <c r="I535" s="45"/>
    </row>
    <row r="536">
      <c r="A536" s="41"/>
      <c r="B536" s="42"/>
      <c r="E536" s="43"/>
      <c r="I536" s="45"/>
    </row>
    <row r="537">
      <c r="A537" s="41"/>
      <c r="B537" s="42"/>
      <c r="E537" s="43"/>
      <c r="I537" s="45"/>
    </row>
    <row r="538">
      <c r="A538" s="41"/>
      <c r="B538" s="42"/>
      <c r="E538" s="43"/>
      <c r="I538" s="45"/>
    </row>
    <row r="539">
      <c r="A539" s="41"/>
      <c r="B539" s="42"/>
      <c r="E539" s="43"/>
      <c r="I539" s="45"/>
    </row>
    <row r="540">
      <c r="A540" s="41"/>
      <c r="B540" s="42"/>
      <c r="E540" s="43"/>
      <c r="I540" s="45"/>
    </row>
    <row r="541">
      <c r="A541" s="41"/>
      <c r="B541" s="42"/>
      <c r="E541" s="43"/>
      <c r="I541" s="45"/>
    </row>
    <row r="542">
      <c r="A542" s="41"/>
      <c r="B542" s="42"/>
      <c r="E542" s="43"/>
      <c r="I542" s="45"/>
    </row>
    <row r="543">
      <c r="A543" s="41"/>
      <c r="B543" s="42"/>
      <c r="E543" s="43"/>
      <c r="I543" s="45"/>
    </row>
    <row r="544">
      <c r="A544" s="41"/>
      <c r="B544" s="42"/>
      <c r="E544" s="43"/>
      <c r="I544" s="45"/>
    </row>
    <row r="545">
      <c r="A545" s="41"/>
      <c r="B545" s="42"/>
      <c r="E545" s="43"/>
      <c r="I545" s="45"/>
    </row>
    <row r="546">
      <c r="A546" s="41"/>
      <c r="B546" s="42"/>
      <c r="E546" s="43"/>
      <c r="I546" s="45"/>
    </row>
    <row r="547">
      <c r="A547" s="41"/>
      <c r="B547" s="42"/>
      <c r="E547" s="43"/>
      <c r="I547" s="45"/>
    </row>
    <row r="548">
      <c r="A548" s="41"/>
      <c r="B548" s="42"/>
      <c r="E548" s="43"/>
      <c r="I548" s="45"/>
    </row>
    <row r="549">
      <c r="A549" s="41"/>
      <c r="B549" s="42"/>
      <c r="E549" s="43"/>
      <c r="I549" s="45"/>
    </row>
    <row r="550">
      <c r="A550" s="41"/>
      <c r="B550" s="42"/>
      <c r="E550" s="43"/>
      <c r="I550" s="45"/>
    </row>
    <row r="551">
      <c r="A551" s="41"/>
      <c r="B551" s="42"/>
      <c r="E551" s="43"/>
      <c r="I551" s="45"/>
    </row>
    <row r="552">
      <c r="A552" s="41"/>
      <c r="B552" s="42"/>
      <c r="E552" s="43"/>
      <c r="I552" s="45"/>
    </row>
    <row r="553">
      <c r="A553" s="41"/>
      <c r="B553" s="42"/>
      <c r="E553" s="43"/>
      <c r="I553" s="45"/>
    </row>
    <row r="554">
      <c r="A554" s="41"/>
      <c r="B554" s="42"/>
      <c r="E554" s="43"/>
      <c r="I554" s="45"/>
    </row>
    <row r="555">
      <c r="A555" s="41"/>
      <c r="B555" s="42"/>
      <c r="E555" s="43"/>
      <c r="I555" s="45"/>
    </row>
    <row r="556">
      <c r="A556" s="41"/>
      <c r="B556" s="42"/>
      <c r="E556" s="43"/>
      <c r="I556" s="45"/>
    </row>
    <row r="557">
      <c r="A557" s="41"/>
      <c r="B557" s="42"/>
      <c r="E557" s="43"/>
      <c r="I557" s="45"/>
    </row>
    <row r="558">
      <c r="A558" s="41"/>
      <c r="B558" s="42"/>
      <c r="E558" s="43"/>
      <c r="I558" s="45"/>
    </row>
    <row r="559">
      <c r="A559" s="41"/>
      <c r="B559" s="42"/>
      <c r="E559" s="43"/>
      <c r="I559" s="45"/>
    </row>
    <row r="560">
      <c r="A560" s="41"/>
      <c r="B560" s="42"/>
      <c r="E560" s="43"/>
      <c r="I560" s="45"/>
    </row>
    <row r="561">
      <c r="A561" s="41"/>
      <c r="B561" s="42"/>
      <c r="E561" s="43"/>
      <c r="I561" s="45"/>
    </row>
    <row r="562">
      <c r="A562" s="41"/>
      <c r="B562" s="42"/>
      <c r="E562" s="43"/>
      <c r="I562" s="45"/>
    </row>
    <row r="563">
      <c r="A563" s="41"/>
      <c r="B563" s="42"/>
      <c r="E563" s="43"/>
      <c r="I563" s="45"/>
    </row>
    <row r="564">
      <c r="A564" s="41"/>
      <c r="B564" s="42"/>
      <c r="E564" s="43"/>
      <c r="I564" s="45"/>
    </row>
    <row r="565">
      <c r="A565" s="41"/>
      <c r="B565" s="42"/>
      <c r="E565" s="43"/>
      <c r="I565" s="45"/>
    </row>
    <row r="566">
      <c r="A566" s="41"/>
      <c r="B566" s="42"/>
      <c r="E566" s="43"/>
      <c r="I566" s="45"/>
    </row>
    <row r="567">
      <c r="A567" s="41"/>
      <c r="B567" s="42"/>
      <c r="E567" s="43"/>
      <c r="I567" s="45"/>
    </row>
    <row r="568">
      <c r="A568" s="41"/>
      <c r="B568" s="42"/>
      <c r="E568" s="43"/>
      <c r="I568" s="45"/>
    </row>
    <row r="569">
      <c r="A569" s="41"/>
      <c r="B569" s="42"/>
      <c r="E569" s="43"/>
      <c r="I569" s="45"/>
    </row>
    <row r="570">
      <c r="A570" s="41"/>
      <c r="B570" s="42"/>
      <c r="E570" s="43"/>
      <c r="I570" s="45"/>
    </row>
    <row r="571">
      <c r="A571" s="41"/>
      <c r="B571" s="42"/>
      <c r="E571" s="43"/>
      <c r="I571" s="45"/>
    </row>
    <row r="572">
      <c r="A572" s="41"/>
      <c r="B572" s="42"/>
      <c r="E572" s="43"/>
      <c r="I572" s="45"/>
    </row>
    <row r="573">
      <c r="A573" s="41"/>
      <c r="B573" s="42"/>
      <c r="E573" s="43"/>
      <c r="I573" s="45"/>
    </row>
    <row r="574">
      <c r="A574" s="41"/>
      <c r="B574" s="42"/>
      <c r="E574" s="43"/>
      <c r="I574" s="45"/>
    </row>
    <row r="575">
      <c r="A575" s="41"/>
      <c r="B575" s="42"/>
      <c r="E575" s="43"/>
      <c r="I575" s="45"/>
    </row>
    <row r="576">
      <c r="A576" s="41"/>
      <c r="B576" s="42"/>
      <c r="E576" s="43"/>
      <c r="I576" s="45"/>
    </row>
    <row r="577">
      <c r="A577" s="41"/>
      <c r="B577" s="42"/>
      <c r="E577" s="43"/>
      <c r="I577" s="45"/>
    </row>
    <row r="578">
      <c r="A578" s="41"/>
      <c r="B578" s="42"/>
      <c r="E578" s="43"/>
      <c r="I578" s="45"/>
    </row>
    <row r="579">
      <c r="A579" s="41"/>
      <c r="B579" s="42"/>
      <c r="E579" s="43"/>
      <c r="I579" s="45"/>
    </row>
    <row r="580">
      <c r="A580" s="41"/>
      <c r="B580" s="42"/>
      <c r="E580" s="43"/>
      <c r="I580" s="45"/>
    </row>
    <row r="581">
      <c r="A581" s="41"/>
      <c r="B581" s="42"/>
      <c r="E581" s="43"/>
      <c r="I581" s="45"/>
    </row>
    <row r="582">
      <c r="A582" s="41"/>
      <c r="B582" s="42"/>
      <c r="E582" s="43"/>
      <c r="I582" s="45"/>
    </row>
    <row r="583">
      <c r="A583" s="41"/>
      <c r="B583" s="42"/>
      <c r="E583" s="43"/>
      <c r="I583" s="45"/>
    </row>
    <row r="584">
      <c r="A584" s="41"/>
      <c r="B584" s="42"/>
      <c r="E584" s="43"/>
      <c r="I584" s="45"/>
    </row>
    <row r="585">
      <c r="A585" s="41"/>
      <c r="B585" s="42"/>
      <c r="E585" s="43"/>
      <c r="I585" s="45"/>
    </row>
    <row r="586">
      <c r="A586" s="41"/>
      <c r="B586" s="42"/>
      <c r="E586" s="43"/>
      <c r="I586" s="45"/>
    </row>
    <row r="587">
      <c r="A587" s="41"/>
      <c r="B587" s="42"/>
      <c r="E587" s="43"/>
      <c r="I587" s="45"/>
    </row>
    <row r="588">
      <c r="A588" s="41"/>
      <c r="B588" s="42"/>
      <c r="E588" s="43"/>
      <c r="I588" s="45"/>
    </row>
    <row r="589">
      <c r="A589" s="41"/>
      <c r="B589" s="42"/>
      <c r="E589" s="43"/>
      <c r="I589" s="45"/>
    </row>
    <row r="590">
      <c r="A590" s="41"/>
      <c r="B590" s="42"/>
      <c r="E590" s="43"/>
      <c r="I590" s="45"/>
    </row>
    <row r="591">
      <c r="A591" s="41"/>
      <c r="B591" s="42"/>
      <c r="E591" s="43"/>
      <c r="I591" s="45"/>
    </row>
    <row r="592">
      <c r="A592" s="41"/>
      <c r="B592" s="42"/>
      <c r="E592" s="43"/>
      <c r="I592" s="45"/>
    </row>
    <row r="593">
      <c r="A593" s="41"/>
      <c r="B593" s="42"/>
      <c r="E593" s="43"/>
      <c r="I593" s="45"/>
    </row>
    <row r="594">
      <c r="A594" s="41"/>
      <c r="B594" s="42"/>
      <c r="E594" s="43"/>
      <c r="I594" s="45"/>
    </row>
    <row r="595">
      <c r="A595" s="41"/>
      <c r="B595" s="42"/>
      <c r="E595" s="43"/>
      <c r="I595" s="45"/>
    </row>
    <row r="596">
      <c r="A596" s="41"/>
      <c r="B596" s="42"/>
      <c r="E596" s="43"/>
      <c r="I596" s="45"/>
    </row>
    <row r="597">
      <c r="A597" s="41"/>
      <c r="B597" s="42"/>
      <c r="E597" s="43"/>
      <c r="I597" s="45"/>
    </row>
    <row r="598">
      <c r="A598" s="41"/>
      <c r="B598" s="42"/>
      <c r="E598" s="43"/>
      <c r="I598" s="45"/>
    </row>
    <row r="599">
      <c r="A599" s="41"/>
      <c r="B599" s="42"/>
      <c r="E599" s="43"/>
      <c r="I599" s="45"/>
    </row>
    <row r="600">
      <c r="A600" s="41"/>
      <c r="B600" s="42"/>
      <c r="E600" s="43"/>
      <c r="I600" s="45"/>
    </row>
    <row r="601">
      <c r="A601" s="41"/>
      <c r="B601" s="42"/>
      <c r="E601" s="43"/>
      <c r="I601" s="45"/>
    </row>
    <row r="602">
      <c r="A602" s="41"/>
      <c r="B602" s="42"/>
      <c r="E602" s="43"/>
      <c r="I602" s="45"/>
    </row>
    <row r="603">
      <c r="A603" s="41"/>
      <c r="B603" s="42"/>
      <c r="E603" s="43"/>
      <c r="I603" s="45"/>
    </row>
    <row r="604">
      <c r="A604" s="41"/>
      <c r="B604" s="42"/>
      <c r="E604" s="43"/>
      <c r="I604" s="45"/>
    </row>
    <row r="605">
      <c r="A605" s="41"/>
      <c r="B605" s="42"/>
      <c r="E605" s="43"/>
      <c r="I605" s="45"/>
    </row>
    <row r="606">
      <c r="A606" s="41"/>
      <c r="B606" s="42"/>
      <c r="E606" s="43"/>
      <c r="I606" s="45"/>
    </row>
    <row r="607">
      <c r="A607" s="41"/>
      <c r="B607" s="42"/>
      <c r="E607" s="43"/>
      <c r="I607" s="45"/>
    </row>
    <row r="608">
      <c r="A608" s="41"/>
      <c r="B608" s="42"/>
      <c r="E608" s="43"/>
      <c r="I608" s="45"/>
    </row>
    <row r="609">
      <c r="A609" s="41"/>
      <c r="B609" s="42"/>
      <c r="E609" s="43"/>
      <c r="I609" s="45"/>
    </row>
    <row r="610">
      <c r="A610" s="41"/>
      <c r="B610" s="42"/>
      <c r="E610" s="43"/>
      <c r="I610" s="45"/>
    </row>
    <row r="611">
      <c r="A611" s="41"/>
      <c r="B611" s="42"/>
      <c r="E611" s="43"/>
      <c r="I611" s="45"/>
    </row>
    <row r="612">
      <c r="A612" s="41"/>
      <c r="B612" s="42"/>
      <c r="E612" s="43"/>
      <c r="I612" s="45"/>
    </row>
    <row r="613">
      <c r="A613" s="41"/>
      <c r="B613" s="42"/>
      <c r="E613" s="43"/>
      <c r="I613" s="45"/>
    </row>
    <row r="614">
      <c r="A614" s="41"/>
      <c r="B614" s="42"/>
      <c r="E614" s="43"/>
      <c r="I614" s="45"/>
    </row>
    <row r="615">
      <c r="A615" s="41"/>
      <c r="B615" s="42"/>
      <c r="E615" s="43"/>
      <c r="I615" s="45"/>
    </row>
    <row r="616">
      <c r="A616" s="41"/>
      <c r="B616" s="42"/>
      <c r="E616" s="43"/>
      <c r="I616" s="45"/>
    </row>
    <row r="617">
      <c r="A617" s="41"/>
      <c r="B617" s="42"/>
      <c r="E617" s="43"/>
      <c r="I617" s="45"/>
    </row>
    <row r="618">
      <c r="A618" s="41"/>
      <c r="B618" s="42"/>
      <c r="E618" s="43"/>
      <c r="I618" s="45"/>
    </row>
    <row r="619">
      <c r="A619" s="41"/>
      <c r="B619" s="42"/>
      <c r="E619" s="43"/>
      <c r="I619" s="45"/>
    </row>
    <row r="620">
      <c r="A620" s="41"/>
      <c r="B620" s="42"/>
      <c r="E620" s="43"/>
      <c r="I620" s="45"/>
    </row>
    <row r="621">
      <c r="A621" s="41"/>
      <c r="B621" s="42"/>
      <c r="E621" s="43"/>
      <c r="I621" s="45"/>
    </row>
    <row r="622">
      <c r="A622" s="41"/>
      <c r="B622" s="42"/>
      <c r="E622" s="43"/>
      <c r="I622" s="45"/>
    </row>
    <row r="623">
      <c r="A623" s="41"/>
      <c r="B623" s="42"/>
      <c r="E623" s="43"/>
      <c r="I623" s="45"/>
    </row>
    <row r="624">
      <c r="A624" s="41"/>
      <c r="B624" s="42"/>
      <c r="E624" s="43"/>
      <c r="I624" s="45"/>
    </row>
    <row r="625">
      <c r="A625" s="41"/>
      <c r="B625" s="42"/>
      <c r="E625" s="43"/>
      <c r="I625" s="45"/>
    </row>
    <row r="626">
      <c r="A626" s="41"/>
      <c r="B626" s="42"/>
      <c r="E626" s="43"/>
      <c r="I626" s="45"/>
    </row>
    <row r="627">
      <c r="A627" s="41"/>
      <c r="B627" s="42"/>
      <c r="E627" s="43"/>
      <c r="I627" s="45"/>
    </row>
    <row r="628">
      <c r="A628" s="41"/>
      <c r="B628" s="42"/>
      <c r="E628" s="43"/>
      <c r="I628" s="45"/>
    </row>
    <row r="629">
      <c r="A629" s="41"/>
      <c r="B629" s="42"/>
      <c r="E629" s="43"/>
      <c r="I629" s="45"/>
    </row>
    <row r="630">
      <c r="A630" s="41"/>
      <c r="B630" s="42"/>
      <c r="E630" s="43"/>
      <c r="I630" s="45"/>
    </row>
    <row r="631">
      <c r="A631" s="41"/>
      <c r="B631" s="42"/>
      <c r="E631" s="43"/>
      <c r="I631" s="45"/>
    </row>
    <row r="632">
      <c r="A632" s="41"/>
      <c r="B632" s="42"/>
      <c r="E632" s="43"/>
      <c r="I632" s="45"/>
    </row>
    <row r="633">
      <c r="A633" s="41"/>
      <c r="B633" s="42"/>
      <c r="E633" s="43"/>
      <c r="I633" s="45"/>
    </row>
    <row r="634">
      <c r="A634" s="41"/>
      <c r="B634" s="42"/>
      <c r="E634" s="43"/>
      <c r="I634" s="45"/>
    </row>
    <row r="635">
      <c r="A635" s="41"/>
      <c r="B635" s="42"/>
      <c r="E635" s="43"/>
      <c r="I635" s="45"/>
    </row>
    <row r="636">
      <c r="A636" s="41"/>
      <c r="B636" s="42"/>
      <c r="E636" s="43"/>
      <c r="I636" s="45"/>
    </row>
    <row r="637">
      <c r="A637" s="41"/>
      <c r="B637" s="42"/>
      <c r="E637" s="43"/>
      <c r="I637" s="45"/>
    </row>
    <row r="638">
      <c r="A638" s="41"/>
      <c r="B638" s="42"/>
      <c r="E638" s="43"/>
      <c r="I638" s="45"/>
    </row>
    <row r="639">
      <c r="A639" s="41"/>
      <c r="B639" s="42"/>
      <c r="E639" s="43"/>
      <c r="I639" s="45"/>
    </row>
    <row r="640">
      <c r="A640" s="41"/>
      <c r="B640" s="42"/>
      <c r="E640" s="43"/>
      <c r="I640" s="45"/>
    </row>
    <row r="641">
      <c r="A641" s="41"/>
      <c r="B641" s="42"/>
      <c r="E641" s="43"/>
      <c r="I641" s="45"/>
    </row>
    <row r="642">
      <c r="A642" s="41"/>
      <c r="B642" s="42"/>
      <c r="E642" s="43"/>
      <c r="I642" s="45"/>
    </row>
    <row r="643">
      <c r="A643" s="41"/>
      <c r="B643" s="42"/>
      <c r="E643" s="43"/>
      <c r="I643" s="45"/>
    </row>
    <row r="644">
      <c r="A644" s="41"/>
      <c r="B644" s="42"/>
      <c r="E644" s="43"/>
      <c r="I644" s="45"/>
    </row>
    <row r="645">
      <c r="A645" s="41"/>
      <c r="B645" s="42"/>
      <c r="E645" s="43"/>
      <c r="I645" s="45"/>
    </row>
    <row r="646">
      <c r="A646" s="41"/>
      <c r="B646" s="42"/>
      <c r="E646" s="43"/>
      <c r="I646" s="45"/>
    </row>
    <row r="647">
      <c r="A647" s="41"/>
      <c r="B647" s="42"/>
      <c r="E647" s="43"/>
      <c r="I647" s="45"/>
    </row>
    <row r="648">
      <c r="A648" s="41"/>
      <c r="B648" s="42"/>
      <c r="E648" s="43"/>
      <c r="I648" s="45"/>
    </row>
    <row r="649">
      <c r="A649" s="41"/>
      <c r="B649" s="42"/>
      <c r="E649" s="43"/>
      <c r="I649" s="45"/>
    </row>
    <row r="650">
      <c r="A650" s="41"/>
      <c r="B650" s="42"/>
      <c r="E650" s="43"/>
      <c r="I650" s="45"/>
    </row>
    <row r="651">
      <c r="A651" s="41"/>
      <c r="B651" s="42"/>
      <c r="E651" s="43"/>
      <c r="I651" s="45"/>
    </row>
    <row r="652">
      <c r="A652" s="41"/>
      <c r="B652" s="42"/>
      <c r="E652" s="43"/>
      <c r="I652" s="45"/>
    </row>
    <row r="653">
      <c r="A653" s="41"/>
      <c r="B653" s="42"/>
      <c r="E653" s="43"/>
      <c r="I653" s="45"/>
    </row>
    <row r="654">
      <c r="A654" s="41"/>
      <c r="B654" s="42"/>
      <c r="E654" s="43"/>
      <c r="I654" s="45"/>
    </row>
    <row r="655">
      <c r="A655" s="41"/>
      <c r="B655" s="42"/>
      <c r="E655" s="43"/>
      <c r="I655" s="45"/>
    </row>
    <row r="656">
      <c r="A656" s="41"/>
      <c r="B656" s="42"/>
      <c r="E656" s="43"/>
      <c r="I656" s="45"/>
    </row>
    <row r="657">
      <c r="A657" s="41"/>
      <c r="B657" s="42"/>
      <c r="E657" s="43"/>
      <c r="I657" s="45"/>
    </row>
    <row r="658">
      <c r="A658" s="41"/>
      <c r="B658" s="42"/>
      <c r="E658" s="43"/>
      <c r="I658" s="45"/>
    </row>
    <row r="659">
      <c r="A659" s="41"/>
      <c r="B659" s="42"/>
      <c r="E659" s="43"/>
      <c r="I659" s="45"/>
    </row>
    <row r="660">
      <c r="A660" s="41"/>
      <c r="B660" s="42"/>
      <c r="E660" s="43"/>
      <c r="I660" s="45"/>
    </row>
    <row r="661">
      <c r="A661" s="41"/>
      <c r="B661" s="42"/>
      <c r="E661" s="43"/>
      <c r="I661" s="45"/>
    </row>
    <row r="662">
      <c r="A662" s="41"/>
      <c r="B662" s="42"/>
      <c r="E662" s="43"/>
      <c r="I662" s="45"/>
    </row>
    <row r="663">
      <c r="A663" s="41"/>
      <c r="B663" s="42"/>
      <c r="E663" s="43"/>
      <c r="I663" s="45"/>
    </row>
    <row r="664">
      <c r="A664" s="41"/>
      <c r="B664" s="42"/>
      <c r="E664" s="43"/>
      <c r="I664" s="45"/>
    </row>
    <row r="665">
      <c r="A665" s="41"/>
      <c r="B665" s="42"/>
      <c r="E665" s="43"/>
      <c r="I665" s="45"/>
    </row>
    <row r="666">
      <c r="A666" s="41"/>
      <c r="B666" s="42"/>
      <c r="E666" s="43"/>
      <c r="I666" s="45"/>
    </row>
    <row r="667">
      <c r="A667" s="41"/>
      <c r="B667" s="42"/>
      <c r="E667" s="43"/>
      <c r="I667" s="45"/>
    </row>
    <row r="668">
      <c r="A668" s="41"/>
      <c r="B668" s="42"/>
      <c r="E668" s="43"/>
      <c r="I668" s="45"/>
    </row>
    <row r="669">
      <c r="A669" s="41"/>
      <c r="B669" s="42"/>
      <c r="E669" s="43"/>
      <c r="I669" s="45"/>
    </row>
    <row r="670">
      <c r="A670" s="41"/>
      <c r="B670" s="42"/>
      <c r="E670" s="43"/>
      <c r="I670" s="45"/>
    </row>
    <row r="671">
      <c r="A671" s="41"/>
      <c r="B671" s="42"/>
      <c r="E671" s="43"/>
      <c r="I671" s="45"/>
    </row>
    <row r="672">
      <c r="A672" s="41"/>
      <c r="B672" s="42"/>
      <c r="E672" s="43"/>
      <c r="I672" s="45"/>
    </row>
    <row r="673">
      <c r="A673" s="41"/>
      <c r="B673" s="42"/>
      <c r="E673" s="43"/>
      <c r="I673" s="45"/>
    </row>
    <row r="674">
      <c r="A674" s="41"/>
      <c r="B674" s="42"/>
      <c r="E674" s="43"/>
      <c r="I674" s="45"/>
    </row>
    <row r="675">
      <c r="A675" s="41"/>
      <c r="B675" s="42"/>
      <c r="E675" s="43"/>
      <c r="I675" s="45"/>
    </row>
    <row r="676">
      <c r="A676" s="41"/>
      <c r="B676" s="42"/>
      <c r="E676" s="43"/>
      <c r="I676" s="45"/>
    </row>
    <row r="677">
      <c r="A677" s="41"/>
      <c r="B677" s="42"/>
      <c r="E677" s="43"/>
      <c r="I677" s="45"/>
    </row>
    <row r="678">
      <c r="A678" s="41"/>
      <c r="B678" s="42"/>
      <c r="E678" s="43"/>
      <c r="I678" s="45"/>
    </row>
    <row r="679">
      <c r="A679" s="41"/>
      <c r="B679" s="42"/>
      <c r="E679" s="43"/>
      <c r="I679" s="45"/>
    </row>
    <row r="680">
      <c r="A680" s="41"/>
      <c r="B680" s="42"/>
      <c r="E680" s="43"/>
      <c r="I680" s="45"/>
    </row>
    <row r="681">
      <c r="A681" s="41"/>
      <c r="B681" s="42"/>
      <c r="E681" s="43"/>
      <c r="I681" s="45"/>
    </row>
    <row r="682">
      <c r="A682" s="41"/>
      <c r="B682" s="42"/>
      <c r="E682" s="43"/>
      <c r="I682" s="45"/>
    </row>
    <row r="683">
      <c r="A683" s="41"/>
      <c r="B683" s="42"/>
      <c r="E683" s="43"/>
      <c r="I683" s="45"/>
    </row>
    <row r="684">
      <c r="A684" s="41"/>
      <c r="B684" s="42"/>
      <c r="E684" s="43"/>
      <c r="I684" s="45"/>
    </row>
    <row r="685">
      <c r="A685" s="41"/>
      <c r="B685" s="42"/>
      <c r="E685" s="43"/>
      <c r="I685" s="45"/>
    </row>
    <row r="686">
      <c r="A686" s="41"/>
      <c r="B686" s="42"/>
      <c r="E686" s="43"/>
      <c r="I686" s="45"/>
    </row>
    <row r="687">
      <c r="A687" s="41"/>
      <c r="B687" s="42"/>
      <c r="E687" s="43"/>
      <c r="I687" s="45"/>
    </row>
    <row r="688">
      <c r="A688" s="41"/>
      <c r="B688" s="42"/>
      <c r="E688" s="43"/>
      <c r="I688" s="45"/>
    </row>
    <row r="689">
      <c r="A689" s="41"/>
      <c r="B689" s="42"/>
      <c r="E689" s="43"/>
      <c r="I689" s="45"/>
    </row>
    <row r="690">
      <c r="A690" s="41"/>
      <c r="B690" s="42"/>
      <c r="E690" s="43"/>
      <c r="I690" s="45"/>
    </row>
    <row r="691">
      <c r="A691" s="41"/>
      <c r="B691" s="42"/>
      <c r="E691" s="43"/>
      <c r="I691" s="45"/>
    </row>
    <row r="692">
      <c r="A692" s="41"/>
      <c r="B692" s="42"/>
      <c r="E692" s="43"/>
      <c r="I692" s="45"/>
    </row>
    <row r="693">
      <c r="A693" s="41"/>
      <c r="B693" s="42"/>
      <c r="E693" s="43"/>
      <c r="I693" s="45"/>
    </row>
    <row r="694">
      <c r="A694" s="41"/>
      <c r="B694" s="42"/>
      <c r="E694" s="43"/>
      <c r="I694" s="45"/>
    </row>
    <row r="695">
      <c r="A695" s="41"/>
      <c r="B695" s="42"/>
      <c r="E695" s="43"/>
      <c r="I695" s="45"/>
    </row>
    <row r="696">
      <c r="A696" s="41"/>
      <c r="B696" s="42"/>
      <c r="E696" s="43"/>
      <c r="I696" s="45"/>
    </row>
    <row r="697">
      <c r="A697" s="41"/>
      <c r="B697" s="42"/>
      <c r="E697" s="43"/>
      <c r="I697" s="45"/>
    </row>
    <row r="698">
      <c r="A698" s="41"/>
      <c r="B698" s="42"/>
      <c r="E698" s="43"/>
      <c r="I698" s="45"/>
    </row>
    <row r="699">
      <c r="A699" s="41"/>
      <c r="B699" s="42"/>
      <c r="E699" s="43"/>
      <c r="I699" s="45"/>
    </row>
    <row r="700">
      <c r="A700" s="41"/>
      <c r="B700" s="42"/>
      <c r="E700" s="43"/>
      <c r="I700" s="45"/>
    </row>
    <row r="701">
      <c r="A701" s="41"/>
      <c r="B701" s="42"/>
      <c r="E701" s="43"/>
      <c r="I701" s="45"/>
    </row>
    <row r="702">
      <c r="A702" s="41"/>
      <c r="B702" s="42"/>
      <c r="E702" s="43"/>
      <c r="I702" s="45"/>
    </row>
    <row r="703">
      <c r="A703" s="41"/>
      <c r="B703" s="42"/>
      <c r="E703" s="43"/>
      <c r="I703" s="45"/>
    </row>
    <row r="704">
      <c r="A704" s="41"/>
      <c r="B704" s="42"/>
      <c r="E704" s="43"/>
      <c r="I704" s="45"/>
    </row>
    <row r="705">
      <c r="A705" s="41"/>
      <c r="B705" s="42"/>
      <c r="E705" s="43"/>
      <c r="I705" s="45"/>
    </row>
    <row r="706">
      <c r="A706" s="41"/>
      <c r="B706" s="42"/>
      <c r="E706" s="43"/>
      <c r="I706" s="45"/>
    </row>
    <row r="707">
      <c r="A707" s="41"/>
      <c r="B707" s="42"/>
      <c r="E707" s="43"/>
      <c r="I707" s="45"/>
    </row>
    <row r="708">
      <c r="A708" s="41"/>
      <c r="B708" s="42"/>
      <c r="E708" s="43"/>
      <c r="I708" s="45"/>
    </row>
    <row r="709">
      <c r="A709" s="41"/>
      <c r="B709" s="42"/>
      <c r="E709" s="43"/>
      <c r="I709" s="45"/>
    </row>
    <row r="710">
      <c r="A710" s="41"/>
      <c r="B710" s="42"/>
      <c r="E710" s="43"/>
      <c r="I710" s="45"/>
    </row>
    <row r="711">
      <c r="A711" s="41"/>
      <c r="B711" s="42"/>
      <c r="E711" s="43"/>
      <c r="I711" s="45"/>
    </row>
    <row r="712">
      <c r="A712" s="41"/>
      <c r="B712" s="42"/>
      <c r="E712" s="43"/>
      <c r="I712" s="45"/>
    </row>
    <row r="713">
      <c r="A713" s="41"/>
      <c r="B713" s="42"/>
      <c r="E713" s="43"/>
      <c r="I713" s="45"/>
    </row>
    <row r="714">
      <c r="A714" s="41"/>
      <c r="B714" s="42"/>
      <c r="E714" s="43"/>
      <c r="I714" s="45"/>
    </row>
    <row r="715">
      <c r="A715" s="41"/>
      <c r="B715" s="42"/>
      <c r="E715" s="43"/>
      <c r="I715" s="45"/>
    </row>
    <row r="716">
      <c r="A716" s="41"/>
      <c r="B716" s="42"/>
      <c r="E716" s="43"/>
      <c r="I716" s="45"/>
    </row>
    <row r="717">
      <c r="A717" s="41"/>
      <c r="B717" s="42"/>
      <c r="E717" s="43"/>
      <c r="I717" s="45"/>
    </row>
    <row r="718">
      <c r="A718" s="41"/>
      <c r="B718" s="42"/>
      <c r="E718" s="43"/>
      <c r="I718" s="45"/>
    </row>
    <row r="719">
      <c r="A719" s="41"/>
      <c r="B719" s="42"/>
      <c r="E719" s="43"/>
      <c r="I719" s="45"/>
    </row>
    <row r="720">
      <c r="A720" s="41"/>
      <c r="B720" s="42"/>
      <c r="E720" s="43"/>
      <c r="I720" s="45"/>
    </row>
    <row r="721">
      <c r="A721" s="41"/>
      <c r="B721" s="42"/>
      <c r="E721" s="43"/>
      <c r="I721" s="45"/>
    </row>
    <row r="722">
      <c r="A722" s="41"/>
      <c r="B722" s="42"/>
      <c r="E722" s="43"/>
      <c r="I722" s="45"/>
    </row>
    <row r="723">
      <c r="A723" s="41"/>
      <c r="B723" s="42"/>
      <c r="E723" s="43"/>
      <c r="I723" s="45"/>
    </row>
    <row r="724">
      <c r="A724" s="41"/>
      <c r="B724" s="42"/>
      <c r="E724" s="43"/>
      <c r="I724" s="45"/>
    </row>
    <row r="725">
      <c r="A725" s="41"/>
      <c r="B725" s="42"/>
      <c r="E725" s="43"/>
      <c r="I725" s="45"/>
    </row>
    <row r="726">
      <c r="A726" s="41"/>
      <c r="B726" s="42"/>
      <c r="E726" s="43"/>
      <c r="I726" s="45"/>
    </row>
    <row r="727">
      <c r="A727" s="41"/>
      <c r="B727" s="42"/>
      <c r="E727" s="43"/>
      <c r="I727" s="45"/>
    </row>
    <row r="728">
      <c r="A728" s="41"/>
      <c r="B728" s="42"/>
      <c r="E728" s="43"/>
      <c r="I728" s="45"/>
    </row>
    <row r="729">
      <c r="A729" s="41"/>
      <c r="B729" s="42"/>
      <c r="E729" s="43"/>
      <c r="I729" s="45"/>
    </row>
    <row r="730">
      <c r="A730" s="41"/>
      <c r="B730" s="42"/>
      <c r="E730" s="43"/>
      <c r="I730" s="45"/>
    </row>
    <row r="731">
      <c r="A731" s="41"/>
      <c r="B731" s="42"/>
      <c r="E731" s="43"/>
      <c r="I731" s="45"/>
    </row>
    <row r="732">
      <c r="A732" s="41"/>
      <c r="B732" s="42"/>
      <c r="E732" s="43"/>
      <c r="I732" s="45"/>
    </row>
    <row r="733">
      <c r="A733" s="41"/>
      <c r="B733" s="42"/>
      <c r="E733" s="43"/>
      <c r="I733" s="45"/>
    </row>
    <row r="734">
      <c r="A734" s="41"/>
      <c r="B734" s="42"/>
      <c r="E734" s="43"/>
      <c r="I734" s="45"/>
    </row>
    <row r="735">
      <c r="A735" s="41"/>
      <c r="B735" s="42"/>
      <c r="E735" s="43"/>
      <c r="I735" s="45"/>
    </row>
    <row r="736">
      <c r="A736" s="41"/>
      <c r="B736" s="42"/>
      <c r="E736" s="43"/>
      <c r="I736" s="45"/>
    </row>
    <row r="737">
      <c r="A737" s="41"/>
      <c r="B737" s="42"/>
      <c r="E737" s="43"/>
      <c r="I737" s="45"/>
    </row>
    <row r="738">
      <c r="A738" s="41"/>
      <c r="B738" s="42"/>
      <c r="E738" s="43"/>
      <c r="I738" s="45"/>
    </row>
    <row r="739">
      <c r="A739" s="41"/>
      <c r="B739" s="42"/>
      <c r="E739" s="43"/>
      <c r="I739" s="45"/>
    </row>
    <row r="740">
      <c r="A740" s="41"/>
      <c r="B740" s="42"/>
      <c r="E740" s="43"/>
      <c r="I740" s="45"/>
    </row>
    <row r="741">
      <c r="A741" s="41"/>
      <c r="B741" s="42"/>
      <c r="E741" s="43"/>
      <c r="I741" s="45"/>
    </row>
    <row r="742">
      <c r="A742" s="41"/>
      <c r="B742" s="42"/>
      <c r="E742" s="43"/>
      <c r="I742" s="45"/>
    </row>
    <row r="743">
      <c r="A743" s="41"/>
      <c r="B743" s="42"/>
      <c r="E743" s="43"/>
      <c r="I743" s="45"/>
    </row>
    <row r="744">
      <c r="A744" s="41"/>
      <c r="B744" s="42"/>
      <c r="E744" s="43"/>
      <c r="I744" s="45"/>
    </row>
    <row r="745">
      <c r="A745" s="41"/>
      <c r="B745" s="42"/>
      <c r="E745" s="43"/>
      <c r="I745" s="45"/>
    </row>
    <row r="746">
      <c r="A746" s="41"/>
      <c r="B746" s="42"/>
      <c r="E746" s="43"/>
      <c r="I746" s="45"/>
    </row>
    <row r="747">
      <c r="A747" s="41"/>
      <c r="B747" s="42"/>
      <c r="E747" s="43"/>
      <c r="I747" s="45"/>
    </row>
    <row r="748">
      <c r="A748" s="41"/>
      <c r="B748" s="42"/>
      <c r="E748" s="43"/>
      <c r="I748" s="45"/>
    </row>
    <row r="749">
      <c r="A749" s="41"/>
      <c r="B749" s="42"/>
      <c r="E749" s="43"/>
      <c r="I749" s="45"/>
    </row>
    <row r="750">
      <c r="A750" s="41"/>
      <c r="B750" s="42"/>
      <c r="E750" s="43"/>
      <c r="I750" s="45"/>
    </row>
    <row r="751">
      <c r="A751" s="41"/>
      <c r="B751" s="42"/>
      <c r="E751" s="43"/>
      <c r="I751" s="45"/>
    </row>
    <row r="752">
      <c r="A752" s="41"/>
      <c r="B752" s="42"/>
      <c r="E752" s="43"/>
      <c r="I752" s="45"/>
    </row>
    <row r="753">
      <c r="A753" s="41"/>
      <c r="B753" s="42"/>
      <c r="E753" s="43"/>
      <c r="I753" s="45"/>
    </row>
    <row r="754">
      <c r="A754" s="41"/>
      <c r="B754" s="42"/>
      <c r="E754" s="43"/>
      <c r="I754" s="45"/>
    </row>
    <row r="755">
      <c r="A755" s="41"/>
      <c r="B755" s="42"/>
      <c r="E755" s="43"/>
      <c r="I755" s="45"/>
    </row>
    <row r="756">
      <c r="A756" s="41"/>
      <c r="B756" s="42"/>
      <c r="E756" s="43"/>
      <c r="I756" s="45"/>
    </row>
    <row r="757">
      <c r="A757" s="41"/>
      <c r="B757" s="42"/>
      <c r="E757" s="43"/>
      <c r="I757" s="45"/>
    </row>
    <row r="758">
      <c r="A758" s="41"/>
      <c r="B758" s="42"/>
      <c r="E758" s="43"/>
      <c r="I758" s="45"/>
    </row>
    <row r="759">
      <c r="A759" s="41"/>
      <c r="B759" s="42"/>
      <c r="E759" s="43"/>
      <c r="I759" s="45"/>
    </row>
    <row r="760">
      <c r="A760" s="41"/>
      <c r="B760" s="42"/>
      <c r="E760" s="43"/>
      <c r="I760" s="45"/>
    </row>
    <row r="761">
      <c r="A761" s="41"/>
      <c r="B761" s="42"/>
      <c r="E761" s="43"/>
      <c r="I761" s="45"/>
    </row>
    <row r="762">
      <c r="A762" s="41"/>
      <c r="B762" s="42"/>
      <c r="E762" s="43"/>
      <c r="I762" s="45"/>
    </row>
    <row r="763">
      <c r="A763" s="41"/>
      <c r="B763" s="42"/>
      <c r="E763" s="43"/>
      <c r="I763" s="45"/>
    </row>
    <row r="764">
      <c r="A764" s="41"/>
      <c r="B764" s="42"/>
      <c r="E764" s="43"/>
      <c r="I764" s="45"/>
    </row>
    <row r="765">
      <c r="A765" s="41"/>
      <c r="B765" s="42"/>
      <c r="E765" s="43"/>
      <c r="I765" s="45"/>
    </row>
    <row r="766">
      <c r="A766" s="41"/>
      <c r="B766" s="42"/>
      <c r="E766" s="43"/>
      <c r="I766" s="45"/>
    </row>
    <row r="767">
      <c r="A767" s="41"/>
      <c r="B767" s="42"/>
      <c r="E767" s="43"/>
      <c r="I767" s="45"/>
    </row>
    <row r="768">
      <c r="A768" s="41"/>
      <c r="B768" s="42"/>
      <c r="E768" s="43"/>
      <c r="I768" s="45"/>
    </row>
    <row r="769">
      <c r="A769" s="41"/>
      <c r="B769" s="42"/>
      <c r="E769" s="43"/>
      <c r="I769" s="45"/>
    </row>
    <row r="770">
      <c r="A770" s="41"/>
      <c r="B770" s="42"/>
      <c r="E770" s="43"/>
      <c r="I770" s="45"/>
    </row>
    <row r="771">
      <c r="A771" s="41"/>
      <c r="B771" s="42"/>
      <c r="E771" s="43"/>
      <c r="I771" s="45"/>
    </row>
    <row r="772">
      <c r="A772" s="41"/>
      <c r="B772" s="42"/>
      <c r="E772" s="43"/>
      <c r="I772" s="45"/>
    </row>
    <row r="773">
      <c r="A773" s="41"/>
      <c r="B773" s="42"/>
      <c r="E773" s="43"/>
      <c r="I773" s="45"/>
    </row>
    <row r="774">
      <c r="A774" s="41"/>
      <c r="B774" s="42"/>
      <c r="E774" s="43"/>
      <c r="I774" s="45"/>
    </row>
    <row r="775">
      <c r="A775" s="41"/>
      <c r="B775" s="42"/>
      <c r="E775" s="43"/>
      <c r="I775" s="45"/>
    </row>
    <row r="776">
      <c r="A776" s="41"/>
      <c r="B776" s="42"/>
      <c r="E776" s="43"/>
      <c r="I776" s="45"/>
    </row>
    <row r="777">
      <c r="A777" s="41"/>
      <c r="B777" s="42"/>
      <c r="E777" s="43"/>
      <c r="I777" s="45"/>
    </row>
    <row r="778">
      <c r="A778" s="41"/>
      <c r="B778" s="42"/>
      <c r="E778" s="43"/>
      <c r="I778" s="45"/>
    </row>
    <row r="779">
      <c r="A779" s="41"/>
      <c r="B779" s="42"/>
      <c r="E779" s="43"/>
      <c r="I779" s="45"/>
    </row>
    <row r="780">
      <c r="A780" s="41"/>
      <c r="B780" s="42"/>
      <c r="E780" s="43"/>
      <c r="I780" s="45"/>
    </row>
    <row r="781">
      <c r="A781" s="41"/>
      <c r="B781" s="42"/>
      <c r="E781" s="43"/>
      <c r="I781" s="45"/>
    </row>
    <row r="782">
      <c r="A782" s="41"/>
      <c r="B782" s="42"/>
      <c r="E782" s="43"/>
      <c r="I782" s="45"/>
    </row>
    <row r="783">
      <c r="A783" s="41"/>
      <c r="B783" s="42"/>
      <c r="E783" s="43"/>
      <c r="I783" s="45"/>
    </row>
    <row r="784">
      <c r="A784" s="41"/>
      <c r="B784" s="42"/>
      <c r="E784" s="43"/>
      <c r="I784" s="45"/>
    </row>
    <row r="785">
      <c r="A785" s="41"/>
      <c r="B785" s="42"/>
      <c r="E785" s="43"/>
      <c r="I785" s="45"/>
    </row>
    <row r="786">
      <c r="A786" s="41"/>
      <c r="B786" s="42"/>
      <c r="E786" s="43"/>
      <c r="I786" s="45"/>
    </row>
    <row r="787">
      <c r="A787" s="41"/>
      <c r="B787" s="42"/>
      <c r="E787" s="43"/>
      <c r="I787" s="45"/>
    </row>
    <row r="788">
      <c r="A788" s="41"/>
      <c r="B788" s="42"/>
      <c r="E788" s="43"/>
      <c r="I788" s="45"/>
    </row>
    <row r="789">
      <c r="A789" s="41"/>
      <c r="B789" s="42"/>
      <c r="E789" s="43"/>
      <c r="I789" s="45"/>
    </row>
    <row r="790">
      <c r="A790" s="41"/>
      <c r="B790" s="42"/>
      <c r="E790" s="43"/>
      <c r="I790" s="45"/>
    </row>
    <row r="791">
      <c r="A791" s="41"/>
      <c r="B791" s="42"/>
      <c r="E791" s="43"/>
      <c r="I791" s="45"/>
    </row>
    <row r="792">
      <c r="A792" s="41"/>
      <c r="B792" s="42"/>
      <c r="E792" s="43"/>
      <c r="I792" s="45"/>
    </row>
    <row r="793">
      <c r="A793" s="41"/>
      <c r="B793" s="42"/>
      <c r="E793" s="43"/>
      <c r="I793" s="45"/>
    </row>
    <row r="794">
      <c r="A794" s="41"/>
      <c r="B794" s="42"/>
      <c r="E794" s="43"/>
      <c r="I794" s="45"/>
    </row>
    <row r="795">
      <c r="A795" s="41"/>
      <c r="B795" s="42"/>
      <c r="E795" s="43"/>
      <c r="I795" s="45"/>
    </row>
    <row r="796">
      <c r="A796" s="41"/>
      <c r="B796" s="42"/>
      <c r="E796" s="43"/>
      <c r="I796" s="45"/>
    </row>
    <row r="797">
      <c r="A797" s="41"/>
      <c r="B797" s="42"/>
      <c r="E797" s="43"/>
      <c r="I797" s="45"/>
    </row>
    <row r="798">
      <c r="A798" s="41"/>
      <c r="B798" s="42"/>
      <c r="E798" s="43"/>
      <c r="I798" s="45"/>
    </row>
    <row r="799">
      <c r="A799" s="41"/>
      <c r="B799" s="42"/>
      <c r="E799" s="43"/>
      <c r="I799" s="45"/>
    </row>
    <row r="800">
      <c r="A800" s="41"/>
      <c r="B800" s="42"/>
      <c r="E800" s="43"/>
      <c r="I800" s="45"/>
    </row>
    <row r="801">
      <c r="A801" s="41"/>
      <c r="B801" s="42"/>
      <c r="E801" s="43"/>
      <c r="I801" s="45"/>
    </row>
    <row r="802">
      <c r="A802" s="41"/>
      <c r="B802" s="42"/>
      <c r="E802" s="43"/>
      <c r="I802" s="45"/>
    </row>
    <row r="803">
      <c r="A803" s="41"/>
      <c r="B803" s="42"/>
      <c r="E803" s="43"/>
      <c r="I803" s="45"/>
    </row>
    <row r="804">
      <c r="A804" s="41"/>
      <c r="B804" s="42"/>
      <c r="E804" s="43"/>
      <c r="I804" s="45"/>
    </row>
    <row r="805">
      <c r="A805" s="41"/>
      <c r="B805" s="42"/>
      <c r="E805" s="43"/>
      <c r="I805" s="45"/>
    </row>
    <row r="806">
      <c r="A806" s="41"/>
      <c r="B806" s="42"/>
      <c r="E806" s="43"/>
      <c r="I806" s="45"/>
    </row>
    <row r="807">
      <c r="A807" s="41"/>
      <c r="B807" s="42"/>
      <c r="E807" s="43"/>
      <c r="I807" s="45"/>
    </row>
    <row r="808">
      <c r="A808" s="41"/>
      <c r="B808" s="42"/>
      <c r="E808" s="43"/>
      <c r="I808" s="45"/>
    </row>
    <row r="809">
      <c r="A809" s="41"/>
      <c r="B809" s="42"/>
      <c r="E809" s="43"/>
      <c r="I809" s="45"/>
    </row>
    <row r="810">
      <c r="A810" s="41"/>
      <c r="B810" s="42"/>
      <c r="E810" s="43"/>
      <c r="I810" s="45"/>
    </row>
    <row r="811">
      <c r="A811" s="41"/>
      <c r="B811" s="42"/>
      <c r="E811" s="43"/>
      <c r="I811" s="45"/>
    </row>
    <row r="812">
      <c r="A812" s="41"/>
      <c r="B812" s="42"/>
      <c r="E812" s="43"/>
      <c r="I812" s="45"/>
    </row>
    <row r="813">
      <c r="A813" s="41"/>
      <c r="B813" s="42"/>
      <c r="E813" s="43"/>
      <c r="I813" s="45"/>
    </row>
    <row r="814">
      <c r="A814" s="41"/>
      <c r="B814" s="42"/>
      <c r="E814" s="43"/>
      <c r="I814" s="45"/>
    </row>
    <row r="815">
      <c r="A815" s="41"/>
      <c r="B815" s="42"/>
      <c r="E815" s="43"/>
      <c r="I815" s="45"/>
    </row>
    <row r="816">
      <c r="A816" s="41"/>
      <c r="B816" s="42"/>
      <c r="E816" s="43"/>
      <c r="I816" s="45"/>
    </row>
    <row r="817">
      <c r="A817" s="41"/>
      <c r="B817" s="42"/>
      <c r="E817" s="43"/>
      <c r="I817" s="45"/>
    </row>
    <row r="818">
      <c r="A818" s="41"/>
      <c r="B818" s="42"/>
      <c r="E818" s="43"/>
      <c r="I818" s="45"/>
    </row>
    <row r="819">
      <c r="A819" s="41"/>
      <c r="B819" s="42"/>
      <c r="E819" s="43"/>
      <c r="I819" s="45"/>
    </row>
    <row r="820">
      <c r="A820" s="41"/>
      <c r="B820" s="42"/>
      <c r="E820" s="43"/>
      <c r="I820" s="45"/>
    </row>
    <row r="821">
      <c r="A821" s="41"/>
      <c r="B821" s="42"/>
      <c r="E821" s="43"/>
      <c r="I821" s="45"/>
    </row>
    <row r="822">
      <c r="A822" s="41"/>
      <c r="B822" s="42"/>
      <c r="E822" s="43"/>
      <c r="I822" s="45"/>
    </row>
    <row r="823">
      <c r="A823" s="41"/>
      <c r="B823" s="42"/>
      <c r="E823" s="43"/>
      <c r="I823" s="45"/>
    </row>
    <row r="824">
      <c r="A824" s="41"/>
      <c r="B824" s="42"/>
      <c r="E824" s="43"/>
      <c r="I824" s="45"/>
    </row>
    <row r="825">
      <c r="A825" s="41"/>
      <c r="B825" s="42"/>
      <c r="E825" s="43"/>
      <c r="I825" s="45"/>
    </row>
    <row r="826">
      <c r="A826" s="41"/>
      <c r="B826" s="42"/>
      <c r="E826" s="43"/>
      <c r="I826" s="45"/>
    </row>
    <row r="827">
      <c r="A827" s="41"/>
      <c r="B827" s="42"/>
      <c r="E827" s="43"/>
      <c r="I827" s="45"/>
    </row>
    <row r="828">
      <c r="A828" s="41"/>
      <c r="B828" s="42"/>
      <c r="E828" s="43"/>
      <c r="I828" s="45"/>
    </row>
    <row r="829">
      <c r="A829" s="41"/>
      <c r="B829" s="42"/>
      <c r="E829" s="43"/>
      <c r="I829" s="45"/>
    </row>
    <row r="830">
      <c r="A830" s="41"/>
      <c r="B830" s="42"/>
      <c r="E830" s="43"/>
      <c r="I830" s="45"/>
    </row>
    <row r="831">
      <c r="A831" s="41"/>
      <c r="B831" s="42"/>
      <c r="E831" s="43"/>
      <c r="I831" s="45"/>
    </row>
    <row r="832">
      <c r="A832" s="41"/>
      <c r="B832" s="42"/>
      <c r="E832" s="43"/>
      <c r="I832" s="45"/>
    </row>
    <row r="833">
      <c r="A833" s="41"/>
      <c r="B833" s="42"/>
      <c r="E833" s="43"/>
      <c r="I833" s="45"/>
    </row>
    <row r="834">
      <c r="A834" s="41"/>
      <c r="B834" s="42"/>
      <c r="E834" s="43"/>
      <c r="I834" s="45"/>
    </row>
    <row r="835">
      <c r="A835" s="41"/>
      <c r="B835" s="42"/>
      <c r="E835" s="43"/>
      <c r="I835" s="45"/>
    </row>
    <row r="836">
      <c r="A836" s="41"/>
      <c r="B836" s="42"/>
      <c r="E836" s="43"/>
      <c r="I836" s="45"/>
    </row>
    <row r="837">
      <c r="A837" s="41"/>
      <c r="B837" s="42"/>
      <c r="E837" s="43"/>
      <c r="I837" s="45"/>
    </row>
    <row r="838">
      <c r="A838" s="41"/>
      <c r="B838" s="42"/>
      <c r="E838" s="43"/>
      <c r="I838" s="45"/>
    </row>
    <row r="839">
      <c r="A839" s="41"/>
      <c r="B839" s="42"/>
      <c r="E839" s="43"/>
      <c r="I839" s="45"/>
    </row>
    <row r="840">
      <c r="A840" s="41"/>
      <c r="B840" s="42"/>
      <c r="E840" s="43"/>
      <c r="I840" s="45"/>
    </row>
    <row r="841">
      <c r="A841" s="41"/>
      <c r="B841" s="42"/>
      <c r="E841" s="43"/>
      <c r="I841" s="45"/>
    </row>
    <row r="842">
      <c r="A842" s="41"/>
      <c r="B842" s="42"/>
      <c r="E842" s="43"/>
      <c r="I842" s="45"/>
    </row>
    <row r="843">
      <c r="A843" s="41"/>
      <c r="B843" s="42"/>
      <c r="E843" s="43"/>
      <c r="I843" s="45"/>
    </row>
    <row r="844">
      <c r="A844" s="41"/>
      <c r="B844" s="42"/>
      <c r="E844" s="43"/>
      <c r="I844" s="45"/>
    </row>
    <row r="845">
      <c r="A845" s="41"/>
      <c r="B845" s="42"/>
      <c r="E845" s="43"/>
      <c r="I845" s="45"/>
    </row>
    <row r="846">
      <c r="A846" s="41"/>
      <c r="B846" s="42"/>
      <c r="E846" s="43"/>
      <c r="I846" s="45"/>
    </row>
    <row r="847">
      <c r="A847" s="41"/>
      <c r="B847" s="42"/>
      <c r="E847" s="43"/>
      <c r="I847" s="45"/>
    </row>
    <row r="848">
      <c r="A848" s="41"/>
      <c r="B848" s="42"/>
      <c r="E848" s="43"/>
      <c r="I848" s="45"/>
    </row>
    <row r="849">
      <c r="A849" s="41"/>
      <c r="B849" s="42"/>
      <c r="E849" s="43"/>
      <c r="I849" s="45"/>
    </row>
    <row r="850">
      <c r="A850" s="41"/>
      <c r="B850" s="42"/>
      <c r="E850" s="43"/>
      <c r="I850" s="45"/>
    </row>
    <row r="851">
      <c r="A851" s="41"/>
      <c r="B851" s="42"/>
      <c r="E851" s="43"/>
      <c r="I851" s="45"/>
    </row>
    <row r="852">
      <c r="A852" s="41"/>
      <c r="B852" s="42"/>
      <c r="E852" s="43"/>
      <c r="I852" s="45"/>
    </row>
    <row r="853">
      <c r="A853" s="41"/>
      <c r="B853" s="42"/>
      <c r="E853" s="43"/>
      <c r="I853" s="45"/>
    </row>
    <row r="854">
      <c r="A854" s="41"/>
      <c r="B854" s="42"/>
      <c r="E854" s="43"/>
      <c r="I854" s="45"/>
    </row>
    <row r="855">
      <c r="A855" s="41"/>
      <c r="B855" s="42"/>
      <c r="E855" s="43"/>
      <c r="I855" s="45"/>
    </row>
    <row r="856">
      <c r="A856" s="41"/>
      <c r="B856" s="42"/>
      <c r="E856" s="43"/>
      <c r="I856" s="45"/>
    </row>
    <row r="857">
      <c r="A857" s="41"/>
      <c r="B857" s="42"/>
      <c r="E857" s="43"/>
      <c r="I857" s="45"/>
    </row>
    <row r="858">
      <c r="A858" s="41"/>
      <c r="B858" s="42"/>
      <c r="E858" s="43"/>
      <c r="I858" s="45"/>
    </row>
    <row r="859">
      <c r="A859" s="41"/>
      <c r="B859" s="42"/>
      <c r="E859" s="43"/>
      <c r="I859" s="45"/>
    </row>
    <row r="860">
      <c r="A860" s="41"/>
      <c r="B860" s="42"/>
      <c r="E860" s="43"/>
      <c r="I860" s="45"/>
    </row>
    <row r="861">
      <c r="A861" s="41"/>
      <c r="B861" s="42"/>
      <c r="E861" s="43"/>
      <c r="I861" s="45"/>
    </row>
    <row r="862">
      <c r="A862" s="41"/>
      <c r="B862" s="42"/>
      <c r="E862" s="43"/>
      <c r="I862" s="45"/>
    </row>
    <row r="863">
      <c r="A863" s="41"/>
      <c r="B863" s="42"/>
      <c r="E863" s="43"/>
      <c r="I863" s="45"/>
    </row>
    <row r="864">
      <c r="A864" s="41"/>
      <c r="B864" s="42"/>
      <c r="E864" s="43"/>
      <c r="I864" s="45"/>
    </row>
    <row r="865">
      <c r="A865" s="41"/>
      <c r="B865" s="42"/>
      <c r="E865" s="43"/>
      <c r="I865" s="45"/>
    </row>
    <row r="866">
      <c r="A866" s="41"/>
      <c r="B866" s="42"/>
      <c r="E866" s="43"/>
      <c r="I866" s="45"/>
    </row>
    <row r="867">
      <c r="A867" s="41"/>
      <c r="B867" s="42"/>
      <c r="E867" s="43"/>
      <c r="I867" s="45"/>
    </row>
    <row r="868">
      <c r="A868" s="41"/>
      <c r="B868" s="42"/>
      <c r="E868" s="43"/>
      <c r="I868" s="45"/>
    </row>
    <row r="869">
      <c r="A869" s="41"/>
      <c r="B869" s="42"/>
      <c r="E869" s="43"/>
      <c r="I869" s="45"/>
    </row>
    <row r="870">
      <c r="A870" s="41"/>
      <c r="B870" s="42"/>
      <c r="E870" s="43"/>
      <c r="I870" s="45"/>
    </row>
    <row r="871">
      <c r="A871" s="41"/>
      <c r="B871" s="42"/>
      <c r="E871" s="43"/>
      <c r="I871" s="45"/>
    </row>
    <row r="872">
      <c r="A872" s="41"/>
      <c r="B872" s="42"/>
      <c r="E872" s="43"/>
      <c r="I872" s="45"/>
    </row>
    <row r="873">
      <c r="A873" s="41"/>
      <c r="B873" s="42"/>
      <c r="E873" s="43"/>
      <c r="I873" s="45"/>
    </row>
    <row r="874">
      <c r="A874" s="41"/>
      <c r="B874" s="42"/>
      <c r="E874" s="43"/>
      <c r="I874" s="45"/>
    </row>
    <row r="875">
      <c r="A875" s="41"/>
      <c r="B875" s="42"/>
      <c r="E875" s="43"/>
      <c r="I875" s="45"/>
    </row>
    <row r="876">
      <c r="A876" s="41"/>
      <c r="B876" s="42"/>
      <c r="E876" s="43"/>
      <c r="I876" s="45"/>
    </row>
    <row r="877">
      <c r="A877" s="41"/>
      <c r="B877" s="42"/>
      <c r="E877" s="43"/>
      <c r="I877" s="45"/>
    </row>
    <row r="878">
      <c r="A878" s="41"/>
      <c r="B878" s="42"/>
      <c r="E878" s="43"/>
      <c r="I878" s="45"/>
    </row>
    <row r="879">
      <c r="A879" s="41"/>
      <c r="B879" s="42"/>
      <c r="E879" s="43"/>
      <c r="I879" s="45"/>
    </row>
    <row r="880">
      <c r="A880" s="41"/>
      <c r="B880" s="42"/>
      <c r="E880" s="43"/>
      <c r="I880" s="45"/>
    </row>
    <row r="881">
      <c r="A881" s="41"/>
      <c r="B881" s="42"/>
      <c r="E881" s="43"/>
      <c r="I881" s="45"/>
    </row>
    <row r="882">
      <c r="A882" s="41"/>
      <c r="B882" s="42"/>
      <c r="E882" s="43"/>
      <c r="I882" s="45"/>
    </row>
    <row r="883">
      <c r="A883" s="41"/>
      <c r="B883" s="42"/>
      <c r="E883" s="43"/>
      <c r="I883" s="45"/>
    </row>
    <row r="884">
      <c r="A884" s="41"/>
      <c r="B884" s="42"/>
      <c r="E884" s="43"/>
      <c r="I884" s="45"/>
    </row>
    <row r="885">
      <c r="A885" s="41"/>
      <c r="B885" s="42"/>
      <c r="E885" s="43"/>
      <c r="I885" s="45"/>
    </row>
    <row r="886">
      <c r="A886" s="41"/>
      <c r="B886" s="42"/>
      <c r="E886" s="43"/>
      <c r="I886" s="45"/>
    </row>
    <row r="887">
      <c r="A887" s="41"/>
      <c r="B887" s="42"/>
      <c r="E887" s="43"/>
      <c r="I887" s="45"/>
    </row>
    <row r="888">
      <c r="A888" s="41"/>
      <c r="B888" s="42"/>
      <c r="E888" s="43"/>
      <c r="I888" s="45"/>
    </row>
    <row r="889">
      <c r="A889" s="41"/>
      <c r="B889" s="42"/>
      <c r="E889" s="43"/>
      <c r="I889" s="45"/>
    </row>
    <row r="890">
      <c r="A890" s="41"/>
      <c r="B890" s="42"/>
      <c r="E890" s="43"/>
      <c r="I890" s="45"/>
    </row>
    <row r="891">
      <c r="A891" s="41"/>
      <c r="B891" s="42"/>
      <c r="E891" s="43"/>
      <c r="I891" s="45"/>
    </row>
    <row r="892">
      <c r="A892" s="41"/>
      <c r="B892" s="42"/>
      <c r="E892" s="43"/>
      <c r="I892" s="45"/>
    </row>
    <row r="893">
      <c r="A893" s="41"/>
      <c r="B893" s="42"/>
      <c r="E893" s="43"/>
      <c r="I893" s="45"/>
    </row>
    <row r="894">
      <c r="A894" s="41"/>
      <c r="B894" s="42"/>
      <c r="E894" s="43"/>
      <c r="I894" s="45"/>
    </row>
    <row r="895">
      <c r="A895" s="41"/>
      <c r="B895" s="42"/>
      <c r="E895" s="43"/>
      <c r="I895" s="45"/>
    </row>
    <row r="896">
      <c r="A896" s="41"/>
      <c r="B896" s="42"/>
      <c r="E896" s="43"/>
      <c r="I896" s="45"/>
    </row>
    <row r="897">
      <c r="A897" s="41"/>
      <c r="B897" s="42"/>
      <c r="E897" s="43"/>
      <c r="I897" s="45"/>
    </row>
    <row r="898">
      <c r="A898" s="41"/>
      <c r="B898" s="42"/>
      <c r="E898" s="43"/>
      <c r="I898" s="45"/>
    </row>
    <row r="899">
      <c r="A899" s="41"/>
      <c r="B899" s="42"/>
      <c r="E899" s="43"/>
      <c r="I899" s="45"/>
    </row>
    <row r="900">
      <c r="A900" s="41"/>
      <c r="B900" s="42"/>
      <c r="E900" s="43"/>
      <c r="I900" s="45"/>
    </row>
    <row r="901">
      <c r="A901" s="41"/>
      <c r="B901" s="42"/>
      <c r="E901" s="43"/>
      <c r="I901" s="45"/>
    </row>
    <row r="902">
      <c r="A902" s="41"/>
      <c r="B902" s="42"/>
      <c r="E902" s="43"/>
      <c r="I902" s="45"/>
    </row>
    <row r="903">
      <c r="A903" s="41"/>
      <c r="B903" s="42"/>
      <c r="E903" s="43"/>
      <c r="I903" s="45"/>
    </row>
    <row r="904">
      <c r="A904" s="41"/>
      <c r="B904" s="42"/>
      <c r="E904" s="43"/>
      <c r="I904" s="45"/>
    </row>
    <row r="905">
      <c r="A905" s="41"/>
      <c r="B905" s="42"/>
      <c r="E905" s="43"/>
      <c r="I905" s="45"/>
    </row>
    <row r="906">
      <c r="A906" s="41"/>
      <c r="B906" s="42"/>
      <c r="E906" s="43"/>
      <c r="I906" s="45"/>
    </row>
    <row r="907">
      <c r="A907" s="41"/>
      <c r="B907" s="42"/>
      <c r="E907" s="43"/>
      <c r="I907" s="45"/>
    </row>
    <row r="908">
      <c r="A908" s="41"/>
      <c r="B908" s="42"/>
      <c r="E908" s="43"/>
      <c r="I908" s="45"/>
    </row>
    <row r="909">
      <c r="A909" s="41"/>
      <c r="B909" s="42"/>
      <c r="E909" s="43"/>
      <c r="I909" s="45"/>
    </row>
    <row r="910">
      <c r="A910" s="41"/>
      <c r="B910" s="42"/>
      <c r="E910" s="43"/>
      <c r="I910" s="45"/>
    </row>
    <row r="911">
      <c r="A911" s="41"/>
      <c r="B911" s="42"/>
      <c r="E911" s="43"/>
      <c r="I911" s="45"/>
    </row>
    <row r="912">
      <c r="A912" s="41"/>
      <c r="B912" s="42"/>
      <c r="E912" s="43"/>
      <c r="I912" s="45"/>
    </row>
    <row r="913">
      <c r="A913" s="41"/>
      <c r="B913" s="42"/>
      <c r="E913" s="43"/>
      <c r="I913" s="45"/>
    </row>
    <row r="914">
      <c r="A914" s="41"/>
      <c r="B914" s="42"/>
      <c r="E914" s="43"/>
      <c r="I914" s="45"/>
    </row>
    <row r="915">
      <c r="A915" s="41"/>
      <c r="B915" s="42"/>
      <c r="E915" s="43"/>
      <c r="I915" s="45"/>
    </row>
    <row r="916">
      <c r="A916" s="41"/>
      <c r="B916" s="42"/>
      <c r="E916" s="43"/>
      <c r="I916" s="45"/>
    </row>
    <row r="917">
      <c r="A917" s="41"/>
      <c r="B917" s="42"/>
      <c r="E917" s="43"/>
      <c r="I917" s="45"/>
    </row>
    <row r="918">
      <c r="A918" s="41"/>
      <c r="B918" s="42"/>
      <c r="E918" s="43"/>
      <c r="I918" s="45"/>
    </row>
    <row r="919">
      <c r="A919" s="41"/>
      <c r="B919" s="42"/>
      <c r="E919" s="43"/>
      <c r="I919" s="45"/>
    </row>
    <row r="920">
      <c r="A920" s="41"/>
      <c r="B920" s="42"/>
      <c r="E920" s="43"/>
      <c r="I920" s="45"/>
    </row>
    <row r="921">
      <c r="A921" s="41"/>
      <c r="B921" s="42"/>
      <c r="E921" s="43"/>
      <c r="I921" s="45"/>
    </row>
    <row r="922">
      <c r="A922" s="41"/>
      <c r="B922" s="42"/>
      <c r="E922" s="43"/>
      <c r="I922" s="45"/>
    </row>
    <row r="923">
      <c r="A923" s="41"/>
      <c r="B923" s="42"/>
      <c r="E923" s="43"/>
      <c r="I923" s="45"/>
    </row>
    <row r="924">
      <c r="A924" s="41"/>
      <c r="B924" s="42"/>
      <c r="E924" s="43"/>
      <c r="I924" s="45"/>
    </row>
    <row r="925">
      <c r="A925" s="41"/>
      <c r="B925" s="42"/>
      <c r="E925" s="43"/>
      <c r="I925" s="45"/>
    </row>
    <row r="926">
      <c r="A926" s="41"/>
      <c r="B926" s="42"/>
      <c r="E926" s="43"/>
      <c r="I926" s="45"/>
    </row>
    <row r="927">
      <c r="A927" s="41"/>
      <c r="B927" s="42"/>
      <c r="E927" s="43"/>
      <c r="I927" s="45"/>
    </row>
    <row r="928">
      <c r="A928" s="41"/>
      <c r="B928" s="42"/>
      <c r="E928" s="43"/>
      <c r="I928" s="45"/>
    </row>
    <row r="929">
      <c r="A929" s="41"/>
      <c r="B929" s="42"/>
      <c r="E929" s="43"/>
      <c r="I929" s="45"/>
    </row>
    <row r="930">
      <c r="A930" s="41"/>
      <c r="B930" s="42"/>
      <c r="E930" s="43"/>
      <c r="I930" s="45"/>
    </row>
    <row r="931">
      <c r="A931" s="41"/>
      <c r="B931" s="42"/>
      <c r="E931" s="43"/>
      <c r="I931" s="45"/>
    </row>
    <row r="932">
      <c r="A932" s="41"/>
      <c r="B932" s="42"/>
      <c r="E932" s="43"/>
      <c r="I932" s="45"/>
    </row>
    <row r="933">
      <c r="A933" s="41"/>
      <c r="B933" s="42"/>
      <c r="E933" s="43"/>
      <c r="I933" s="45"/>
    </row>
    <row r="934">
      <c r="A934" s="41"/>
      <c r="B934" s="42"/>
      <c r="E934" s="43"/>
      <c r="I934" s="45"/>
    </row>
    <row r="935">
      <c r="A935" s="41"/>
      <c r="B935" s="42"/>
      <c r="E935" s="43"/>
      <c r="I935" s="45"/>
    </row>
    <row r="936">
      <c r="A936" s="41"/>
      <c r="B936" s="42"/>
      <c r="E936" s="43"/>
      <c r="I936" s="45"/>
    </row>
    <row r="937">
      <c r="A937" s="41"/>
      <c r="B937" s="42"/>
      <c r="E937" s="43"/>
      <c r="I937" s="45"/>
    </row>
    <row r="938">
      <c r="A938" s="41"/>
      <c r="B938" s="42"/>
      <c r="E938" s="43"/>
      <c r="I938" s="45"/>
    </row>
    <row r="939">
      <c r="A939" s="41"/>
      <c r="B939" s="42"/>
      <c r="E939" s="43"/>
      <c r="I939" s="45"/>
    </row>
    <row r="940">
      <c r="A940" s="41"/>
      <c r="B940" s="42"/>
      <c r="E940" s="43"/>
      <c r="I940" s="45"/>
    </row>
    <row r="941">
      <c r="A941" s="41"/>
      <c r="B941" s="42"/>
      <c r="E941" s="43"/>
      <c r="I941" s="45"/>
    </row>
    <row r="942">
      <c r="A942" s="41"/>
      <c r="B942" s="42"/>
      <c r="E942" s="43"/>
      <c r="I942" s="45"/>
    </row>
    <row r="943">
      <c r="A943" s="41"/>
      <c r="B943" s="42"/>
      <c r="E943" s="43"/>
      <c r="I943" s="45"/>
    </row>
    <row r="944">
      <c r="A944" s="41"/>
      <c r="B944" s="42"/>
      <c r="E944" s="43"/>
      <c r="I944" s="45"/>
    </row>
    <row r="945">
      <c r="A945" s="41"/>
      <c r="B945" s="42"/>
      <c r="E945" s="43"/>
      <c r="I945" s="45"/>
    </row>
    <row r="946">
      <c r="A946" s="41"/>
      <c r="B946" s="42"/>
      <c r="E946" s="43"/>
      <c r="I946" s="45"/>
    </row>
    <row r="947">
      <c r="A947" s="41"/>
      <c r="B947" s="42"/>
      <c r="E947" s="43"/>
      <c r="I947" s="45"/>
    </row>
    <row r="948">
      <c r="A948" s="41"/>
      <c r="B948" s="42"/>
      <c r="E948" s="43"/>
      <c r="I948" s="45"/>
    </row>
    <row r="949">
      <c r="A949" s="41"/>
      <c r="B949" s="42"/>
      <c r="E949" s="43"/>
      <c r="I949" s="45"/>
    </row>
    <row r="950">
      <c r="A950" s="41"/>
      <c r="B950" s="42"/>
      <c r="E950" s="43"/>
      <c r="I950" s="45"/>
    </row>
    <row r="951">
      <c r="A951" s="41"/>
      <c r="B951" s="42"/>
      <c r="E951" s="43"/>
      <c r="I951" s="45"/>
    </row>
    <row r="952">
      <c r="A952" s="41"/>
      <c r="B952" s="42"/>
      <c r="E952" s="43"/>
      <c r="I952" s="45"/>
    </row>
    <row r="953">
      <c r="A953" s="41"/>
      <c r="B953" s="42"/>
      <c r="E953" s="43"/>
      <c r="I953" s="45"/>
    </row>
    <row r="954">
      <c r="A954" s="41"/>
      <c r="B954" s="42"/>
      <c r="E954" s="43"/>
      <c r="I954" s="45"/>
    </row>
    <row r="955">
      <c r="A955" s="41"/>
      <c r="B955" s="42"/>
      <c r="E955" s="43"/>
      <c r="I955" s="45"/>
    </row>
    <row r="956">
      <c r="A956" s="41"/>
      <c r="B956" s="42"/>
      <c r="E956" s="43"/>
      <c r="I956" s="45"/>
    </row>
    <row r="957">
      <c r="A957" s="41"/>
      <c r="B957" s="42"/>
      <c r="E957" s="43"/>
      <c r="I957" s="45"/>
    </row>
    <row r="958">
      <c r="A958" s="41"/>
      <c r="B958" s="42"/>
      <c r="E958" s="43"/>
      <c r="I958" s="45"/>
    </row>
    <row r="959">
      <c r="A959" s="41"/>
      <c r="B959" s="42"/>
      <c r="E959" s="43"/>
      <c r="I959" s="45"/>
    </row>
    <row r="960">
      <c r="A960" s="41"/>
      <c r="B960" s="42"/>
      <c r="E960" s="43"/>
      <c r="I960" s="45"/>
    </row>
    <row r="961">
      <c r="A961" s="41"/>
      <c r="B961" s="42"/>
      <c r="E961" s="43"/>
      <c r="I961" s="45"/>
    </row>
    <row r="962">
      <c r="A962" s="41"/>
      <c r="B962" s="42"/>
      <c r="E962" s="43"/>
      <c r="I962" s="45"/>
    </row>
    <row r="963">
      <c r="A963" s="41"/>
      <c r="B963" s="42"/>
      <c r="E963" s="43"/>
      <c r="I963" s="45"/>
    </row>
    <row r="964">
      <c r="A964" s="41"/>
      <c r="B964" s="42"/>
      <c r="E964" s="43"/>
      <c r="I964" s="45"/>
    </row>
    <row r="965">
      <c r="A965" s="41"/>
      <c r="B965" s="42"/>
      <c r="E965" s="43"/>
      <c r="I965" s="45"/>
    </row>
    <row r="966">
      <c r="A966" s="41"/>
      <c r="B966" s="42"/>
      <c r="E966" s="43"/>
      <c r="I966" s="45"/>
    </row>
    <row r="967">
      <c r="A967" s="41"/>
      <c r="B967" s="42"/>
      <c r="E967" s="43"/>
      <c r="I967" s="45"/>
    </row>
    <row r="968">
      <c r="A968" s="41"/>
      <c r="B968" s="42"/>
      <c r="E968" s="43"/>
      <c r="I968" s="45"/>
    </row>
    <row r="969">
      <c r="A969" s="41"/>
      <c r="B969" s="42"/>
      <c r="E969" s="43"/>
      <c r="I969" s="45"/>
    </row>
    <row r="970">
      <c r="A970" s="41"/>
      <c r="B970" s="42"/>
      <c r="E970" s="43"/>
      <c r="I970" s="45"/>
    </row>
    <row r="971">
      <c r="A971" s="41"/>
      <c r="B971" s="42"/>
      <c r="E971" s="43"/>
      <c r="I971" s="45"/>
    </row>
    <row r="972">
      <c r="A972" s="41"/>
      <c r="B972" s="42"/>
      <c r="E972" s="43"/>
      <c r="I972" s="45"/>
    </row>
    <row r="973">
      <c r="A973" s="41"/>
      <c r="B973" s="42"/>
      <c r="E973" s="43"/>
      <c r="I973" s="45"/>
    </row>
    <row r="974">
      <c r="A974" s="41"/>
      <c r="B974" s="42"/>
      <c r="E974" s="43"/>
      <c r="I974" s="45"/>
    </row>
    <row r="975">
      <c r="A975" s="41"/>
      <c r="B975" s="42"/>
      <c r="E975" s="43"/>
      <c r="I975" s="45"/>
    </row>
    <row r="976">
      <c r="A976" s="41"/>
      <c r="B976" s="42"/>
      <c r="E976" s="43"/>
      <c r="I976" s="45"/>
    </row>
    <row r="977">
      <c r="A977" s="41"/>
      <c r="B977" s="42"/>
      <c r="E977" s="43"/>
      <c r="I977" s="45"/>
    </row>
    <row r="978">
      <c r="A978" s="41"/>
      <c r="B978" s="42"/>
      <c r="E978" s="43"/>
      <c r="I978" s="45"/>
    </row>
    <row r="979">
      <c r="A979" s="41"/>
      <c r="B979" s="42"/>
      <c r="E979" s="43"/>
      <c r="I979" s="45"/>
    </row>
    <row r="980">
      <c r="A980" s="41"/>
      <c r="B980" s="42"/>
      <c r="E980" s="43"/>
      <c r="I980" s="45"/>
    </row>
    <row r="981">
      <c r="A981" s="41"/>
      <c r="B981" s="42"/>
      <c r="E981" s="43"/>
      <c r="I981" s="45"/>
    </row>
    <row r="982">
      <c r="A982" s="41"/>
      <c r="B982" s="42"/>
      <c r="E982" s="43"/>
      <c r="I982" s="45"/>
    </row>
    <row r="983">
      <c r="A983" s="41"/>
      <c r="B983" s="42"/>
      <c r="E983" s="43"/>
      <c r="I983" s="45"/>
    </row>
    <row r="984">
      <c r="A984" s="41"/>
      <c r="B984" s="42"/>
      <c r="E984" s="43"/>
      <c r="I984" s="45"/>
    </row>
    <row r="985">
      <c r="A985" s="41"/>
      <c r="B985" s="42"/>
      <c r="E985" s="43"/>
      <c r="I985" s="45"/>
    </row>
    <row r="986">
      <c r="A986" s="41"/>
      <c r="B986" s="42"/>
      <c r="E986" s="43"/>
      <c r="I986" s="45"/>
    </row>
    <row r="987">
      <c r="A987" s="41"/>
      <c r="B987" s="42"/>
      <c r="E987" s="43"/>
      <c r="I987" s="45"/>
    </row>
    <row r="988">
      <c r="A988" s="41"/>
      <c r="B988" s="42"/>
      <c r="E988" s="43"/>
      <c r="I988" s="45"/>
    </row>
    <row r="989">
      <c r="A989" s="41"/>
      <c r="B989" s="42"/>
      <c r="E989" s="43"/>
      <c r="I989" s="45"/>
    </row>
    <row r="990">
      <c r="A990" s="41"/>
      <c r="B990" s="42"/>
      <c r="E990" s="43"/>
      <c r="I990" s="45"/>
    </row>
    <row r="991">
      <c r="A991" s="41"/>
      <c r="B991" s="42"/>
      <c r="E991" s="43"/>
      <c r="I991" s="45"/>
    </row>
    <row r="992">
      <c r="A992" s="41"/>
      <c r="B992" s="42"/>
      <c r="E992" s="43"/>
      <c r="I992" s="45"/>
    </row>
    <row r="993">
      <c r="A993" s="41"/>
      <c r="B993" s="42"/>
      <c r="E993" s="43"/>
      <c r="I993" s="45"/>
    </row>
    <row r="994">
      <c r="A994" s="41"/>
      <c r="B994" s="42"/>
      <c r="E994" s="43"/>
      <c r="I994" s="45"/>
    </row>
    <row r="995">
      <c r="A995" s="41"/>
      <c r="B995" s="42"/>
      <c r="E995" s="43"/>
      <c r="I995" s="45"/>
    </row>
    <row r="996">
      <c r="A996" s="41"/>
      <c r="B996" s="42"/>
      <c r="E996" s="43"/>
      <c r="I996" s="45"/>
    </row>
    <row r="997">
      <c r="A997" s="41"/>
      <c r="B997" s="42"/>
      <c r="E997" s="43"/>
      <c r="I997" s="45"/>
    </row>
    <row r="998">
      <c r="A998" s="41"/>
      <c r="B998" s="42"/>
      <c r="E998" s="43"/>
      <c r="I998" s="45"/>
    </row>
    <row r="999">
      <c r="A999" s="41"/>
      <c r="B999" s="42"/>
      <c r="E999" s="43"/>
      <c r="I999" s="45"/>
    </row>
    <row r="1000">
      <c r="A1000" s="41"/>
      <c r="B1000" s="42"/>
      <c r="E1000" s="43"/>
      <c r="I1000" s="45"/>
    </row>
  </sheetData>
  <mergeCells count="14">
    <mergeCell ref="A18:A21"/>
    <mergeCell ref="B18:B21"/>
    <mergeCell ref="A22:A29"/>
    <mergeCell ref="B22:B25"/>
    <mergeCell ref="B26:B29"/>
    <mergeCell ref="A30:A32"/>
    <mergeCell ref="B30:B32"/>
    <mergeCell ref="A1:A3"/>
    <mergeCell ref="A4:A9"/>
    <mergeCell ref="B4:B6"/>
    <mergeCell ref="B7:B9"/>
    <mergeCell ref="A10:A17"/>
    <mergeCell ref="B10:B13"/>
    <mergeCell ref="B14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3.43"/>
    <col customWidth="1" min="3" max="3" width="18.86"/>
    <col customWidth="1" min="4" max="4" width="16.43"/>
    <col customWidth="1" min="5" max="5" width="14.0"/>
  </cols>
  <sheetData>
    <row r="1">
      <c r="A1" s="46" t="s">
        <v>50</v>
      </c>
      <c r="B1" s="47"/>
      <c r="C1" s="48"/>
      <c r="D1" s="48"/>
      <c r="E1" s="48"/>
      <c r="F1" s="49"/>
    </row>
    <row r="2">
      <c r="A2" s="50"/>
      <c r="B2" s="51" t="s">
        <v>51</v>
      </c>
      <c r="C2" s="43">
        <f>Perhitungan_Awal!C31</f>
        <v>-0.1611172407</v>
      </c>
      <c r="D2" s="52" t="s">
        <v>52</v>
      </c>
      <c r="E2" s="43">
        <f>Perhitungan_Awal!C32</f>
        <v>-0.3916407763</v>
      </c>
      <c r="F2" s="53" t="s">
        <v>53</v>
      </c>
    </row>
    <row r="3">
      <c r="A3" s="54"/>
      <c r="B3" s="55" t="str">
        <f>CONCATENATE("Z = ",ROUND(Perhitungan_Awal!C31,4)," * BloodPressure + ",ROUND(Perhitungan_Awal!C32,4)," * Age")</f>
        <v>Z = -0.1611 * BloodPressure + -0.3916 * Age</v>
      </c>
      <c r="C3" s="56" t="s">
        <v>54</v>
      </c>
      <c r="D3" s="57"/>
      <c r="E3" s="57"/>
      <c r="F3" s="58"/>
    </row>
    <row r="4">
      <c r="A4" s="46" t="s">
        <v>55</v>
      </c>
      <c r="B4" s="59"/>
      <c r="C4" s="60"/>
      <c r="D4" s="48"/>
      <c r="E4" s="48"/>
      <c r="F4" s="49"/>
    </row>
    <row r="5">
      <c r="A5" s="61" t="s">
        <v>56</v>
      </c>
      <c r="B5" s="62">
        <f>Perhitungan_Awal!C31 * Perhitungan_Awal!D4 + Perhitungan_Awal!C32 * Perhitungan_Awal!D5
</f>
        <v>-30.91242143</v>
      </c>
      <c r="C5" s="52" t="s">
        <v>57</v>
      </c>
      <c r="F5" s="63"/>
    </row>
    <row r="6">
      <c r="A6" s="64" t="s">
        <v>58</v>
      </c>
      <c r="B6" s="65">
        <f> Perhitungan_Awal!C31 * Perhitungan_Awal!D7 + Perhitungan_Awal!C32 * Perhitungan_Awal!D8
</f>
        <v>-21.28769318</v>
      </c>
      <c r="C6" s="56" t="s">
        <v>59</v>
      </c>
      <c r="D6" s="57"/>
      <c r="E6" s="57"/>
      <c r="F6" s="58"/>
    </row>
    <row r="7">
      <c r="A7" s="66" t="s">
        <v>60</v>
      </c>
      <c r="B7" s="67">
        <f> (B5 + B6) / 2</f>
        <v>-26.1000573</v>
      </c>
      <c r="C7" s="68" t="s">
        <v>61</v>
      </c>
      <c r="D7" s="69"/>
      <c r="E7" s="69"/>
      <c r="F7" s="70"/>
    </row>
    <row r="16">
      <c r="E16" s="44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71"/>
    <col customWidth="1" min="7" max="7" width="24.71"/>
    <col customWidth="1" min="8" max="8" width="66.71"/>
  </cols>
  <sheetData>
    <row r="1">
      <c r="A1" s="9" t="s">
        <v>0</v>
      </c>
      <c r="B1" s="9" t="s">
        <v>1</v>
      </c>
      <c r="C1" s="9" t="s">
        <v>63</v>
      </c>
      <c r="D1" s="9" t="s">
        <v>64</v>
      </c>
      <c r="E1" s="9" t="s">
        <v>65</v>
      </c>
      <c r="G1" s="26" t="s">
        <v>66</v>
      </c>
      <c r="H1" s="26" t="s">
        <v>67</v>
      </c>
    </row>
    <row r="2">
      <c r="A2" s="44">
        <v>76.0</v>
      </c>
      <c r="B2" s="44">
        <v>26.0</v>
      </c>
      <c r="C2" s="2">
        <f> Perhitungan_Awal!$C$32 * A2 + Perhitungan_Awal!$C$31 * B2
</f>
        <v>-33.95374726</v>
      </c>
      <c r="D2" s="2">
        <f> IF(C2 &lt; Model_Diskriminan!$B$7, 0, 1)
</f>
        <v>0</v>
      </c>
      <c r="E2" s="2" t="str">
        <f t="shared" ref="E2:E11" si="1"> IF(D2=0, "Cluster 0", "Cluster 1")
</f>
        <v>Cluster 0</v>
      </c>
      <c r="G2" s="26" t="s">
        <v>63</v>
      </c>
      <c r="H2" s="71" t="s">
        <v>68</v>
      </c>
    </row>
    <row r="3">
      <c r="A3" s="44">
        <v>92.0</v>
      </c>
      <c r="B3" s="44">
        <v>66.0</v>
      </c>
      <c r="C3" s="2">
        <f> Perhitungan_Awal!$C$31 * A3 + Perhitungan_Awal!$C$32 * B3
</f>
        <v>-40.67107738</v>
      </c>
      <c r="D3" s="2">
        <f> IF(C3 &lt; Model_Diskriminan!$B$7, 0, 1)
</f>
        <v>0</v>
      </c>
      <c r="E3" s="2" t="str">
        <f t="shared" si="1"/>
        <v>Cluster 0</v>
      </c>
      <c r="G3" s="26" t="s">
        <v>64</v>
      </c>
      <c r="H3" s="71" t="s">
        <v>69</v>
      </c>
    </row>
    <row r="4">
      <c r="A4" s="44">
        <v>58.0</v>
      </c>
      <c r="B4" s="44">
        <v>22.0</v>
      </c>
      <c r="C4" s="2">
        <f> Perhitungan_Awal!$C$31 * A4 + Perhitungan_Awal!$C$32 * B4
</f>
        <v>-17.96089704</v>
      </c>
      <c r="D4" s="2">
        <f> IF(C4 &lt; Model_Diskriminan!$B$7, 0, 1)
</f>
        <v>1</v>
      </c>
      <c r="E4" s="2" t="str">
        <f t="shared" si="1"/>
        <v>Cluster 1</v>
      </c>
      <c r="G4" s="26" t="s">
        <v>65</v>
      </c>
      <c r="H4" s="71" t="s">
        <v>69</v>
      </c>
    </row>
    <row r="5">
      <c r="A5" s="44">
        <v>74.0</v>
      </c>
      <c r="B5" s="44">
        <v>43.0</v>
      </c>
      <c r="C5" s="2">
        <f> Perhitungan_Awal!$C$31 * A5 + Perhitungan_Awal!$C$32 * B5
</f>
        <v>-28.7632292</v>
      </c>
      <c r="D5" s="2">
        <f> IF(C5 &lt; Model_Diskriminan!$B$7, 0, 1)
</f>
        <v>0</v>
      </c>
      <c r="E5" s="2" t="str">
        <f t="shared" si="1"/>
        <v>Cluster 0</v>
      </c>
    </row>
    <row r="6">
      <c r="A6" s="44">
        <v>62.0</v>
      </c>
      <c r="B6" s="44">
        <v>33.0</v>
      </c>
      <c r="C6" s="2">
        <f> Perhitungan_Awal!$C$31 * A6 + Perhitungan_Awal!$C$32 * B6
</f>
        <v>-22.91341454</v>
      </c>
      <c r="D6" s="2">
        <f> IF(C6 &lt; Model_Diskriminan!$B$7, 0, 1)
</f>
        <v>1</v>
      </c>
      <c r="E6" s="2" t="str">
        <f t="shared" si="1"/>
        <v>Cluster 1</v>
      </c>
    </row>
    <row r="7">
      <c r="A7" s="44">
        <v>76.0</v>
      </c>
      <c r="B7" s="44">
        <v>63.0</v>
      </c>
      <c r="C7" s="2">
        <f> Perhitungan_Awal!$C$31 * A7 + Perhitungan_Awal!$C$32 * B7
</f>
        <v>-36.9182792</v>
      </c>
      <c r="D7" s="2">
        <f> IF(C7 &lt; Model_Diskriminan!$B$7, 0, 1)
</f>
        <v>0</v>
      </c>
      <c r="E7" s="2" t="str">
        <f t="shared" si="1"/>
        <v>Cluster 0</v>
      </c>
    </row>
    <row r="8">
      <c r="A8" s="44">
        <v>70.0</v>
      </c>
      <c r="B8" s="44">
        <v>27.0</v>
      </c>
      <c r="C8" s="2">
        <f> Perhitungan_Awal!$C$31 * A8 + Perhitungan_Awal!$C$32 * B8
</f>
        <v>-21.85250781</v>
      </c>
      <c r="D8" s="2">
        <f> IF(C8 &lt; Model_Diskriminan!$B$7, 0, 1)
</f>
        <v>1</v>
      </c>
      <c r="E8" s="2" t="str">
        <f t="shared" si="1"/>
        <v>Cluster 1</v>
      </c>
    </row>
    <row r="9">
      <c r="A9" s="44">
        <v>72.0</v>
      </c>
      <c r="B9" s="44">
        <v>30.0</v>
      </c>
      <c r="C9" s="2">
        <f> Perhitungan_Awal!$C$31 * A9 + Perhitungan_Awal!$C$32 * B9
</f>
        <v>-23.34966462</v>
      </c>
      <c r="D9" s="2">
        <f> IF(C9 &lt; Model_Diskriminan!$B$7, 0, 1)
</f>
        <v>1</v>
      </c>
      <c r="E9" s="2" t="str">
        <f t="shared" si="1"/>
        <v>Cluster 1</v>
      </c>
    </row>
    <row r="10">
      <c r="A10" s="44">
        <v>60.0</v>
      </c>
      <c r="B10" s="44">
        <v>47.0</v>
      </c>
      <c r="C10" s="2">
        <f> Perhitungan_Awal!$C$31 * A10 + Perhitungan_Awal!$C$32 * B10
</f>
        <v>-28.07415093</v>
      </c>
      <c r="D10" s="2">
        <f> IF(C10 &lt; Model_Diskriminan!$B$7, 0, 1)
</f>
        <v>0</v>
      </c>
      <c r="E10" s="2" t="str">
        <f t="shared" si="1"/>
        <v>Cluster 0</v>
      </c>
    </row>
    <row r="11">
      <c r="A11" s="44">
        <v>70.0</v>
      </c>
      <c r="B11" s="44">
        <v>23.0</v>
      </c>
      <c r="C11" s="2">
        <f> Perhitungan_Awal!$C$31 * A11 + Perhitungan_Awal!$C$32 * B11
</f>
        <v>-20.28594471</v>
      </c>
      <c r="D11" s="2">
        <f> IF(C11 &lt; Model_Diskriminan!$B$7, 0, 1)
</f>
        <v>1</v>
      </c>
      <c r="E11" s="2" t="str">
        <f t="shared" si="1"/>
        <v>Cluster 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5.71"/>
    <col customWidth="1" min="10" max="10" width="28.71"/>
    <col customWidth="1" min="11" max="12" width="34.71"/>
  </cols>
  <sheetData>
    <row r="1">
      <c r="A1" s="1" t="s">
        <v>0</v>
      </c>
      <c r="B1" s="1" t="s">
        <v>1</v>
      </c>
      <c r="C1" s="10" t="s">
        <v>70</v>
      </c>
      <c r="D1" s="9" t="s">
        <v>71</v>
      </c>
      <c r="E1" s="9" t="s">
        <v>72</v>
      </c>
      <c r="H1" s="26" t="s">
        <v>73</v>
      </c>
      <c r="I1" s="26" t="s">
        <v>74</v>
      </c>
      <c r="J1" s="26" t="s">
        <v>75</v>
      </c>
    </row>
    <row r="2">
      <c r="A2" s="2">
        <v>72.0</v>
      </c>
      <c r="B2" s="2">
        <v>50.0</v>
      </c>
      <c r="C2" s="2">
        <v>0.0</v>
      </c>
      <c r="D2" s="2">
        <f>if((Perhitungan_Awal!$C$31 * A2 + Perhitungan_Awal!$C$32 * B2) &lt; Model_Diskriminan!$B$7, 0, 1)</f>
        <v>0</v>
      </c>
      <c r="E2" s="2" t="str">
        <f t="shared" ref="E2:E601" si="1">IF(C2=D2,"Benar","Salah")
</f>
        <v>Benar</v>
      </c>
      <c r="H2" s="26" t="s">
        <v>76</v>
      </c>
      <c r="I2" s="38">
        <f>COUNT(A2:A601)</f>
        <v>600</v>
      </c>
      <c r="J2" s="71" t="s">
        <v>77</v>
      </c>
    </row>
    <row r="3">
      <c r="A3" s="2">
        <v>66.0</v>
      </c>
      <c r="B3" s="2">
        <v>31.0</v>
      </c>
      <c r="C3" s="2">
        <v>1.0</v>
      </c>
      <c r="D3" s="2">
        <f>if((Perhitungan_Awal!$C$31 * A3 + Perhitungan_Awal!$C$32 * B3) &lt; Model_Diskriminan!$B$7, 0, 1)</f>
        <v>1</v>
      </c>
      <c r="E3" s="2" t="str">
        <f t="shared" si="1"/>
        <v>Benar</v>
      </c>
      <c r="H3" s="26" t="s">
        <v>78</v>
      </c>
      <c r="I3" s="38">
        <f>COUNTIF(E2:E601,"Benar")</f>
        <v>584</v>
      </c>
      <c r="J3" s="71" t="s">
        <v>79</v>
      </c>
    </row>
    <row r="4">
      <c r="A4" s="2">
        <v>64.0</v>
      </c>
      <c r="B4" s="2">
        <v>32.0</v>
      </c>
      <c r="C4" s="2">
        <v>1.0</v>
      </c>
      <c r="D4" s="2">
        <f>if((Perhitungan_Awal!$C$31 * A4 + Perhitungan_Awal!$C$32 * B4) &lt; Model_Diskriminan!$B$7, 0, 1)</f>
        <v>1</v>
      </c>
      <c r="E4" s="2" t="str">
        <f t="shared" si="1"/>
        <v>Benar</v>
      </c>
      <c r="H4" s="26" t="s">
        <v>80</v>
      </c>
      <c r="I4" s="38">
        <f>round(I3/I2, 4) </f>
        <v>0.9733</v>
      </c>
      <c r="J4" s="71" t="s">
        <v>81</v>
      </c>
    </row>
    <row r="5">
      <c r="A5" s="2">
        <v>66.0</v>
      </c>
      <c r="B5" s="2">
        <v>21.0</v>
      </c>
      <c r="C5" s="2">
        <v>1.0</v>
      </c>
      <c r="D5" s="2">
        <f>if((Perhitungan_Awal!$C$31 * A5 + Perhitungan_Awal!$C$32 * B5) &lt; Model_Diskriminan!$B$7, 0, 1)</f>
        <v>1</v>
      </c>
      <c r="E5" s="2" t="str">
        <f t="shared" si="1"/>
        <v>Benar</v>
      </c>
    </row>
    <row r="6">
      <c r="A6" s="2">
        <v>40.0</v>
      </c>
      <c r="B6" s="2">
        <v>33.0</v>
      </c>
      <c r="C6" s="2">
        <v>1.0</v>
      </c>
      <c r="D6" s="2">
        <f>if((Perhitungan_Awal!$C$31 * A6 + Perhitungan_Awal!$C$32 * B6) &lt; Model_Diskriminan!$B$7, 0, 1)</f>
        <v>1</v>
      </c>
      <c r="E6" s="2" t="str">
        <f t="shared" si="1"/>
        <v>Benar</v>
      </c>
      <c r="H6" s="9" t="s">
        <v>82</v>
      </c>
    </row>
    <row r="7">
      <c r="A7" s="2">
        <v>74.0</v>
      </c>
      <c r="B7" s="2">
        <v>30.0</v>
      </c>
      <c r="C7" s="2">
        <v>1.0</v>
      </c>
      <c r="D7" s="2">
        <f>if((Perhitungan_Awal!$C$31 * A7 + Perhitungan_Awal!$C$32 * B7) &lt; Model_Diskriminan!$B$7, 0, 1)</f>
        <v>1</v>
      </c>
      <c r="E7" s="2" t="str">
        <f t="shared" si="1"/>
        <v>Benar</v>
      </c>
      <c r="H7" s="29"/>
      <c r="I7" s="26" t="s">
        <v>83</v>
      </c>
      <c r="J7" s="72" t="s">
        <v>84</v>
      </c>
      <c r="K7" s="73" t="s">
        <v>75</v>
      </c>
      <c r="L7" s="74"/>
    </row>
    <row r="8">
      <c r="A8" s="2">
        <v>50.0</v>
      </c>
      <c r="B8" s="2">
        <v>26.0</v>
      </c>
      <c r="C8" s="2">
        <v>1.0</v>
      </c>
      <c r="D8" s="2">
        <f>if((Perhitungan_Awal!$C$31 * A8 + Perhitungan_Awal!$C$32 * B8) &lt; Model_Diskriminan!$B$7, 0, 1)</f>
        <v>1</v>
      </c>
      <c r="E8" s="2" t="str">
        <f t="shared" si="1"/>
        <v>Benar</v>
      </c>
      <c r="H8" s="26" t="s">
        <v>85</v>
      </c>
      <c r="I8" s="38">
        <f>COUNTIFS(C2:C601,0,D2:D601,0)</f>
        <v>199</v>
      </c>
      <c r="J8" s="75">
        <f>COUNTIFS(C2:C601,0,D2:D601,1)</f>
        <v>10</v>
      </c>
      <c r="K8" s="71" t="s">
        <v>86</v>
      </c>
      <c r="L8" s="71" t="s">
        <v>87</v>
      </c>
    </row>
    <row r="9">
      <c r="A9" s="2">
        <v>72.0</v>
      </c>
      <c r="B9" s="2">
        <v>29.0</v>
      </c>
      <c r="C9" s="2">
        <v>1.0</v>
      </c>
      <c r="D9" s="2">
        <f>if((Perhitungan_Awal!$C$31 * A9 + Perhitungan_Awal!$C$32 * B9) &lt; Model_Diskriminan!$B$7, 0, 1)</f>
        <v>1</v>
      </c>
      <c r="E9" s="2" t="str">
        <f t="shared" si="1"/>
        <v>Benar</v>
      </c>
      <c r="H9" s="26" t="s">
        <v>88</v>
      </c>
      <c r="I9" s="38">
        <f>COUNTIFS(C2:C601,1,D2:D601,0)</f>
        <v>6</v>
      </c>
      <c r="J9" s="75">
        <f>COUNTIFS(C2:C601,1,D2:D601,1)</f>
        <v>385</v>
      </c>
      <c r="K9" s="71" t="s">
        <v>89</v>
      </c>
      <c r="L9" s="71" t="s">
        <v>90</v>
      </c>
    </row>
    <row r="10">
      <c r="A10" s="2">
        <v>70.0</v>
      </c>
      <c r="B10" s="2">
        <v>53.0</v>
      </c>
      <c r="C10" s="2">
        <v>0.0</v>
      </c>
      <c r="D10" s="2">
        <f>if((Perhitungan_Awal!$C$31 * A10 + Perhitungan_Awal!$C$32 * B10) &lt; Model_Diskriminan!$B$7, 0, 1)</f>
        <v>0</v>
      </c>
      <c r="E10" s="2" t="str">
        <f t="shared" si="1"/>
        <v>Benar</v>
      </c>
      <c r="H10" s="42"/>
    </row>
    <row r="11">
      <c r="A11" s="2">
        <v>96.0</v>
      </c>
      <c r="B11" s="2">
        <v>54.0</v>
      </c>
      <c r="C11" s="2">
        <v>0.0</v>
      </c>
      <c r="D11" s="2">
        <f>if((Perhitungan_Awal!$C$31 * A11 + Perhitungan_Awal!$C$32 * B11) &lt; Model_Diskriminan!$B$7, 0, 1)</f>
        <v>0</v>
      </c>
      <c r="E11" s="2" t="str">
        <f t="shared" si="1"/>
        <v>Benar</v>
      </c>
      <c r="H11" s="38"/>
      <c r="I11" s="26" t="s">
        <v>74</v>
      </c>
      <c r="J11" s="26" t="s">
        <v>75</v>
      </c>
    </row>
    <row r="12">
      <c r="A12" s="2">
        <v>92.0</v>
      </c>
      <c r="B12" s="2">
        <v>30.0</v>
      </c>
      <c r="C12" s="2">
        <v>0.0</v>
      </c>
      <c r="D12" s="2">
        <f>if((Perhitungan_Awal!$C$31 * A12 + Perhitungan_Awal!$C$32 * B12) &lt; Model_Diskriminan!$B$7, 0, 1)</f>
        <v>0</v>
      </c>
      <c r="E12" s="2" t="str">
        <f t="shared" si="1"/>
        <v>Benar</v>
      </c>
      <c r="H12" s="26" t="s">
        <v>91</v>
      </c>
      <c r="I12" s="38">
        <f>I8/(I8+J8)</f>
        <v>0.95215311</v>
      </c>
      <c r="J12" s="71" t="s">
        <v>92</v>
      </c>
    </row>
    <row r="13">
      <c r="A13" s="2">
        <v>74.0</v>
      </c>
      <c r="B13" s="2">
        <v>34.0</v>
      </c>
      <c r="C13" s="2">
        <v>1.0</v>
      </c>
      <c r="D13" s="2">
        <f>if((Perhitungan_Awal!$C$31 * A13 + Perhitungan_Awal!$C$32 * B13) &lt; Model_Diskriminan!$B$7, 0, 1)</f>
        <v>1</v>
      </c>
      <c r="E13" s="2" t="str">
        <f t="shared" si="1"/>
        <v>Benar</v>
      </c>
      <c r="H13" s="26" t="s">
        <v>93</v>
      </c>
      <c r="I13" s="38">
        <f>I8/(I8+I9)</f>
        <v>0.9707317073</v>
      </c>
      <c r="J13" s="71" t="s">
        <v>94</v>
      </c>
    </row>
    <row r="14">
      <c r="A14" s="2">
        <v>80.0</v>
      </c>
      <c r="B14" s="2">
        <v>57.0</v>
      </c>
      <c r="C14" s="2">
        <v>0.0</v>
      </c>
      <c r="D14" s="2">
        <f>if((Perhitungan_Awal!$C$31 * A14 + Perhitungan_Awal!$C$32 * B14) &lt; Model_Diskriminan!$B$7, 0, 1)</f>
        <v>0</v>
      </c>
      <c r="E14" s="2" t="str">
        <f t="shared" si="1"/>
        <v>Benar</v>
      </c>
      <c r="H14" s="26" t="s">
        <v>95</v>
      </c>
      <c r="I14" s="76">
        <f>2*(I12*I13)/(I12+I13)</f>
        <v>0.961352657</v>
      </c>
      <c r="J14" s="71" t="s">
        <v>96</v>
      </c>
    </row>
    <row r="15">
      <c r="A15" s="2">
        <v>60.0</v>
      </c>
      <c r="B15" s="2">
        <v>59.0</v>
      </c>
      <c r="C15" s="2">
        <v>0.0</v>
      </c>
      <c r="D15" s="2">
        <f>if((Perhitungan_Awal!$C$31 * A15 + Perhitungan_Awal!$C$32 * B15) &lt; Model_Diskriminan!$B$7, 0, 1)</f>
        <v>0</v>
      </c>
      <c r="E15" s="2" t="str">
        <f t="shared" si="1"/>
        <v>Benar</v>
      </c>
    </row>
    <row r="16">
      <c r="A16" s="2">
        <v>72.0</v>
      </c>
      <c r="B16" s="2">
        <v>51.0</v>
      </c>
      <c r="C16" s="2">
        <v>0.0</v>
      </c>
      <c r="D16" s="2">
        <f>if((Perhitungan_Awal!$C$31 * A16 + Perhitungan_Awal!$C$32 * B16) &lt; Model_Diskriminan!$B$7, 0, 1)</f>
        <v>0</v>
      </c>
      <c r="E16" s="2" t="str">
        <f t="shared" si="1"/>
        <v>Benar</v>
      </c>
    </row>
    <row r="17">
      <c r="A17" s="2">
        <v>72.0</v>
      </c>
      <c r="B17" s="2">
        <v>32.0</v>
      </c>
      <c r="C17" s="2">
        <v>1.0</v>
      </c>
      <c r="D17" s="2">
        <f>if((Perhitungan_Awal!$C$31 * A17 + Perhitungan_Awal!$C$32 * B17) &lt; Model_Diskriminan!$B$7, 0, 1)</f>
        <v>1</v>
      </c>
      <c r="E17" s="2" t="str">
        <f t="shared" si="1"/>
        <v>Benar</v>
      </c>
    </row>
    <row r="18">
      <c r="A18" s="2">
        <v>84.0</v>
      </c>
      <c r="B18" s="2">
        <v>31.0</v>
      </c>
      <c r="C18" s="2">
        <v>0.0</v>
      </c>
      <c r="D18" s="2">
        <f>if((Perhitungan_Awal!$C$31 * A18 + Perhitungan_Awal!$C$32 * B18) &lt; Model_Diskriminan!$B$7, 0, 1)</f>
        <v>1</v>
      </c>
      <c r="E18" s="2" t="str">
        <f t="shared" si="1"/>
        <v>Salah</v>
      </c>
    </row>
    <row r="19">
      <c r="A19" s="2">
        <v>74.0</v>
      </c>
      <c r="B19" s="2">
        <v>31.0</v>
      </c>
      <c r="C19" s="2">
        <v>1.0</v>
      </c>
      <c r="D19" s="2">
        <f>if((Perhitungan_Awal!$C$31 * A19 + Perhitungan_Awal!$C$32 * B19) &lt; Model_Diskriminan!$B$7, 0, 1)</f>
        <v>1</v>
      </c>
      <c r="E19" s="2" t="str">
        <f t="shared" si="1"/>
        <v>Benar</v>
      </c>
    </row>
    <row r="20">
      <c r="A20" s="2">
        <v>30.0</v>
      </c>
      <c r="B20" s="2">
        <v>33.0</v>
      </c>
      <c r="C20" s="2">
        <v>1.0</v>
      </c>
      <c r="D20" s="2">
        <f>if((Perhitungan_Awal!$C$31 * A20 + Perhitungan_Awal!$C$32 * B20) &lt; Model_Diskriminan!$B$7, 0, 1)</f>
        <v>1</v>
      </c>
      <c r="E20" s="2" t="str">
        <f t="shared" si="1"/>
        <v>Benar</v>
      </c>
    </row>
    <row r="21">
      <c r="A21" s="2">
        <v>70.0</v>
      </c>
      <c r="B21" s="2">
        <v>32.0</v>
      </c>
      <c r="C21" s="2">
        <v>1.0</v>
      </c>
      <c r="D21" s="2">
        <f>if((Perhitungan_Awal!$C$31 * A21 + Perhitungan_Awal!$C$32 * B21) &lt; Model_Diskriminan!$B$7, 0, 1)</f>
        <v>1</v>
      </c>
      <c r="E21" s="2" t="str">
        <f t="shared" si="1"/>
        <v>Benar</v>
      </c>
    </row>
    <row r="22">
      <c r="A22" s="2">
        <v>88.0</v>
      </c>
      <c r="B22" s="2">
        <v>27.0</v>
      </c>
      <c r="C22" s="2">
        <v>1.0</v>
      </c>
      <c r="D22" s="2">
        <f>if((Perhitungan_Awal!$C$31 * A22 + Perhitungan_Awal!$C$32 * B22) &lt; Model_Diskriminan!$B$7, 0, 1)</f>
        <v>1</v>
      </c>
      <c r="E22" s="2" t="str">
        <f t="shared" si="1"/>
        <v>Benar</v>
      </c>
    </row>
    <row r="23">
      <c r="A23" s="2">
        <v>84.0</v>
      </c>
      <c r="B23" s="2">
        <v>50.0</v>
      </c>
      <c r="C23" s="2">
        <v>0.0</v>
      </c>
      <c r="D23" s="2">
        <f>if((Perhitungan_Awal!$C$31 * A23 + Perhitungan_Awal!$C$32 * B23) &lt; Model_Diskriminan!$B$7, 0, 1)</f>
        <v>0</v>
      </c>
      <c r="E23" s="2" t="str">
        <f t="shared" si="1"/>
        <v>Benar</v>
      </c>
    </row>
    <row r="24">
      <c r="A24" s="2">
        <v>90.0</v>
      </c>
      <c r="B24" s="2">
        <v>41.0</v>
      </c>
      <c r="C24" s="2">
        <v>0.0</v>
      </c>
      <c r="D24" s="2">
        <f>if((Perhitungan_Awal!$C$31 * A24 + Perhitungan_Awal!$C$32 * B24) &lt; Model_Diskriminan!$B$7, 0, 1)</f>
        <v>0</v>
      </c>
      <c r="E24" s="2" t="str">
        <f t="shared" si="1"/>
        <v>Benar</v>
      </c>
    </row>
    <row r="25">
      <c r="A25" s="2">
        <v>80.0</v>
      </c>
      <c r="B25" s="2">
        <v>29.0</v>
      </c>
      <c r="C25" s="2">
        <v>1.0</v>
      </c>
      <c r="D25" s="2">
        <f>if((Perhitungan_Awal!$C$31 * A25 + Perhitungan_Awal!$C$32 * B25) &lt; Model_Diskriminan!$B$7, 0, 1)</f>
        <v>1</v>
      </c>
      <c r="E25" s="2" t="str">
        <f t="shared" si="1"/>
        <v>Benar</v>
      </c>
    </row>
    <row r="26">
      <c r="A26" s="2">
        <v>94.0</v>
      </c>
      <c r="B26" s="2">
        <v>51.0</v>
      </c>
      <c r="C26" s="2">
        <v>0.0</v>
      </c>
      <c r="D26" s="2">
        <f>if((Perhitungan_Awal!$C$31 * A26 + Perhitungan_Awal!$C$32 * B26) &lt; Model_Diskriminan!$B$7, 0, 1)</f>
        <v>0</v>
      </c>
      <c r="E26" s="2" t="str">
        <f t="shared" si="1"/>
        <v>Benar</v>
      </c>
    </row>
    <row r="27">
      <c r="A27" s="2">
        <v>70.0</v>
      </c>
      <c r="B27" s="2">
        <v>41.0</v>
      </c>
      <c r="C27" s="2">
        <v>0.0</v>
      </c>
      <c r="D27" s="2">
        <f>if((Perhitungan_Awal!$C$31 * A27 + Perhitungan_Awal!$C$32 * B27) &lt; Model_Diskriminan!$B$7, 0, 1)</f>
        <v>0</v>
      </c>
      <c r="E27" s="2" t="str">
        <f t="shared" si="1"/>
        <v>Benar</v>
      </c>
    </row>
    <row r="28">
      <c r="A28" s="2">
        <v>76.0</v>
      </c>
      <c r="B28" s="2">
        <v>43.0</v>
      </c>
      <c r="C28" s="2">
        <v>0.0</v>
      </c>
      <c r="D28" s="2">
        <f>if((Perhitungan_Awal!$C$31 * A28 + Perhitungan_Awal!$C$32 * B28) &lt; Model_Diskriminan!$B$7, 0, 1)</f>
        <v>0</v>
      </c>
      <c r="E28" s="2" t="str">
        <f t="shared" si="1"/>
        <v>Benar</v>
      </c>
    </row>
    <row r="29">
      <c r="A29" s="2">
        <v>66.0</v>
      </c>
      <c r="B29" s="2">
        <v>22.0</v>
      </c>
      <c r="C29" s="2">
        <v>1.0</v>
      </c>
      <c r="D29" s="2">
        <f>if((Perhitungan_Awal!$C$31 * A29 + Perhitungan_Awal!$C$32 * B29) &lt; Model_Diskriminan!$B$7, 0, 1)</f>
        <v>1</v>
      </c>
      <c r="E29" s="2" t="str">
        <f t="shared" si="1"/>
        <v>Benar</v>
      </c>
    </row>
    <row r="30">
      <c r="A30" s="2">
        <v>82.0</v>
      </c>
      <c r="B30" s="2">
        <v>57.0</v>
      </c>
      <c r="C30" s="2">
        <v>0.0</v>
      </c>
      <c r="D30" s="2">
        <f>if((Perhitungan_Awal!$C$31 * A30 + Perhitungan_Awal!$C$32 * B30) &lt; Model_Diskriminan!$B$7, 0, 1)</f>
        <v>0</v>
      </c>
      <c r="E30" s="2" t="str">
        <f t="shared" si="1"/>
        <v>Benar</v>
      </c>
    </row>
    <row r="31">
      <c r="A31" s="2">
        <v>92.0</v>
      </c>
      <c r="B31" s="2">
        <v>38.0</v>
      </c>
      <c r="C31" s="2">
        <v>0.0</v>
      </c>
      <c r="D31" s="2">
        <f>if((Perhitungan_Awal!$C$31 * A31 + Perhitungan_Awal!$C$32 * B31) &lt; Model_Diskriminan!$B$7, 0, 1)</f>
        <v>0</v>
      </c>
      <c r="E31" s="2" t="str">
        <f t="shared" si="1"/>
        <v>Benar</v>
      </c>
    </row>
    <row r="32">
      <c r="A32" s="2">
        <v>75.0</v>
      </c>
      <c r="B32" s="2">
        <v>60.0</v>
      </c>
      <c r="C32" s="2">
        <v>0.0</v>
      </c>
      <c r="D32" s="2">
        <f>if((Perhitungan_Awal!$C$31 * A32 + Perhitungan_Awal!$C$32 * B32) &lt; Model_Diskriminan!$B$7, 0, 1)</f>
        <v>0</v>
      </c>
      <c r="E32" s="2" t="str">
        <f t="shared" si="1"/>
        <v>Benar</v>
      </c>
    </row>
    <row r="33">
      <c r="A33" s="2">
        <v>76.0</v>
      </c>
      <c r="B33" s="2">
        <v>28.0</v>
      </c>
      <c r="C33" s="2">
        <v>1.0</v>
      </c>
      <c r="D33" s="2">
        <f>if((Perhitungan_Awal!$C$31 * A33 + Perhitungan_Awal!$C$32 * B33) &lt; Model_Diskriminan!$B$7, 0, 1)</f>
        <v>1</v>
      </c>
      <c r="E33" s="2" t="str">
        <f t="shared" si="1"/>
        <v>Benar</v>
      </c>
    </row>
    <row r="34">
      <c r="A34" s="2">
        <v>58.0</v>
      </c>
      <c r="B34" s="2">
        <v>22.0</v>
      </c>
      <c r="C34" s="2">
        <v>1.0</v>
      </c>
      <c r="D34" s="2">
        <f>if((Perhitungan_Awal!$C$31 * A34 + Perhitungan_Awal!$C$32 * B34) &lt; Model_Diskriminan!$B$7, 0, 1)</f>
        <v>1</v>
      </c>
      <c r="E34" s="2" t="str">
        <f t="shared" si="1"/>
        <v>Benar</v>
      </c>
    </row>
    <row r="35">
      <c r="A35" s="2">
        <v>92.0</v>
      </c>
      <c r="B35" s="2">
        <v>28.0</v>
      </c>
      <c r="C35" s="2">
        <v>0.0</v>
      </c>
      <c r="D35" s="2">
        <f>if((Perhitungan_Awal!$C$31 * A35 + Perhitungan_Awal!$C$32 * B35) &lt; Model_Diskriminan!$B$7, 0, 1)</f>
        <v>1</v>
      </c>
      <c r="E35" s="2" t="str">
        <f t="shared" si="1"/>
        <v>Salah</v>
      </c>
    </row>
    <row r="36">
      <c r="A36" s="2">
        <v>78.0</v>
      </c>
      <c r="B36" s="2">
        <v>45.0</v>
      </c>
      <c r="C36" s="2">
        <v>0.0</v>
      </c>
      <c r="D36" s="2">
        <f>if((Perhitungan_Awal!$C$31 * A36 + Perhitungan_Awal!$C$32 * B36) &lt; Model_Diskriminan!$B$7, 0, 1)</f>
        <v>0</v>
      </c>
      <c r="E36" s="2" t="str">
        <f t="shared" si="1"/>
        <v>Benar</v>
      </c>
    </row>
    <row r="37">
      <c r="A37" s="2">
        <v>60.0</v>
      </c>
      <c r="B37" s="2">
        <v>33.0</v>
      </c>
      <c r="C37" s="2">
        <v>1.0</v>
      </c>
      <c r="D37" s="2">
        <f>if((Perhitungan_Awal!$C$31 * A37 + Perhitungan_Awal!$C$32 * B37) &lt; Model_Diskriminan!$B$7, 0, 1)</f>
        <v>1</v>
      </c>
      <c r="E37" s="2" t="str">
        <f t="shared" si="1"/>
        <v>Benar</v>
      </c>
    </row>
    <row r="38">
      <c r="A38" s="2">
        <v>76.0</v>
      </c>
      <c r="B38" s="2">
        <v>35.0</v>
      </c>
      <c r="C38" s="2">
        <v>0.0</v>
      </c>
      <c r="D38" s="2">
        <f>if((Perhitungan_Awal!$C$31 * A38 + Perhitungan_Awal!$C$32 * B38) &lt; Model_Diskriminan!$B$7, 0, 1)</f>
        <v>1</v>
      </c>
      <c r="E38" s="2" t="str">
        <f t="shared" si="1"/>
        <v>Salah</v>
      </c>
    </row>
    <row r="39">
      <c r="A39" s="2">
        <v>76.0</v>
      </c>
      <c r="B39" s="2">
        <v>46.0</v>
      </c>
      <c r="C39" s="2">
        <v>0.0</v>
      </c>
      <c r="D39" s="2">
        <f>if((Perhitungan_Awal!$C$31 * A39 + Perhitungan_Awal!$C$32 * B39) &lt; Model_Diskriminan!$B$7, 0, 1)</f>
        <v>0</v>
      </c>
      <c r="E39" s="2" t="str">
        <f t="shared" si="1"/>
        <v>Benar</v>
      </c>
    </row>
    <row r="40">
      <c r="A40" s="2">
        <v>68.0</v>
      </c>
      <c r="B40" s="2">
        <v>27.0</v>
      </c>
      <c r="C40" s="2">
        <v>1.0</v>
      </c>
      <c r="D40" s="2">
        <f>if((Perhitungan_Awal!$C$31 * A40 + Perhitungan_Awal!$C$32 * B40) &lt; Model_Diskriminan!$B$7, 0, 1)</f>
        <v>1</v>
      </c>
      <c r="E40" s="2" t="str">
        <f t="shared" si="1"/>
        <v>Benar</v>
      </c>
    </row>
    <row r="41">
      <c r="A41" s="2">
        <v>72.0</v>
      </c>
      <c r="B41" s="2">
        <v>56.0</v>
      </c>
      <c r="C41" s="2">
        <v>0.0</v>
      </c>
      <c r="D41" s="2">
        <f>if((Perhitungan_Awal!$C$31 * A41 + Perhitungan_Awal!$C$32 * B41) &lt; Model_Diskriminan!$B$7, 0, 1)</f>
        <v>0</v>
      </c>
      <c r="E41" s="2" t="str">
        <f t="shared" si="1"/>
        <v>Benar</v>
      </c>
    </row>
    <row r="42">
      <c r="A42" s="2">
        <v>64.0</v>
      </c>
      <c r="B42" s="2">
        <v>26.0</v>
      </c>
      <c r="C42" s="2">
        <v>1.0</v>
      </c>
      <c r="D42" s="2">
        <f>if((Perhitungan_Awal!$C$31 * A42 + Perhitungan_Awal!$C$32 * B42) &lt; Model_Diskriminan!$B$7, 0, 1)</f>
        <v>1</v>
      </c>
      <c r="E42" s="2" t="str">
        <f t="shared" si="1"/>
        <v>Benar</v>
      </c>
    </row>
    <row r="43">
      <c r="A43" s="2">
        <v>84.0</v>
      </c>
      <c r="B43" s="2">
        <v>37.0</v>
      </c>
      <c r="C43" s="2">
        <v>0.0</v>
      </c>
      <c r="D43" s="2">
        <f>if((Perhitungan_Awal!$C$31 * A43 + Perhitungan_Awal!$C$32 * B43) &lt; Model_Diskriminan!$B$7, 0, 1)</f>
        <v>0</v>
      </c>
      <c r="E43" s="2" t="str">
        <f t="shared" si="1"/>
        <v>Benar</v>
      </c>
    </row>
    <row r="44">
      <c r="A44" s="2">
        <v>92.0</v>
      </c>
      <c r="B44" s="2">
        <v>48.0</v>
      </c>
      <c r="C44" s="2">
        <v>0.0</v>
      </c>
      <c r="D44" s="2">
        <f>if((Perhitungan_Awal!$C$31 * A44 + Perhitungan_Awal!$C$32 * B44) &lt; Model_Diskriminan!$B$7, 0, 1)</f>
        <v>0</v>
      </c>
      <c r="E44" s="2" t="str">
        <f t="shared" si="1"/>
        <v>Benar</v>
      </c>
    </row>
    <row r="45">
      <c r="A45" s="2">
        <v>110.0</v>
      </c>
      <c r="B45" s="2">
        <v>54.0</v>
      </c>
      <c r="C45" s="2">
        <v>0.0</v>
      </c>
      <c r="D45" s="2">
        <f>if((Perhitungan_Awal!$C$31 * A45 + Perhitungan_Awal!$C$32 * B45) &lt; Model_Diskriminan!$B$7, 0, 1)</f>
        <v>0</v>
      </c>
      <c r="E45" s="2" t="str">
        <f t="shared" si="1"/>
        <v>Benar</v>
      </c>
    </row>
    <row r="46">
      <c r="A46" s="2">
        <v>64.0</v>
      </c>
      <c r="B46" s="2">
        <v>40.0</v>
      </c>
      <c r="C46" s="2">
        <v>1.0</v>
      </c>
      <c r="D46" s="2">
        <f>if((Perhitungan_Awal!$C$31 * A46 + Perhitungan_Awal!$C$32 * B46) &lt; Model_Diskriminan!$B$7, 0, 1)</f>
        <v>1</v>
      </c>
      <c r="E46" s="2" t="str">
        <f t="shared" si="1"/>
        <v>Benar</v>
      </c>
    </row>
    <row r="47">
      <c r="A47" s="2">
        <v>66.0</v>
      </c>
      <c r="B47" s="2">
        <v>25.0</v>
      </c>
      <c r="C47" s="2">
        <v>1.0</v>
      </c>
      <c r="D47" s="2">
        <f>if((Perhitungan_Awal!$C$31 * A47 + Perhitungan_Awal!$C$32 * B47) &lt; Model_Diskriminan!$B$7, 0, 1)</f>
        <v>1</v>
      </c>
      <c r="E47" s="2" t="str">
        <f t="shared" si="1"/>
        <v>Benar</v>
      </c>
    </row>
    <row r="48">
      <c r="A48" s="2">
        <v>56.0</v>
      </c>
      <c r="B48" s="2">
        <v>29.0</v>
      </c>
      <c r="C48" s="2">
        <v>1.0</v>
      </c>
      <c r="D48" s="2">
        <f>if((Perhitungan_Awal!$C$31 * A48 + Perhitungan_Awal!$C$32 * B48) &lt; Model_Diskriminan!$B$7, 0, 1)</f>
        <v>1</v>
      </c>
      <c r="E48" s="2" t="str">
        <f t="shared" si="1"/>
        <v>Benar</v>
      </c>
    </row>
    <row r="49">
      <c r="A49" s="2">
        <v>70.0</v>
      </c>
      <c r="B49" s="2">
        <v>22.0</v>
      </c>
      <c r="C49" s="2">
        <v>1.0</v>
      </c>
      <c r="D49" s="2">
        <f>if((Perhitungan_Awal!$C$31 * A49 + Perhitungan_Awal!$C$32 * B49) &lt; Model_Diskriminan!$B$7, 0, 1)</f>
        <v>1</v>
      </c>
      <c r="E49" s="2" t="str">
        <f t="shared" si="1"/>
        <v>Benar</v>
      </c>
    </row>
    <row r="50">
      <c r="A50" s="2">
        <v>66.0</v>
      </c>
      <c r="B50" s="2">
        <v>31.0</v>
      </c>
      <c r="C50" s="2">
        <v>1.0</v>
      </c>
      <c r="D50" s="2">
        <f>if((Perhitungan_Awal!$C$31 * A50 + Perhitungan_Awal!$C$32 * B50) &lt; Model_Diskriminan!$B$7, 0, 1)</f>
        <v>1</v>
      </c>
      <c r="E50" s="2" t="str">
        <f t="shared" si="1"/>
        <v>Benar</v>
      </c>
    </row>
    <row r="51">
      <c r="A51" s="2">
        <v>72.0</v>
      </c>
      <c r="B51" s="2">
        <v>24.0</v>
      </c>
      <c r="C51" s="2">
        <v>1.0</v>
      </c>
      <c r="D51" s="2">
        <f>if((Perhitungan_Awal!$C$31 * A51 + Perhitungan_Awal!$C$32 * B51) &lt; Model_Diskriminan!$B$7, 0, 1)</f>
        <v>1</v>
      </c>
      <c r="E51" s="2" t="str">
        <f t="shared" si="1"/>
        <v>Benar</v>
      </c>
    </row>
    <row r="52">
      <c r="A52" s="2">
        <v>80.0</v>
      </c>
      <c r="B52" s="2">
        <v>22.0</v>
      </c>
      <c r="C52" s="2">
        <v>1.0</v>
      </c>
      <c r="D52" s="2">
        <f>if((Perhitungan_Awal!$C$31 * A52 + Perhitungan_Awal!$C$32 * B52) &lt; Model_Diskriminan!$B$7, 0, 1)</f>
        <v>1</v>
      </c>
      <c r="E52" s="2" t="str">
        <f t="shared" si="1"/>
        <v>Benar</v>
      </c>
    </row>
    <row r="53">
      <c r="A53" s="2">
        <v>50.0</v>
      </c>
      <c r="B53" s="2">
        <v>26.0</v>
      </c>
      <c r="C53" s="2">
        <v>1.0</v>
      </c>
      <c r="D53" s="2">
        <f>if((Perhitungan_Awal!$C$31 * A53 + Perhitungan_Awal!$C$32 * B53) &lt; Model_Diskriminan!$B$7, 0, 1)</f>
        <v>1</v>
      </c>
      <c r="E53" s="2" t="str">
        <f t="shared" si="1"/>
        <v>Benar</v>
      </c>
    </row>
    <row r="54">
      <c r="A54" s="2">
        <v>66.0</v>
      </c>
      <c r="B54" s="2">
        <v>30.0</v>
      </c>
      <c r="C54" s="2">
        <v>1.0</v>
      </c>
      <c r="D54" s="2">
        <f>if((Perhitungan_Awal!$C$31 * A54 + Perhitungan_Awal!$C$32 * B54) &lt; Model_Diskriminan!$B$7, 0, 1)</f>
        <v>1</v>
      </c>
      <c r="E54" s="2" t="str">
        <f t="shared" si="1"/>
        <v>Benar</v>
      </c>
    </row>
    <row r="55">
      <c r="A55" s="2">
        <v>90.0</v>
      </c>
      <c r="B55" s="2">
        <v>58.0</v>
      </c>
      <c r="C55" s="2">
        <v>0.0</v>
      </c>
      <c r="D55" s="2">
        <f>if((Perhitungan_Awal!$C$31 * A55 + Perhitungan_Awal!$C$32 * B55) &lt; Model_Diskriminan!$B$7, 0, 1)</f>
        <v>0</v>
      </c>
      <c r="E55" s="2" t="str">
        <f t="shared" si="1"/>
        <v>Benar</v>
      </c>
    </row>
    <row r="56">
      <c r="A56" s="2">
        <v>66.0</v>
      </c>
      <c r="B56" s="2">
        <v>42.0</v>
      </c>
      <c r="C56" s="2">
        <v>0.0</v>
      </c>
      <c r="D56" s="2">
        <f>if((Perhitungan_Awal!$C$31 * A56 + Perhitungan_Awal!$C$32 * B56) &lt; Model_Diskriminan!$B$7, 0, 1)</f>
        <v>0</v>
      </c>
      <c r="E56" s="2" t="str">
        <f t="shared" si="1"/>
        <v>Benar</v>
      </c>
    </row>
    <row r="57">
      <c r="A57" s="2">
        <v>50.0</v>
      </c>
      <c r="B57" s="2">
        <v>21.0</v>
      </c>
      <c r="C57" s="2">
        <v>1.0</v>
      </c>
      <c r="D57" s="2">
        <f>if((Perhitungan_Awal!$C$31 * A57 + Perhitungan_Awal!$C$32 * B57) &lt; Model_Diskriminan!$B$7, 0, 1)</f>
        <v>1</v>
      </c>
      <c r="E57" s="2" t="str">
        <f t="shared" si="1"/>
        <v>Benar</v>
      </c>
    </row>
    <row r="58">
      <c r="A58" s="2">
        <v>68.0</v>
      </c>
      <c r="B58" s="2">
        <v>41.0</v>
      </c>
      <c r="C58" s="2">
        <v>0.0</v>
      </c>
      <c r="D58" s="2">
        <f>if((Perhitungan_Awal!$C$31 * A58 + Perhitungan_Awal!$C$32 * B58) &lt; Model_Diskriminan!$B$7, 0, 1)</f>
        <v>0</v>
      </c>
      <c r="E58" s="2" t="str">
        <f t="shared" si="1"/>
        <v>Benar</v>
      </c>
    </row>
    <row r="59">
      <c r="A59" s="2">
        <v>88.0</v>
      </c>
      <c r="B59" s="2">
        <v>31.0</v>
      </c>
      <c r="C59" s="2">
        <v>0.0</v>
      </c>
      <c r="D59" s="2">
        <f>if((Perhitungan_Awal!$C$31 * A59 + Perhitungan_Awal!$C$32 * B59) &lt; Model_Diskriminan!$B$7, 0, 1)</f>
        <v>0</v>
      </c>
      <c r="E59" s="2" t="str">
        <f t="shared" si="1"/>
        <v>Benar</v>
      </c>
    </row>
    <row r="60">
      <c r="A60" s="2">
        <v>82.0</v>
      </c>
      <c r="B60" s="2">
        <v>44.0</v>
      </c>
      <c r="C60" s="2">
        <v>0.0</v>
      </c>
      <c r="D60" s="2">
        <f>if((Perhitungan_Awal!$C$31 * A60 + Perhitungan_Awal!$C$32 * B60) &lt; Model_Diskriminan!$B$7, 0, 1)</f>
        <v>0</v>
      </c>
      <c r="E60" s="2" t="str">
        <f t="shared" si="1"/>
        <v>Benar</v>
      </c>
    </row>
    <row r="61">
      <c r="A61" s="2">
        <v>64.0</v>
      </c>
      <c r="B61" s="2">
        <v>22.0</v>
      </c>
      <c r="C61" s="2">
        <v>1.0</v>
      </c>
      <c r="D61" s="2">
        <f>if((Perhitungan_Awal!$C$31 * A61 + Perhitungan_Awal!$C$32 * B61) &lt; Model_Diskriminan!$B$7, 0, 1)</f>
        <v>1</v>
      </c>
      <c r="E61" s="2" t="str">
        <f t="shared" si="1"/>
        <v>Benar</v>
      </c>
    </row>
    <row r="62">
      <c r="A62" s="2">
        <v>72.0</v>
      </c>
      <c r="B62" s="2">
        <v>21.0</v>
      </c>
      <c r="C62" s="2">
        <v>1.0</v>
      </c>
      <c r="D62" s="2">
        <f>if((Perhitungan_Awal!$C$31 * A62 + Perhitungan_Awal!$C$32 * B62) &lt; Model_Diskriminan!$B$7, 0, 1)</f>
        <v>1</v>
      </c>
      <c r="E62" s="2" t="str">
        <f t="shared" si="1"/>
        <v>Benar</v>
      </c>
    </row>
    <row r="63">
      <c r="A63" s="2">
        <v>72.0</v>
      </c>
      <c r="B63" s="2">
        <v>39.0</v>
      </c>
      <c r="C63" s="2">
        <v>0.0</v>
      </c>
      <c r="D63" s="2">
        <f>if((Perhitungan_Awal!$C$31 * A63 + Perhitungan_Awal!$C$32 * B63) &lt; Model_Diskriminan!$B$7, 0, 1)</f>
        <v>0</v>
      </c>
      <c r="E63" s="2" t="str">
        <f t="shared" si="1"/>
        <v>Benar</v>
      </c>
    </row>
    <row r="64">
      <c r="A64" s="2">
        <v>62.0</v>
      </c>
      <c r="B64" s="2">
        <v>36.0</v>
      </c>
      <c r="C64" s="2">
        <v>1.0</v>
      </c>
      <c r="D64" s="2">
        <f>if((Perhitungan_Awal!$C$31 * A64 + Perhitungan_Awal!$C$32 * B64) &lt; Model_Diskriminan!$B$7, 0, 1)</f>
        <v>1</v>
      </c>
      <c r="E64" s="2" t="str">
        <f t="shared" si="1"/>
        <v>Benar</v>
      </c>
    </row>
    <row r="65">
      <c r="A65" s="2">
        <v>58.0</v>
      </c>
      <c r="B65" s="2">
        <v>24.0</v>
      </c>
      <c r="C65" s="2">
        <v>1.0</v>
      </c>
      <c r="D65" s="2">
        <f>if((Perhitungan_Awal!$C$31 * A65 + Perhitungan_Awal!$C$32 * B65) &lt; Model_Diskriminan!$B$7, 0, 1)</f>
        <v>1</v>
      </c>
      <c r="E65" s="2" t="str">
        <f t="shared" si="1"/>
        <v>Benar</v>
      </c>
    </row>
    <row r="66">
      <c r="A66" s="2">
        <v>66.0</v>
      </c>
      <c r="B66" s="2">
        <v>42.0</v>
      </c>
      <c r="C66" s="2">
        <v>0.0</v>
      </c>
      <c r="D66" s="2">
        <f>if((Perhitungan_Awal!$C$31 * A66 + Perhitungan_Awal!$C$32 * B66) &lt; Model_Diskriminan!$B$7, 0, 1)</f>
        <v>0</v>
      </c>
      <c r="E66" s="2" t="str">
        <f t="shared" si="1"/>
        <v>Benar</v>
      </c>
    </row>
    <row r="67">
      <c r="A67" s="2">
        <v>74.0</v>
      </c>
      <c r="B67" s="2">
        <v>32.0</v>
      </c>
      <c r="C67" s="2">
        <v>1.0</v>
      </c>
      <c r="D67" s="2">
        <f>if((Perhitungan_Awal!$C$31 * A67 + Perhitungan_Awal!$C$32 * B67) &lt; Model_Diskriminan!$B$7, 0, 1)</f>
        <v>1</v>
      </c>
      <c r="E67" s="2" t="str">
        <f t="shared" si="1"/>
        <v>Benar</v>
      </c>
    </row>
    <row r="68">
      <c r="A68" s="2">
        <v>88.0</v>
      </c>
      <c r="B68" s="2">
        <v>38.0</v>
      </c>
      <c r="C68" s="2">
        <v>0.0</v>
      </c>
      <c r="D68" s="2">
        <f>if((Perhitungan_Awal!$C$31 * A68 + Perhitungan_Awal!$C$32 * B68) &lt; Model_Diskriminan!$B$7, 0, 1)</f>
        <v>0</v>
      </c>
      <c r="E68" s="2" t="str">
        <f t="shared" si="1"/>
        <v>Benar</v>
      </c>
    </row>
    <row r="69">
      <c r="A69" s="2">
        <v>92.0</v>
      </c>
      <c r="B69" s="2">
        <v>54.0</v>
      </c>
      <c r="C69" s="2">
        <v>0.0</v>
      </c>
      <c r="D69" s="2">
        <f>if((Perhitungan_Awal!$C$31 * A69 + Perhitungan_Awal!$C$32 * B69) &lt; Model_Diskriminan!$B$7, 0, 1)</f>
        <v>0</v>
      </c>
      <c r="E69" s="2" t="str">
        <f t="shared" si="1"/>
        <v>Benar</v>
      </c>
    </row>
    <row r="70">
      <c r="A70" s="2">
        <v>66.0</v>
      </c>
      <c r="B70" s="2">
        <v>25.0</v>
      </c>
      <c r="C70" s="2">
        <v>1.0</v>
      </c>
      <c r="D70" s="2">
        <f>if((Perhitungan_Awal!$C$31 * A70 + Perhitungan_Awal!$C$32 * B70) &lt; Model_Diskriminan!$B$7, 0, 1)</f>
        <v>1</v>
      </c>
      <c r="E70" s="2" t="str">
        <f t="shared" si="1"/>
        <v>Benar</v>
      </c>
    </row>
    <row r="71">
      <c r="A71" s="2">
        <v>85.0</v>
      </c>
      <c r="B71" s="2">
        <v>27.0</v>
      </c>
      <c r="C71" s="2">
        <v>1.0</v>
      </c>
      <c r="D71" s="2">
        <f>if((Perhitungan_Awal!$C$31 * A71 + Perhitungan_Awal!$C$32 * B71) &lt; Model_Diskriminan!$B$7, 0, 1)</f>
        <v>1</v>
      </c>
      <c r="E71" s="2" t="str">
        <f t="shared" si="1"/>
        <v>Benar</v>
      </c>
    </row>
    <row r="72">
      <c r="A72" s="2">
        <v>66.0</v>
      </c>
      <c r="B72" s="2">
        <v>28.0</v>
      </c>
      <c r="C72" s="2">
        <v>1.0</v>
      </c>
      <c r="D72" s="2">
        <f>if((Perhitungan_Awal!$C$31 * A72 + Perhitungan_Awal!$C$32 * B72) &lt; Model_Diskriminan!$B$7, 0, 1)</f>
        <v>1</v>
      </c>
      <c r="E72" s="2" t="str">
        <f t="shared" si="1"/>
        <v>Benar</v>
      </c>
    </row>
    <row r="73">
      <c r="A73" s="2">
        <v>64.0</v>
      </c>
      <c r="B73" s="2">
        <v>26.0</v>
      </c>
      <c r="C73" s="2">
        <v>1.0</v>
      </c>
      <c r="D73" s="2">
        <f>if((Perhitungan_Awal!$C$31 * A73 + Perhitungan_Awal!$C$32 * B73) &lt; Model_Diskriminan!$B$7, 0, 1)</f>
        <v>1</v>
      </c>
      <c r="E73" s="2" t="str">
        <f t="shared" si="1"/>
        <v>Benar</v>
      </c>
    </row>
    <row r="74">
      <c r="A74" s="2">
        <v>90.0</v>
      </c>
      <c r="B74" s="2">
        <v>42.0</v>
      </c>
      <c r="C74" s="2">
        <v>0.0</v>
      </c>
      <c r="D74" s="2">
        <f>if((Perhitungan_Awal!$C$31 * A74 + Perhitungan_Awal!$C$32 * B74) &lt; Model_Diskriminan!$B$7, 0, 1)</f>
        <v>0</v>
      </c>
      <c r="E74" s="2" t="str">
        <f t="shared" si="1"/>
        <v>Benar</v>
      </c>
    </row>
    <row r="75">
      <c r="A75" s="2">
        <v>86.0</v>
      </c>
      <c r="B75" s="2">
        <v>23.0</v>
      </c>
      <c r="C75" s="2">
        <v>1.0</v>
      </c>
      <c r="D75" s="2">
        <f>if((Perhitungan_Awal!$C$31 * A75 + Perhitungan_Awal!$C$32 * B75) &lt; Model_Diskriminan!$B$7, 0, 1)</f>
        <v>1</v>
      </c>
      <c r="E75" s="2" t="str">
        <f t="shared" si="1"/>
        <v>Benar</v>
      </c>
    </row>
    <row r="76">
      <c r="A76" s="2">
        <v>75.0</v>
      </c>
      <c r="B76" s="2">
        <v>22.0</v>
      </c>
      <c r="C76" s="2">
        <v>1.0</v>
      </c>
      <c r="D76" s="2">
        <f>if((Perhitungan_Awal!$C$31 * A76 + Perhitungan_Awal!$C$32 * B76) &lt; Model_Diskriminan!$B$7, 0, 1)</f>
        <v>1</v>
      </c>
      <c r="E76" s="2" t="str">
        <f t="shared" si="1"/>
        <v>Benar</v>
      </c>
    </row>
    <row r="77">
      <c r="A77" s="2">
        <v>48.0</v>
      </c>
      <c r="B77" s="2">
        <v>22.0</v>
      </c>
      <c r="C77" s="2">
        <v>1.0</v>
      </c>
      <c r="D77" s="2">
        <f>if((Perhitungan_Awal!$C$31 * A77 + Perhitungan_Awal!$C$32 * B77) &lt; Model_Diskriminan!$B$7, 0, 1)</f>
        <v>1</v>
      </c>
      <c r="E77" s="2" t="str">
        <f t="shared" si="1"/>
        <v>Benar</v>
      </c>
    </row>
    <row r="78">
      <c r="A78" s="2">
        <v>78.0</v>
      </c>
      <c r="B78" s="2">
        <v>41.0</v>
      </c>
      <c r="C78" s="2">
        <v>0.0</v>
      </c>
      <c r="D78" s="2">
        <f>if((Perhitungan_Awal!$C$31 * A78 + Perhitungan_Awal!$C$32 * B78) &lt; Model_Diskriminan!$B$7, 0, 1)</f>
        <v>0</v>
      </c>
      <c r="E78" s="2" t="str">
        <f t="shared" si="1"/>
        <v>Benar</v>
      </c>
    </row>
    <row r="79">
      <c r="A79" s="2">
        <v>72.0</v>
      </c>
      <c r="B79" s="2">
        <v>27.0</v>
      </c>
      <c r="C79" s="2">
        <v>1.0</v>
      </c>
      <c r="D79" s="2">
        <f>if((Perhitungan_Awal!$C$31 * A79 + Perhitungan_Awal!$C$32 * B79) &lt; Model_Diskriminan!$B$7, 0, 1)</f>
        <v>1</v>
      </c>
      <c r="E79" s="2" t="str">
        <f t="shared" si="1"/>
        <v>Benar</v>
      </c>
    </row>
    <row r="80">
      <c r="A80" s="2">
        <v>72.0</v>
      </c>
      <c r="B80" s="2">
        <v>26.0</v>
      </c>
      <c r="C80" s="2">
        <v>1.0</v>
      </c>
      <c r="D80" s="2">
        <f>if((Perhitungan_Awal!$C$31 * A80 + Perhitungan_Awal!$C$32 * B80) &lt; Model_Diskriminan!$B$7, 0, 1)</f>
        <v>1</v>
      </c>
      <c r="E80" s="2" t="str">
        <f t="shared" si="1"/>
        <v>Benar</v>
      </c>
    </row>
    <row r="81">
      <c r="A81" s="2">
        <v>66.0</v>
      </c>
      <c r="B81" s="2">
        <v>24.0</v>
      </c>
      <c r="C81" s="2">
        <v>1.0</v>
      </c>
      <c r="D81" s="2">
        <f>if((Perhitungan_Awal!$C$31 * A81 + Perhitungan_Awal!$C$32 * B81) &lt; Model_Diskriminan!$B$7, 0, 1)</f>
        <v>1</v>
      </c>
      <c r="E81" s="2" t="str">
        <f t="shared" si="1"/>
        <v>Benar</v>
      </c>
    </row>
    <row r="82">
      <c r="A82" s="2">
        <v>44.0</v>
      </c>
      <c r="B82" s="2">
        <v>22.0</v>
      </c>
      <c r="C82" s="2">
        <v>1.0</v>
      </c>
      <c r="D82" s="2">
        <f>if((Perhitungan_Awal!$C$31 * A82 + Perhitungan_Awal!$C$32 * B82) &lt; Model_Diskriminan!$B$7, 0, 1)</f>
        <v>1</v>
      </c>
      <c r="E82" s="2" t="str">
        <f t="shared" si="1"/>
        <v>Benar</v>
      </c>
    </row>
    <row r="83">
      <c r="A83" s="2">
        <v>72.0</v>
      </c>
      <c r="B83" s="2">
        <v>22.0</v>
      </c>
      <c r="C83" s="2">
        <v>1.0</v>
      </c>
      <c r="D83" s="2">
        <f>if((Perhitungan_Awal!$C$31 * A83 + Perhitungan_Awal!$C$32 * B83) &lt; Model_Diskriminan!$B$7, 0, 1)</f>
        <v>1</v>
      </c>
      <c r="E83" s="2" t="str">
        <f t="shared" si="1"/>
        <v>Benar</v>
      </c>
    </row>
    <row r="84">
      <c r="A84" s="2">
        <v>78.0</v>
      </c>
      <c r="B84" s="2">
        <v>36.0</v>
      </c>
      <c r="C84" s="2">
        <v>0.0</v>
      </c>
      <c r="D84" s="2">
        <f>if((Perhitungan_Awal!$C$31 * A84 + Perhitungan_Awal!$C$32 * B84) &lt; Model_Diskriminan!$B$7, 0, 1)</f>
        <v>0</v>
      </c>
      <c r="E84" s="2" t="str">
        <f t="shared" si="1"/>
        <v>Benar</v>
      </c>
    </row>
    <row r="85">
      <c r="A85" s="2">
        <v>65.0</v>
      </c>
      <c r="B85" s="2">
        <v>22.0</v>
      </c>
      <c r="C85" s="2">
        <v>1.0</v>
      </c>
      <c r="D85" s="2">
        <f>if((Perhitungan_Awal!$C$31 * A85 + Perhitungan_Awal!$C$32 * B85) &lt; Model_Diskriminan!$B$7, 0, 1)</f>
        <v>1</v>
      </c>
      <c r="E85" s="2" t="str">
        <f t="shared" si="1"/>
        <v>Benar</v>
      </c>
    </row>
    <row r="86">
      <c r="A86" s="2">
        <v>108.0</v>
      </c>
      <c r="B86" s="2">
        <v>37.0</v>
      </c>
      <c r="C86" s="2">
        <v>0.0</v>
      </c>
      <c r="D86" s="2">
        <f>if((Perhitungan_Awal!$C$31 * A86 + Perhitungan_Awal!$C$32 * B86) &lt; Model_Diskriminan!$B$7, 0, 1)</f>
        <v>0</v>
      </c>
      <c r="E86" s="2" t="str">
        <f t="shared" si="1"/>
        <v>Benar</v>
      </c>
    </row>
    <row r="87">
      <c r="A87" s="2">
        <v>74.0</v>
      </c>
      <c r="B87" s="2">
        <v>27.0</v>
      </c>
      <c r="C87" s="2">
        <v>1.0</v>
      </c>
      <c r="D87" s="2">
        <f>if((Perhitungan_Awal!$C$31 * A87 + Perhitungan_Awal!$C$32 * B87) &lt; Model_Diskriminan!$B$7, 0, 1)</f>
        <v>1</v>
      </c>
      <c r="E87" s="2" t="str">
        <f t="shared" si="1"/>
        <v>Benar</v>
      </c>
    </row>
    <row r="88">
      <c r="A88" s="2">
        <v>72.0</v>
      </c>
      <c r="B88" s="2">
        <v>45.0</v>
      </c>
      <c r="C88" s="2">
        <v>0.0</v>
      </c>
      <c r="D88" s="2">
        <f>if((Perhitungan_Awal!$C$31 * A88 + Perhitungan_Awal!$C$32 * B88) &lt; Model_Diskriminan!$B$7, 0, 1)</f>
        <v>0</v>
      </c>
      <c r="E88" s="2" t="str">
        <f t="shared" si="1"/>
        <v>Benar</v>
      </c>
    </row>
    <row r="89">
      <c r="A89" s="2">
        <v>68.0</v>
      </c>
      <c r="B89" s="2">
        <v>26.0</v>
      </c>
      <c r="C89" s="2">
        <v>1.0</v>
      </c>
      <c r="D89" s="2">
        <f>if((Perhitungan_Awal!$C$31 * A89 + Perhitungan_Awal!$C$32 * B89) &lt; Model_Diskriminan!$B$7, 0, 1)</f>
        <v>1</v>
      </c>
      <c r="E89" s="2" t="str">
        <f t="shared" si="1"/>
        <v>Benar</v>
      </c>
    </row>
    <row r="90">
      <c r="A90" s="2">
        <v>70.0</v>
      </c>
      <c r="B90" s="2">
        <v>43.0</v>
      </c>
      <c r="C90" s="2">
        <v>0.0</v>
      </c>
      <c r="D90" s="2">
        <f>if((Perhitungan_Awal!$C$31 * A90 + Perhitungan_Awal!$C$32 * B90) &lt; Model_Diskriminan!$B$7, 0, 1)</f>
        <v>0</v>
      </c>
      <c r="E90" s="2" t="str">
        <f t="shared" si="1"/>
        <v>Benar</v>
      </c>
    </row>
    <row r="91">
      <c r="A91" s="2">
        <v>68.0</v>
      </c>
      <c r="B91" s="2">
        <v>24.0</v>
      </c>
      <c r="C91" s="2">
        <v>1.0</v>
      </c>
      <c r="D91" s="2">
        <f>if((Perhitungan_Awal!$C$31 * A91 + Perhitungan_Awal!$C$32 * B91) &lt; Model_Diskriminan!$B$7, 0, 1)</f>
        <v>1</v>
      </c>
      <c r="E91" s="2" t="str">
        <f t="shared" si="1"/>
        <v>Benar</v>
      </c>
    </row>
    <row r="92">
      <c r="A92" s="2">
        <v>55.0</v>
      </c>
      <c r="B92" s="2">
        <v>21.0</v>
      </c>
      <c r="C92" s="2">
        <v>1.0</v>
      </c>
      <c r="D92" s="2">
        <f>if((Perhitungan_Awal!$C$31 * A92 + Perhitungan_Awal!$C$32 * B92) &lt; Model_Diskriminan!$B$7, 0, 1)</f>
        <v>1</v>
      </c>
      <c r="E92" s="2" t="str">
        <f t="shared" si="1"/>
        <v>Benar</v>
      </c>
    </row>
    <row r="93">
      <c r="A93" s="2">
        <v>80.0</v>
      </c>
      <c r="B93" s="2">
        <v>34.0</v>
      </c>
      <c r="C93" s="2">
        <v>0.0</v>
      </c>
      <c r="D93" s="2">
        <f>if((Perhitungan_Awal!$C$31 * A93 + Perhitungan_Awal!$C$32 * B93) &lt; Model_Diskriminan!$B$7, 0, 1)</f>
        <v>0</v>
      </c>
      <c r="E93" s="2" t="str">
        <f t="shared" si="1"/>
        <v>Benar</v>
      </c>
    </row>
    <row r="94">
      <c r="A94" s="2">
        <v>78.0</v>
      </c>
      <c r="B94" s="2">
        <v>42.0</v>
      </c>
      <c r="C94" s="2">
        <v>0.0</v>
      </c>
      <c r="D94" s="2">
        <f>if((Perhitungan_Awal!$C$31 * A94 + Perhitungan_Awal!$C$32 * B94) &lt; Model_Diskriminan!$B$7, 0, 1)</f>
        <v>0</v>
      </c>
      <c r="E94" s="2" t="str">
        <f t="shared" si="1"/>
        <v>Benar</v>
      </c>
    </row>
    <row r="95">
      <c r="A95" s="2">
        <v>72.0</v>
      </c>
      <c r="B95" s="2">
        <v>60.0</v>
      </c>
      <c r="C95" s="2">
        <v>0.0</v>
      </c>
      <c r="D95" s="2">
        <f>if((Perhitungan_Awal!$C$31 * A95 + Perhitungan_Awal!$C$32 * B95) &lt; Model_Diskriminan!$B$7, 0, 1)</f>
        <v>0</v>
      </c>
      <c r="E95" s="2" t="str">
        <f t="shared" si="1"/>
        <v>Benar</v>
      </c>
    </row>
    <row r="96">
      <c r="A96" s="2">
        <v>82.0</v>
      </c>
      <c r="B96" s="2">
        <v>21.0</v>
      </c>
      <c r="C96" s="2">
        <v>1.0</v>
      </c>
      <c r="D96" s="2">
        <f>if((Perhitungan_Awal!$C$31 * A96 + Perhitungan_Awal!$C$32 * B96) &lt; Model_Diskriminan!$B$7, 0, 1)</f>
        <v>1</v>
      </c>
      <c r="E96" s="2" t="str">
        <f t="shared" si="1"/>
        <v>Benar</v>
      </c>
    </row>
    <row r="97">
      <c r="A97" s="2">
        <v>72.0</v>
      </c>
      <c r="B97" s="2">
        <v>40.0</v>
      </c>
      <c r="C97" s="2">
        <v>0.0</v>
      </c>
      <c r="D97" s="2">
        <f>if((Perhitungan_Awal!$C$31 * A97 + Perhitungan_Awal!$C$32 * B97) &lt; Model_Diskriminan!$B$7, 0, 1)</f>
        <v>0</v>
      </c>
      <c r="E97" s="2" t="str">
        <f t="shared" si="1"/>
        <v>Benar</v>
      </c>
    </row>
    <row r="98">
      <c r="A98" s="2">
        <v>62.0</v>
      </c>
      <c r="B98" s="2">
        <v>24.0</v>
      </c>
      <c r="C98" s="2">
        <v>1.0</v>
      </c>
      <c r="D98" s="2">
        <f>if((Perhitungan_Awal!$C$31 * A98 + Perhitungan_Awal!$C$32 * B98) &lt; Model_Diskriminan!$B$7, 0, 1)</f>
        <v>1</v>
      </c>
      <c r="E98" s="2" t="str">
        <f t="shared" si="1"/>
        <v>Benar</v>
      </c>
    </row>
    <row r="99">
      <c r="A99" s="2">
        <v>48.0</v>
      </c>
      <c r="B99" s="2">
        <v>22.0</v>
      </c>
      <c r="C99" s="2">
        <v>1.0</v>
      </c>
      <c r="D99" s="2">
        <f>if((Perhitungan_Awal!$C$31 * A99 + Perhitungan_Awal!$C$32 * B99) &lt; Model_Diskriminan!$B$7, 0, 1)</f>
        <v>1</v>
      </c>
      <c r="E99" s="2" t="str">
        <f t="shared" si="1"/>
        <v>Benar</v>
      </c>
    </row>
    <row r="100">
      <c r="A100" s="2">
        <v>50.0</v>
      </c>
      <c r="B100" s="2">
        <v>23.0</v>
      </c>
      <c r="C100" s="2">
        <v>1.0</v>
      </c>
      <c r="D100" s="2">
        <f>if((Perhitungan_Awal!$C$31 * A100 + Perhitungan_Awal!$C$32 * B100) &lt; Model_Diskriminan!$B$7, 0, 1)</f>
        <v>1</v>
      </c>
      <c r="E100" s="2" t="str">
        <f t="shared" si="1"/>
        <v>Benar</v>
      </c>
    </row>
    <row r="101">
      <c r="A101" s="2">
        <v>90.0</v>
      </c>
      <c r="B101" s="2">
        <v>31.0</v>
      </c>
      <c r="C101" s="2">
        <v>0.0</v>
      </c>
      <c r="D101" s="2">
        <f>if((Perhitungan_Awal!$C$31 * A101 + Perhitungan_Awal!$C$32 * B101) &lt; Model_Diskriminan!$B$7, 0, 1)</f>
        <v>0</v>
      </c>
      <c r="E101" s="2" t="str">
        <f t="shared" si="1"/>
        <v>Benar</v>
      </c>
    </row>
    <row r="102">
      <c r="A102" s="2">
        <v>72.0</v>
      </c>
      <c r="B102" s="2">
        <v>33.0</v>
      </c>
      <c r="C102" s="2">
        <v>1.0</v>
      </c>
      <c r="D102" s="2">
        <f>if((Perhitungan_Awal!$C$31 * A102 + Perhitungan_Awal!$C$32 * B102) &lt; Model_Diskriminan!$B$7, 0, 1)</f>
        <v>1</v>
      </c>
      <c r="E102" s="2" t="str">
        <f t="shared" si="1"/>
        <v>Benar</v>
      </c>
    </row>
    <row r="103">
      <c r="A103" s="2">
        <v>60.0</v>
      </c>
      <c r="B103" s="2">
        <v>22.0</v>
      </c>
      <c r="C103" s="2">
        <v>1.0</v>
      </c>
      <c r="D103" s="2">
        <f>if((Perhitungan_Awal!$C$31 * A103 + Perhitungan_Awal!$C$32 * B103) &lt; Model_Diskriminan!$B$7, 0, 1)</f>
        <v>1</v>
      </c>
      <c r="E103" s="2" t="str">
        <f t="shared" si="1"/>
        <v>Benar</v>
      </c>
    </row>
    <row r="104">
      <c r="A104" s="2">
        <v>96.0</v>
      </c>
      <c r="B104" s="2">
        <v>21.0</v>
      </c>
      <c r="C104" s="2">
        <v>1.0</v>
      </c>
      <c r="D104" s="2">
        <f>if((Perhitungan_Awal!$C$31 * A104 + Perhitungan_Awal!$C$32 * B104) &lt; Model_Diskriminan!$B$7, 0, 1)</f>
        <v>1</v>
      </c>
      <c r="E104" s="2" t="str">
        <f t="shared" si="1"/>
        <v>Benar</v>
      </c>
    </row>
    <row r="105">
      <c r="A105" s="2">
        <v>72.0</v>
      </c>
      <c r="B105" s="2">
        <v>24.0</v>
      </c>
      <c r="C105" s="2">
        <v>1.0</v>
      </c>
      <c r="D105" s="2">
        <f>if((Perhitungan_Awal!$C$31 * A105 + Perhitungan_Awal!$C$32 * B105) &lt; Model_Diskriminan!$B$7, 0, 1)</f>
        <v>1</v>
      </c>
      <c r="E105" s="2" t="str">
        <f t="shared" si="1"/>
        <v>Benar</v>
      </c>
    </row>
    <row r="106">
      <c r="A106" s="2">
        <v>65.0</v>
      </c>
      <c r="B106" s="2">
        <v>27.0</v>
      </c>
      <c r="C106" s="2">
        <v>1.0</v>
      </c>
      <c r="D106" s="2">
        <f>if((Perhitungan_Awal!$C$31 * A106 + Perhitungan_Awal!$C$32 * B106) &lt; Model_Diskriminan!$B$7, 0, 1)</f>
        <v>1</v>
      </c>
      <c r="E106" s="2" t="str">
        <f t="shared" si="1"/>
        <v>Benar</v>
      </c>
    </row>
    <row r="107">
      <c r="A107" s="2">
        <v>56.0</v>
      </c>
      <c r="B107" s="2">
        <v>21.0</v>
      </c>
      <c r="C107" s="2">
        <v>1.0</v>
      </c>
      <c r="D107" s="2">
        <f>if((Perhitungan_Awal!$C$31 * A107 + Perhitungan_Awal!$C$32 * B107) &lt; Model_Diskriminan!$B$7, 0, 1)</f>
        <v>1</v>
      </c>
      <c r="E107" s="2" t="str">
        <f t="shared" si="1"/>
        <v>Benar</v>
      </c>
    </row>
    <row r="108">
      <c r="A108" s="2">
        <v>122.0</v>
      </c>
      <c r="B108" s="2">
        <v>27.0</v>
      </c>
      <c r="C108" s="2">
        <v>0.0</v>
      </c>
      <c r="D108" s="2">
        <f>if((Perhitungan_Awal!$C$31 * A108 + Perhitungan_Awal!$C$32 * B108) &lt; Model_Diskriminan!$B$7, 0, 1)</f>
        <v>0</v>
      </c>
      <c r="E108" s="2" t="str">
        <f t="shared" si="1"/>
        <v>Benar</v>
      </c>
    </row>
    <row r="109">
      <c r="A109" s="2">
        <v>58.0</v>
      </c>
      <c r="B109" s="2">
        <v>37.0</v>
      </c>
      <c r="C109" s="2">
        <v>1.0</v>
      </c>
      <c r="D109" s="2">
        <f>if((Perhitungan_Awal!$C$31 * A109 + Perhitungan_Awal!$C$32 * B109) &lt; Model_Diskriminan!$B$7, 0, 1)</f>
        <v>1</v>
      </c>
      <c r="E109" s="2" t="str">
        <f t="shared" si="1"/>
        <v>Benar</v>
      </c>
    </row>
    <row r="110">
      <c r="A110" s="2">
        <v>58.0</v>
      </c>
      <c r="B110" s="2">
        <v>25.0</v>
      </c>
      <c r="C110" s="2">
        <v>1.0</v>
      </c>
      <c r="D110" s="2">
        <f>if((Perhitungan_Awal!$C$31 * A110 + Perhitungan_Awal!$C$32 * B110) &lt; Model_Diskriminan!$B$7, 0, 1)</f>
        <v>1</v>
      </c>
      <c r="E110" s="2" t="str">
        <f t="shared" si="1"/>
        <v>Benar</v>
      </c>
    </row>
    <row r="111">
      <c r="A111" s="2">
        <v>85.0</v>
      </c>
      <c r="B111" s="2">
        <v>24.0</v>
      </c>
      <c r="C111" s="2">
        <v>1.0</v>
      </c>
      <c r="D111" s="2">
        <f>if((Perhitungan_Awal!$C$31 * A111 + Perhitungan_Awal!$C$32 * B111) &lt; Model_Diskriminan!$B$7, 0, 1)</f>
        <v>1</v>
      </c>
      <c r="E111" s="2" t="str">
        <f t="shared" si="1"/>
        <v>Benar</v>
      </c>
    </row>
    <row r="112">
      <c r="A112" s="2">
        <v>72.0</v>
      </c>
      <c r="B112" s="2">
        <v>24.0</v>
      </c>
      <c r="C112" s="2">
        <v>1.0</v>
      </c>
      <c r="D112" s="2">
        <f>if((Perhitungan_Awal!$C$31 * A112 + Perhitungan_Awal!$C$32 * B112) &lt; Model_Diskriminan!$B$7, 0, 1)</f>
        <v>1</v>
      </c>
      <c r="E112" s="2" t="str">
        <f t="shared" si="1"/>
        <v>Benar</v>
      </c>
    </row>
    <row r="113">
      <c r="A113" s="2">
        <v>62.0</v>
      </c>
      <c r="B113" s="2">
        <v>46.0</v>
      </c>
      <c r="C113" s="2">
        <v>0.0</v>
      </c>
      <c r="D113" s="2">
        <f>if((Perhitungan_Awal!$C$31 * A113 + Perhitungan_Awal!$C$32 * B113) &lt; Model_Diskriminan!$B$7, 0, 1)</f>
        <v>0</v>
      </c>
      <c r="E113" s="2" t="str">
        <f t="shared" si="1"/>
        <v>Benar</v>
      </c>
    </row>
    <row r="114">
      <c r="A114" s="2">
        <v>76.0</v>
      </c>
      <c r="B114" s="2">
        <v>23.0</v>
      </c>
      <c r="C114" s="2">
        <v>1.0</v>
      </c>
      <c r="D114" s="2">
        <f>if((Perhitungan_Awal!$C$31 * A114 + Perhitungan_Awal!$C$32 * B114) &lt; Model_Diskriminan!$B$7, 0, 1)</f>
        <v>1</v>
      </c>
      <c r="E114" s="2" t="str">
        <f t="shared" si="1"/>
        <v>Benar</v>
      </c>
    </row>
    <row r="115">
      <c r="A115" s="2">
        <v>62.0</v>
      </c>
      <c r="B115" s="2">
        <v>25.0</v>
      </c>
      <c r="C115" s="2">
        <v>1.0</v>
      </c>
      <c r="D115" s="2">
        <f>if((Perhitungan_Awal!$C$31 * A115 + Perhitungan_Awal!$C$32 * B115) &lt; Model_Diskriminan!$B$7, 0, 1)</f>
        <v>1</v>
      </c>
      <c r="E115" s="2" t="str">
        <f t="shared" si="1"/>
        <v>Benar</v>
      </c>
    </row>
    <row r="116">
      <c r="A116" s="2">
        <v>54.0</v>
      </c>
      <c r="B116" s="2">
        <v>39.0</v>
      </c>
      <c r="C116" s="2">
        <v>1.0</v>
      </c>
      <c r="D116" s="2">
        <f>if((Perhitungan_Awal!$C$31 * A116 + Perhitungan_Awal!$C$32 * B116) &lt; Model_Diskriminan!$B$7, 0, 1)</f>
        <v>1</v>
      </c>
      <c r="E116" s="2" t="str">
        <f t="shared" si="1"/>
        <v>Benar</v>
      </c>
    </row>
    <row r="117">
      <c r="A117" s="2">
        <v>92.0</v>
      </c>
      <c r="B117" s="2">
        <v>61.0</v>
      </c>
      <c r="C117" s="2">
        <v>0.0</v>
      </c>
      <c r="D117" s="2">
        <f>if((Perhitungan_Awal!$C$31 * A117 + Perhitungan_Awal!$C$32 * B117) &lt; Model_Diskriminan!$B$7, 0, 1)</f>
        <v>0</v>
      </c>
      <c r="E117" s="2" t="str">
        <f t="shared" si="1"/>
        <v>Benar</v>
      </c>
    </row>
    <row r="118">
      <c r="A118" s="2">
        <v>74.0</v>
      </c>
      <c r="B118" s="2">
        <v>38.0</v>
      </c>
      <c r="C118" s="2">
        <v>0.0</v>
      </c>
      <c r="D118" s="2">
        <f>if((Perhitungan_Awal!$C$31 * A118 + Perhitungan_Awal!$C$32 * B118) &lt; Model_Diskriminan!$B$7, 0, 1)</f>
        <v>0</v>
      </c>
      <c r="E118" s="2" t="str">
        <f t="shared" si="1"/>
        <v>Benar</v>
      </c>
    </row>
    <row r="119">
      <c r="A119" s="2">
        <v>48.0</v>
      </c>
      <c r="B119" s="2">
        <v>25.0</v>
      </c>
      <c r="C119" s="2">
        <v>1.0</v>
      </c>
      <c r="D119" s="2">
        <f>if((Perhitungan_Awal!$C$31 * A119 + Perhitungan_Awal!$C$32 * B119) &lt; Model_Diskriminan!$B$7, 0, 1)</f>
        <v>1</v>
      </c>
      <c r="E119" s="2" t="str">
        <f t="shared" si="1"/>
        <v>Benar</v>
      </c>
    </row>
    <row r="120">
      <c r="A120" s="2">
        <v>60.0</v>
      </c>
      <c r="B120" s="2">
        <v>22.0</v>
      </c>
      <c r="C120" s="2">
        <v>1.0</v>
      </c>
      <c r="D120" s="2">
        <f>if((Perhitungan_Awal!$C$31 * A120 + Perhitungan_Awal!$C$32 * B120) &lt; Model_Diskriminan!$B$7, 0, 1)</f>
        <v>1</v>
      </c>
      <c r="E120" s="2" t="str">
        <f t="shared" si="1"/>
        <v>Benar</v>
      </c>
    </row>
    <row r="121">
      <c r="A121" s="2">
        <v>76.0</v>
      </c>
      <c r="B121" s="2">
        <v>21.0</v>
      </c>
      <c r="C121" s="2">
        <v>1.0</v>
      </c>
      <c r="D121" s="2">
        <f>if((Perhitungan_Awal!$C$31 * A121 + Perhitungan_Awal!$C$32 * B121) &lt; Model_Diskriminan!$B$7, 0, 1)</f>
        <v>1</v>
      </c>
      <c r="E121" s="2" t="str">
        <f t="shared" si="1"/>
        <v>Benar</v>
      </c>
    </row>
    <row r="122">
      <c r="A122" s="2">
        <v>76.0</v>
      </c>
      <c r="B122" s="2">
        <v>25.0</v>
      </c>
      <c r="C122" s="2">
        <v>1.0</v>
      </c>
      <c r="D122" s="2">
        <f>if((Perhitungan_Awal!$C$31 * A122 + Perhitungan_Awal!$C$32 * B122) &lt; Model_Diskriminan!$B$7, 0, 1)</f>
        <v>1</v>
      </c>
      <c r="E122" s="2" t="str">
        <f t="shared" si="1"/>
        <v>Benar</v>
      </c>
    </row>
    <row r="123">
      <c r="A123" s="2">
        <v>64.0</v>
      </c>
      <c r="B123" s="2">
        <v>24.0</v>
      </c>
      <c r="C123" s="2">
        <v>1.0</v>
      </c>
      <c r="D123" s="2">
        <f>if((Perhitungan_Awal!$C$31 * A123 + Perhitungan_Awal!$C$32 * B123) &lt; Model_Diskriminan!$B$7, 0, 1)</f>
        <v>1</v>
      </c>
      <c r="E123" s="2" t="str">
        <f t="shared" si="1"/>
        <v>Benar</v>
      </c>
    </row>
    <row r="124">
      <c r="A124" s="2">
        <v>74.0</v>
      </c>
      <c r="B124" s="2">
        <v>23.0</v>
      </c>
      <c r="C124" s="2">
        <v>1.0</v>
      </c>
      <c r="D124" s="2">
        <f>if((Perhitungan_Awal!$C$31 * A124 + Perhitungan_Awal!$C$32 * B124) &lt; Model_Diskriminan!$B$7, 0, 1)</f>
        <v>1</v>
      </c>
      <c r="E124" s="2" t="str">
        <f t="shared" si="1"/>
        <v>Benar</v>
      </c>
    </row>
    <row r="125">
      <c r="A125" s="2">
        <v>80.0</v>
      </c>
      <c r="B125" s="2">
        <v>69.0</v>
      </c>
      <c r="C125" s="2">
        <v>0.0</v>
      </c>
      <c r="D125" s="2">
        <f>if((Perhitungan_Awal!$C$31 * A125 + Perhitungan_Awal!$C$32 * B125) &lt; Model_Diskriminan!$B$7, 0, 1)</f>
        <v>0</v>
      </c>
      <c r="E125" s="2" t="str">
        <f t="shared" si="1"/>
        <v>Benar</v>
      </c>
    </row>
    <row r="126">
      <c r="A126" s="2">
        <v>76.0</v>
      </c>
      <c r="B126" s="2">
        <v>23.0</v>
      </c>
      <c r="C126" s="2">
        <v>1.0</v>
      </c>
      <c r="D126" s="2">
        <f>if((Perhitungan_Awal!$C$31 * A126 + Perhitungan_Awal!$C$32 * B126) &lt; Model_Diskriminan!$B$7, 0, 1)</f>
        <v>1</v>
      </c>
      <c r="E126" s="2" t="str">
        <f t="shared" si="1"/>
        <v>Benar</v>
      </c>
    </row>
    <row r="127">
      <c r="A127" s="2">
        <v>30.0</v>
      </c>
      <c r="B127" s="2">
        <v>26.0</v>
      </c>
      <c r="C127" s="2">
        <v>1.0</v>
      </c>
      <c r="D127" s="2">
        <f>if((Perhitungan_Awal!$C$31 * A127 + Perhitungan_Awal!$C$32 * B127) &lt; Model_Diskriminan!$B$7, 0, 1)</f>
        <v>1</v>
      </c>
      <c r="E127" s="2" t="str">
        <f t="shared" si="1"/>
        <v>Benar</v>
      </c>
    </row>
    <row r="128">
      <c r="A128" s="2">
        <v>70.0</v>
      </c>
      <c r="B128" s="2">
        <v>30.0</v>
      </c>
      <c r="C128" s="2">
        <v>1.0</v>
      </c>
      <c r="D128" s="2">
        <f>if((Perhitungan_Awal!$C$31 * A128 + Perhitungan_Awal!$C$32 * B128) &lt; Model_Diskriminan!$B$7, 0, 1)</f>
        <v>1</v>
      </c>
      <c r="E128" s="2" t="str">
        <f t="shared" si="1"/>
        <v>Benar</v>
      </c>
    </row>
    <row r="129">
      <c r="A129" s="2">
        <v>58.0</v>
      </c>
      <c r="B129" s="2">
        <v>23.0</v>
      </c>
      <c r="C129" s="2">
        <v>1.0</v>
      </c>
      <c r="D129" s="2">
        <f>if((Perhitungan_Awal!$C$31 * A129 + Perhitungan_Awal!$C$32 * B129) &lt; Model_Diskriminan!$B$7, 0, 1)</f>
        <v>1</v>
      </c>
      <c r="E129" s="2" t="str">
        <f t="shared" si="1"/>
        <v>Benar</v>
      </c>
    </row>
    <row r="130">
      <c r="A130" s="2">
        <v>88.0</v>
      </c>
      <c r="B130" s="2">
        <v>40.0</v>
      </c>
      <c r="C130" s="2">
        <v>0.0</v>
      </c>
      <c r="D130" s="2">
        <f>if((Perhitungan_Awal!$C$31 * A130 + Perhitungan_Awal!$C$32 * B130) &lt; Model_Diskriminan!$B$7, 0, 1)</f>
        <v>0</v>
      </c>
      <c r="E130" s="2" t="str">
        <f t="shared" si="1"/>
        <v>Benar</v>
      </c>
    </row>
    <row r="131">
      <c r="A131" s="2">
        <v>84.0</v>
      </c>
      <c r="B131" s="2">
        <v>62.0</v>
      </c>
      <c r="C131" s="2">
        <v>0.0</v>
      </c>
      <c r="D131" s="2">
        <f>if((Perhitungan_Awal!$C$31 * A131 + Perhitungan_Awal!$C$32 * B131) &lt; Model_Diskriminan!$B$7, 0, 1)</f>
        <v>0</v>
      </c>
      <c r="E131" s="2" t="str">
        <f t="shared" si="1"/>
        <v>Benar</v>
      </c>
    </row>
    <row r="132">
      <c r="A132" s="2">
        <v>70.0</v>
      </c>
      <c r="B132" s="2">
        <v>33.0</v>
      </c>
      <c r="C132" s="2">
        <v>1.0</v>
      </c>
      <c r="D132" s="2">
        <f>if((Perhitungan_Awal!$C$31 * A132 + Perhitungan_Awal!$C$32 * B132) &lt; Model_Diskriminan!$B$7, 0, 1)</f>
        <v>1</v>
      </c>
      <c r="E132" s="2" t="str">
        <f t="shared" si="1"/>
        <v>Benar</v>
      </c>
    </row>
    <row r="133">
      <c r="A133" s="2">
        <v>56.0</v>
      </c>
      <c r="B133" s="2">
        <v>33.0</v>
      </c>
      <c r="C133" s="2">
        <v>1.0</v>
      </c>
      <c r="D133" s="2">
        <f>if((Perhitungan_Awal!$C$31 * A133 + Perhitungan_Awal!$C$32 * B133) &lt; Model_Diskriminan!$B$7, 0, 1)</f>
        <v>1</v>
      </c>
      <c r="E133" s="2" t="str">
        <f t="shared" si="1"/>
        <v>Benar</v>
      </c>
    </row>
    <row r="134">
      <c r="A134" s="2">
        <v>64.0</v>
      </c>
      <c r="B134" s="2">
        <v>30.0</v>
      </c>
      <c r="C134" s="2">
        <v>1.0</v>
      </c>
      <c r="D134" s="2">
        <f>if((Perhitungan_Awal!$C$31 * A134 + Perhitungan_Awal!$C$32 * B134) &lt; Model_Diskriminan!$B$7, 0, 1)</f>
        <v>1</v>
      </c>
      <c r="E134" s="2" t="str">
        <f t="shared" si="1"/>
        <v>Benar</v>
      </c>
    </row>
    <row r="135">
      <c r="A135" s="2">
        <v>74.0</v>
      </c>
      <c r="B135" s="2">
        <v>39.0</v>
      </c>
      <c r="C135" s="2">
        <v>0.0</v>
      </c>
      <c r="D135" s="2">
        <f>if((Perhitungan_Awal!$C$31 * A135 + Perhitungan_Awal!$C$32 * B135) &lt; Model_Diskriminan!$B$7, 0, 1)</f>
        <v>0</v>
      </c>
      <c r="E135" s="2" t="str">
        <f t="shared" si="1"/>
        <v>Benar</v>
      </c>
    </row>
    <row r="136">
      <c r="A136" s="2">
        <v>68.0</v>
      </c>
      <c r="B136" s="2">
        <v>26.0</v>
      </c>
      <c r="C136" s="2">
        <v>1.0</v>
      </c>
      <c r="D136" s="2">
        <f>if((Perhitungan_Awal!$C$31 * A136 + Perhitungan_Awal!$C$32 * B136) &lt; Model_Diskriminan!$B$7, 0, 1)</f>
        <v>1</v>
      </c>
      <c r="E136" s="2" t="str">
        <f t="shared" si="1"/>
        <v>Benar</v>
      </c>
    </row>
    <row r="137">
      <c r="A137" s="2">
        <v>60.0</v>
      </c>
      <c r="B137" s="2">
        <v>31.0</v>
      </c>
      <c r="C137" s="2">
        <v>1.0</v>
      </c>
      <c r="D137" s="2">
        <f>if((Perhitungan_Awal!$C$31 * A137 + Perhitungan_Awal!$C$32 * B137) &lt; Model_Diskriminan!$B$7, 0, 1)</f>
        <v>1</v>
      </c>
      <c r="E137" s="2" t="str">
        <f t="shared" si="1"/>
        <v>Benar</v>
      </c>
    </row>
    <row r="138">
      <c r="A138" s="2">
        <v>70.0</v>
      </c>
      <c r="B138" s="2">
        <v>21.0</v>
      </c>
      <c r="C138" s="2">
        <v>1.0</v>
      </c>
      <c r="D138" s="2">
        <f>if((Perhitungan_Awal!$C$31 * A138 + Perhitungan_Awal!$C$32 * B138) &lt; Model_Diskriminan!$B$7, 0, 1)</f>
        <v>1</v>
      </c>
      <c r="E138" s="2" t="str">
        <f t="shared" si="1"/>
        <v>Benar</v>
      </c>
    </row>
    <row r="139">
      <c r="A139" s="2">
        <v>60.0</v>
      </c>
      <c r="B139" s="2">
        <v>22.0</v>
      </c>
      <c r="C139" s="2">
        <v>1.0</v>
      </c>
      <c r="D139" s="2">
        <f>if((Perhitungan_Awal!$C$31 * A139 + Perhitungan_Awal!$C$32 * B139) &lt; Model_Diskriminan!$B$7, 0, 1)</f>
        <v>1</v>
      </c>
      <c r="E139" s="2" t="str">
        <f t="shared" si="1"/>
        <v>Benar</v>
      </c>
    </row>
    <row r="140">
      <c r="A140" s="2">
        <v>80.0</v>
      </c>
      <c r="B140" s="2">
        <v>29.0</v>
      </c>
      <c r="C140" s="2">
        <v>1.0</v>
      </c>
      <c r="D140" s="2">
        <f>if((Perhitungan_Awal!$C$31 * A140 + Perhitungan_Awal!$C$32 * B140) &lt; Model_Diskriminan!$B$7, 0, 1)</f>
        <v>1</v>
      </c>
      <c r="E140" s="2" t="str">
        <f t="shared" si="1"/>
        <v>Benar</v>
      </c>
    </row>
    <row r="141">
      <c r="A141" s="2">
        <v>72.0</v>
      </c>
      <c r="B141" s="2">
        <v>28.0</v>
      </c>
      <c r="C141" s="2">
        <v>1.0</v>
      </c>
      <c r="D141" s="2">
        <f>if((Perhitungan_Awal!$C$31 * A141 + Perhitungan_Awal!$C$32 * B141) &lt; Model_Diskriminan!$B$7, 0, 1)</f>
        <v>1</v>
      </c>
      <c r="E141" s="2" t="str">
        <f t="shared" si="1"/>
        <v>Benar</v>
      </c>
    </row>
    <row r="142">
      <c r="A142" s="2">
        <v>78.0</v>
      </c>
      <c r="B142" s="2">
        <v>55.0</v>
      </c>
      <c r="C142" s="2">
        <v>0.0</v>
      </c>
      <c r="D142" s="2">
        <f>if((Perhitungan_Awal!$C$31 * A142 + Perhitungan_Awal!$C$32 * B142) &lt; Model_Diskriminan!$B$7, 0, 1)</f>
        <v>0</v>
      </c>
      <c r="E142" s="2" t="str">
        <f t="shared" si="1"/>
        <v>Benar</v>
      </c>
    </row>
    <row r="143">
      <c r="A143" s="2">
        <v>82.0</v>
      </c>
      <c r="B143" s="2">
        <v>38.0</v>
      </c>
      <c r="C143" s="2">
        <v>0.0</v>
      </c>
      <c r="D143" s="2">
        <f>if((Perhitungan_Awal!$C$31 * A143 + Perhitungan_Awal!$C$32 * B143) &lt; Model_Diskriminan!$B$7, 0, 1)</f>
        <v>0</v>
      </c>
      <c r="E143" s="2" t="str">
        <f t="shared" si="1"/>
        <v>Benar</v>
      </c>
    </row>
    <row r="144">
      <c r="A144" s="2">
        <v>52.0</v>
      </c>
      <c r="B144" s="2">
        <v>22.0</v>
      </c>
      <c r="C144" s="2">
        <v>1.0</v>
      </c>
      <c r="D144" s="2">
        <f>if((Perhitungan_Awal!$C$31 * A144 + Perhitungan_Awal!$C$32 * B144) &lt; Model_Diskriminan!$B$7, 0, 1)</f>
        <v>1</v>
      </c>
      <c r="E144" s="2" t="str">
        <f t="shared" si="1"/>
        <v>Benar</v>
      </c>
    </row>
    <row r="145">
      <c r="A145" s="2">
        <v>66.0</v>
      </c>
      <c r="B145" s="2">
        <v>42.0</v>
      </c>
      <c r="C145" s="2">
        <v>0.0</v>
      </c>
      <c r="D145" s="2">
        <f>if((Perhitungan_Awal!$C$31 * A145 + Perhitungan_Awal!$C$32 * B145) &lt; Model_Diskriminan!$B$7, 0, 1)</f>
        <v>0</v>
      </c>
      <c r="E145" s="2" t="str">
        <f t="shared" si="1"/>
        <v>Benar</v>
      </c>
    </row>
    <row r="146">
      <c r="A146" s="2">
        <v>62.0</v>
      </c>
      <c r="B146" s="2">
        <v>23.0</v>
      </c>
      <c r="C146" s="2">
        <v>1.0</v>
      </c>
      <c r="D146" s="2">
        <f>if((Perhitungan_Awal!$C$31 * A146 + Perhitungan_Awal!$C$32 * B146) &lt; Model_Diskriminan!$B$7, 0, 1)</f>
        <v>1</v>
      </c>
      <c r="E146" s="2" t="str">
        <f t="shared" si="1"/>
        <v>Benar</v>
      </c>
    </row>
    <row r="147">
      <c r="A147" s="2">
        <v>75.0</v>
      </c>
      <c r="B147" s="2">
        <v>21.0</v>
      </c>
      <c r="C147" s="2">
        <v>1.0</v>
      </c>
      <c r="D147" s="2">
        <f>if((Perhitungan_Awal!$C$31 * A147 + Perhitungan_Awal!$C$32 * B147) &lt; Model_Diskriminan!$B$7, 0, 1)</f>
        <v>1</v>
      </c>
      <c r="E147" s="2" t="str">
        <f t="shared" si="1"/>
        <v>Benar</v>
      </c>
    </row>
    <row r="148">
      <c r="A148" s="2">
        <v>80.0</v>
      </c>
      <c r="B148" s="2">
        <v>41.0</v>
      </c>
      <c r="C148" s="2">
        <v>0.0</v>
      </c>
      <c r="D148" s="2">
        <f>if((Perhitungan_Awal!$C$31 * A148 + Perhitungan_Awal!$C$32 * B148) &lt; Model_Diskriminan!$B$7, 0, 1)</f>
        <v>0</v>
      </c>
      <c r="E148" s="2" t="str">
        <f t="shared" si="1"/>
        <v>Benar</v>
      </c>
    </row>
    <row r="149">
      <c r="A149" s="2">
        <v>64.0</v>
      </c>
      <c r="B149" s="2">
        <v>34.0</v>
      </c>
      <c r="C149" s="2">
        <v>1.0</v>
      </c>
      <c r="D149" s="2">
        <f>if((Perhitungan_Awal!$C$31 * A149 + Perhitungan_Awal!$C$32 * B149) &lt; Model_Diskriminan!$B$7, 0, 1)</f>
        <v>1</v>
      </c>
      <c r="E149" s="2" t="str">
        <f t="shared" si="1"/>
        <v>Benar</v>
      </c>
    </row>
    <row r="150">
      <c r="A150" s="2">
        <v>78.0</v>
      </c>
      <c r="B150" s="2">
        <v>65.0</v>
      </c>
      <c r="C150" s="2">
        <v>0.0</v>
      </c>
      <c r="D150" s="2">
        <f>if((Perhitungan_Awal!$C$31 * A150 + Perhitungan_Awal!$C$32 * B150) &lt; Model_Diskriminan!$B$7, 0, 1)</f>
        <v>0</v>
      </c>
      <c r="E150" s="2" t="str">
        <f t="shared" si="1"/>
        <v>Benar</v>
      </c>
    </row>
    <row r="151">
      <c r="A151" s="2">
        <v>70.0</v>
      </c>
      <c r="B151" s="2">
        <v>22.0</v>
      </c>
      <c r="C151" s="2">
        <v>1.0</v>
      </c>
      <c r="D151" s="2">
        <f>if((Perhitungan_Awal!$C$31 * A151 + Perhitungan_Awal!$C$32 * B151) &lt; Model_Diskriminan!$B$7, 0, 1)</f>
        <v>1</v>
      </c>
      <c r="E151" s="2" t="str">
        <f t="shared" si="1"/>
        <v>Benar</v>
      </c>
    </row>
    <row r="152">
      <c r="A152" s="2">
        <v>74.0</v>
      </c>
      <c r="B152" s="2">
        <v>24.0</v>
      </c>
      <c r="C152" s="2">
        <v>1.0</v>
      </c>
      <c r="D152" s="2">
        <f>if((Perhitungan_Awal!$C$31 * A152 + Perhitungan_Awal!$C$32 * B152) &lt; Model_Diskriminan!$B$7, 0, 1)</f>
        <v>1</v>
      </c>
      <c r="E152" s="2" t="str">
        <f t="shared" si="1"/>
        <v>Benar</v>
      </c>
    </row>
    <row r="153">
      <c r="A153" s="2">
        <v>65.0</v>
      </c>
      <c r="B153" s="2">
        <v>37.0</v>
      </c>
      <c r="C153" s="2">
        <v>1.0</v>
      </c>
      <c r="D153" s="2">
        <f>if((Perhitungan_Awal!$C$31 * A153 + Perhitungan_Awal!$C$32 * B153) &lt; Model_Diskriminan!$B$7, 0, 1)</f>
        <v>1</v>
      </c>
      <c r="E153" s="2" t="str">
        <f t="shared" si="1"/>
        <v>Benar</v>
      </c>
    </row>
    <row r="154">
      <c r="A154" s="2">
        <v>86.0</v>
      </c>
      <c r="B154" s="2">
        <v>42.0</v>
      </c>
      <c r="C154" s="2">
        <v>0.0</v>
      </c>
      <c r="D154" s="2">
        <f>if((Perhitungan_Awal!$C$31 * A154 + Perhitungan_Awal!$C$32 * B154) &lt; Model_Diskriminan!$B$7, 0, 1)</f>
        <v>0</v>
      </c>
      <c r="E154" s="2" t="str">
        <f t="shared" si="1"/>
        <v>Benar</v>
      </c>
    </row>
    <row r="155">
      <c r="A155" s="2">
        <v>82.0</v>
      </c>
      <c r="B155" s="2">
        <v>23.0</v>
      </c>
      <c r="C155" s="2">
        <v>1.0</v>
      </c>
      <c r="D155" s="2">
        <f>if((Perhitungan_Awal!$C$31 * A155 + Perhitungan_Awal!$C$32 * B155) &lt; Model_Diskriminan!$B$7, 0, 1)</f>
        <v>1</v>
      </c>
      <c r="E155" s="2" t="str">
        <f t="shared" si="1"/>
        <v>Benar</v>
      </c>
    </row>
    <row r="156">
      <c r="A156" s="2">
        <v>78.0</v>
      </c>
      <c r="B156" s="2">
        <v>43.0</v>
      </c>
      <c r="C156" s="2">
        <v>0.0</v>
      </c>
      <c r="D156" s="2">
        <f>if((Perhitungan_Awal!$C$31 * A156 + Perhitungan_Awal!$C$32 * B156) &lt; Model_Diskriminan!$B$7, 0, 1)</f>
        <v>0</v>
      </c>
      <c r="E156" s="2" t="str">
        <f t="shared" si="1"/>
        <v>Benar</v>
      </c>
    </row>
    <row r="157">
      <c r="A157" s="2">
        <v>88.0</v>
      </c>
      <c r="B157" s="2">
        <v>36.0</v>
      </c>
      <c r="C157" s="2">
        <v>0.0</v>
      </c>
      <c r="D157" s="2">
        <f>if((Perhitungan_Awal!$C$31 * A157 + Perhitungan_Awal!$C$32 * B157) &lt; Model_Diskriminan!$B$7, 0, 1)</f>
        <v>0</v>
      </c>
      <c r="E157" s="2" t="str">
        <f t="shared" si="1"/>
        <v>Benar</v>
      </c>
    </row>
    <row r="158">
      <c r="A158" s="2">
        <v>52.0</v>
      </c>
      <c r="B158" s="2">
        <v>21.0</v>
      </c>
      <c r="C158" s="2">
        <v>1.0</v>
      </c>
      <c r="D158" s="2">
        <f>if((Perhitungan_Awal!$C$31 * A158 + Perhitungan_Awal!$C$32 * B158) &lt; Model_Diskriminan!$B$7, 0, 1)</f>
        <v>1</v>
      </c>
      <c r="E158" s="2" t="str">
        <f t="shared" si="1"/>
        <v>Benar</v>
      </c>
    </row>
    <row r="159">
      <c r="A159" s="2">
        <v>56.0</v>
      </c>
      <c r="B159" s="2">
        <v>23.0</v>
      </c>
      <c r="C159" s="2">
        <v>1.0</v>
      </c>
      <c r="D159" s="2">
        <f>if((Perhitungan_Awal!$C$31 * A159 + Perhitungan_Awal!$C$32 * B159) &lt; Model_Diskriminan!$B$7, 0, 1)</f>
        <v>1</v>
      </c>
      <c r="E159" s="2" t="str">
        <f t="shared" si="1"/>
        <v>Benar</v>
      </c>
    </row>
    <row r="160">
      <c r="A160" s="2">
        <v>74.0</v>
      </c>
      <c r="B160" s="2">
        <v>22.0</v>
      </c>
      <c r="C160" s="2">
        <v>1.0</v>
      </c>
      <c r="D160" s="2">
        <f>if((Perhitungan_Awal!$C$31 * A160 + Perhitungan_Awal!$C$32 * B160) &lt; Model_Diskriminan!$B$7, 0, 1)</f>
        <v>1</v>
      </c>
      <c r="E160" s="2" t="str">
        <f t="shared" si="1"/>
        <v>Benar</v>
      </c>
    </row>
    <row r="161">
      <c r="A161" s="2">
        <v>72.0</v>
      </c>
      <c r="B161" s="2">
        <v>47.0</v>
      </c>
      <c r="C161" s="2">
        <v>0.0</v>
      </c>
      <c r="D161" s="2">
        <f>if((Perhitungan_Awal!$C$31 * A161 + Perhitungan_Awal!$C$32 * B161) &lt; Model_Diskriminan!$B$7, 0, 1)</f>
        <v>0</v>
      </c>
      <c r="E161" s="2" t="str">
        <f t="shared" si="1"/>
        <v>Benar</v>
      </c>
    </row>
    <row r="162">
      <c r="A162" s="2">
        <v>90.0</v>
      </c>
      <c r="B162" s="2">
        <v>36.0</v>
      </c>
      <c r="C162" s="2">
        <v>0.0</v>
      </c>
      <c r="D162" s="2">
        <f>if((Perhitungan_Awal!$C$31 * A162 + Perhitungan_Awal!$C$32 * B162) &lt; Model_Diskriminan!$B$7, 0, 1)</f>
        <v>0</v>
      </c>
      <c r="E162" s="2" t="str">
        <f t="shared" si="1"/>
        <v>Benar</v>
      </c>
    </row>
    <row r="163">
      <c r="A163" s="2">
        <v>74.0</v>
      </c>
      <c r="B163" s="2">
        <v>45.0</v>
      </c>
      <c r="C163" s="2">
        <v>0.0</v>
      </c>
      <c r="D163" s="2">
        <f>if((Perhitungan_Awal!$C$31 * A163 + Perhitungan_Awal!$C$32 * B163) &lt; Model_Diskriminan!$B$7, 0, 1)</f>
        <v>0</v>
      </c>
      <c r="E163" s="2" t="str">
        <f t="shared" si="1"/>
        <v>Benar</v>
      </c>
    </row>
    <row r="164">
      <c r="A164" s="2">
        <v>80.0</v>
      </c>
      <c r="B164" s="2">
        <v>27.0</v>
      </c>
      <c r="C164" s="2">
        <v>1.0</v>
      </c>
      <c r="D164" s="2">
        <f>if((Perhitungan_Awal!$C$31 * A164 + Perhitungan_Awal!$C$32 * B164) &lt; Model_Diskriminan!$B$7, 0, 1)</f>
        <v>1</v>
      </c>
      <c r="E164" s="2" t="str">
        <f t="shared" si="1"/>
        <v>Benar</v>
      </c>
    </row>
    <row r="165">
      <c r="A165" s="2">
        <v>64.0</v>
      </c>
      <c r="B165" s="2">
        <v>21.0</v>
      </c>
      <c r="C165" s="2">
        <v>1.0</v>
      </c>
      <c r="D165" s="2">
        <f>if((Perhitungan_Awal!$C$31 * A165 + Perhitungan_Awal!$C$32 * B165) &lt; Model_Diskriminan!$B$7, 0, 1)</f>
        <v>1</v>
      </c>
      <c r="E165" s="2" t="str">
        <f t="shared" si="1"/>
        <v>Benar</v>
      </c>
    </row>
    <row r="166">
      <c r="A166" s="2">
        <v>88.0</v>
      </c>
      <c r="B166" s="2">
        <v>32.0</v>
      </c>
      <c r="C166" s="2">
        <v>0.0</v>
      </c>
      <c r="D166" s="2">
        <f>if((Perhitungan_Awal!$C$31 * A166 + Perhitungan_Awal!$C$32 * B166) &lt; Model_Diskriminan!$B$7, 0, 1)</f>
        <v>0</v>
      </c>
      <c r="E166" s="2" t="str">
        <f t="shared" si="1"/>
        <v>Benar</v>
      </c>
    </row>
    <row r="167">
      <c r="A167" s="2">
        <v>74.0</v>
      </c>
      <c r="B167" s="2">
        <v>41.0</v>
      </c>
      <c r="C167" s="2">
        <v>0.0</v>
      </c>
      <c r="D167" s="2">
        <f>if((Perhitungan_Awal!$C$31 * A167 + Perhitungan_Awal!$C$32 * B167) &lt; Model_Diskriminan!$B$7, 0, 1)</f>
        <v>0</v>
      </c>
      <c r="E167" s="2" t="str">
        <f t="shared" si="1"/>
        <v>Benar</v>
      </c>
    </row>
    <row r="168">
      <c r="A168" s="2">
        <v>66.0</v>
      </c>
      <c r="B168" s="2">
        <v>22.0</v>
      </c>
      <c r="C168" s="2">
        <v>1.0</v>
      </c>
      <c r="D168" s="2">
        <f>if((Perhitungan_Awal!$C$31 * A168 + Perhitungan_Awal!$C$32 * B168) &lt; Model_Diskriminan!$B$7, 0, 1)</f>
        <v>1</v>
      </c>
      <c r="E168" s="2" t="str">
        <f t="shared" si="1"/>
        <v>Benar</v>
      </c>
    </row>
    <row r="169">
      <c r="A169" s="2">
        <v>68.0</v>
      </c>
      <c r="B169" s="2">
        <v>34.0</v>
      </c>
      <c r="C169" s="2">
        <v>1.0</v>
      </c>
      <c r="D169" s="2">
        <f>if((Perhitungan_Awal!$C$31 * A169 + Perhitungan_Awal!$C$32 * B169) &lt; Model_Diskriminan!$B$7, 0, 1)</f>
        <v>1</v>
      </c>
      <c r="E169" s="2" t="str">
        <f t="shared" si="1"/>
        <v>Benar</v>
      </c>
    </row>
    <row r="170">
      <c r="A170" s="2">
        <v>66.0</v>
      </c>
      <c r="B170" s="2">
        <v>29.0</v>
      </c>
      <c r="C170" s="2">
        <v>1.0</v>
      </c>
      <c r="D170" s="2">
        <f>if((Perhitungan_Awal!$C$31 * A170 + Perhitungan_Awal!$C$32 * B170) &lt; Model_Diskriminan!$B$7, 0, 1)</f>
        <v>1</v>
      </c>
      <c r="E170" s="2" t="str">
        <f t="shared" si="1"/>
        <v>Benar</v>
      </c>
    </row>
    <row r="171">
      <c r="A171" s="2">
        <v>90.0</v>
      </c>
      <c r="B171" s="2">
        <v>29.0</v>
      </c>
      <c r="C171" s="2">
        <v>0.0</v>
      </c>
      <c r="D171" s="2">
        <f>if((Perhitungan_Awal!$C$31 * A171 + Perhitungan_Awal!$C$32 * B171) &lt; Model_Diskriminan!$B$7, 0, 1)</f>
        <v>1</v>
      </c>
      <c r="E171" s="2" t="str">
        <f t="shared" si="1"/>
        <v>Salah</v>
      </c>
    </row>
    <row r="172">
      <c r="A172" s="2">
        <v>82.0</v>
      </c>
      <c r="B172" s="2">
        <v>36.0</v>
      </c>
      <c r="C172" s="2">
        <v>0.0</v>
      </c>
      <c r="D172" s="2">
        <f>if((Perhitungan_Awal!$C$31 * A172 + Perhitungan_Awal!$C$32 * B172) &lt; Model_Diskriminan!$B$7, 0, 1)</f>
        <v>0</v>
      </c>
      <c r="E172" s="2" t="str">
        <f t="shared" si="1"/>
        <v>Benar</v>
      </c>
    </row>
    <row r="173">
      <c r="A173" s="2">
        <v>70.0</v>
      </c>
      <c r="B173" s="2">
        <v>29.0</v>
      </c>
      <c r="C173" s="2">
        <v>1.0</v>
      </c>
      <c r="D173" s="2">
        <f>if((Perhitungan_Awal!$C$31 * A173 + Perhitungan_Awal!$C$32 * B173) &lt; Model_Diskriminan!$B$7, 0, 1)</f>
        <v>1</v>
      </c>
      <c r="E173" s="2" t="str">
        <f t="shared" si="1"/>
        <v>Benar</v>
      </c>
    </row>
    <row r="174">
      <c r="A174" s="2">
        <v>72.0</v>
      </c>
      <c r="B174" s="2">
        <v>25.0</v>
      </c>
      <c r="C174" s="2">
        <v>1.0</v>
      </c>
      <c r="D174" s="2">
        <f>if((Perhitungan_Awal!$C$31 * A174 + Perhitungan_Awal!$C$32 * B174) &lt; Model_Diskriminan!$B$7, 0, 1)</f>
        <v>1</v>
      </c>
      <c r="E174" s="2" t="str">
        <f t="shared" si="1"/>
        <v>Benar</v>
      </c>
    </row>
    <row r="175">
      <c r="A175" s="2">
        <v>60.0</v>
      </c>
      <c r="B175" s="2">
        <v>23.0</v>
      </c>
      <c r="C175" s="2">
        <v>1.0</v>
      </c>
      <c r="D175" s="2">
        <f>if((Perhitungan_Awal!$C$31 * A175 + Perhitungan_Awal!$C$32 * B175) &lt; Model_Diskriminan!$B$7, 0, 1)</f>
        <v>1</v>
      </c>
      <c r="E175" s="2" t="str">
        <f t="shared" si="1"/>
        <v>Benar</v>
      </c>
    </row>
    <row r="176">
      <c r="A176" s="2">
        <v>64.0</v>
      </c>
      <c r="B176" s="2">
        <v>33.0</v>
      </c>
      <c r="C176" s="2">
        <v>1.0</v>
      </c>
      <c r="D176" s="2">
        <f>if((Perhitungan_Awal!$C$31 * A176 + Perhitungan_Awal!$C$32 * B176) &lt; Model_Diskriminan!$B$7, 0, 1)</f>
        <v>1</v>
      </c>
      <c r="E176" s="2" t="str">
        <f t="shared" si="1"/>
        <v>Benar</v>
      </c>
    </row>
    <row r="177">
      <c r="A177" s="2">
        <v>72.0</v>
      </c>
      <c r="B177" s="2">
        <v>36.0</v>
      </c>
      <c r="C177" s="2">
        <v>1.0</v>
      </c>
      <c r="D177" s="2">
        <f>if((Perhitungan_Awal!$C$31 * A177 + Perhitungan_Awal!$C$32 * B177) &lt; Model_Diskriminan!$B$7, 0, 1)</f>
        <v>1</v>
      </c>
      <c r="E177" s="2" t="str">
        <f t="shared" si="1"/>
        <v>Benar</v>
      </c>
    </row>
    <row r="178">
      <c r="A178" s="2">
        <v>78.0</v>
      </c>
      <c r="B178" s="2">
        <v>42.0</v>
      </c>
      <c r="C178" s="2">
        <v>0.0</v>
      </c>
      <c r="D178" s="2">
        <f>if((Perhitungan_Awal!$C$31 * A178 + Perhitungan_Awal!$C$32 * B178) &lt; Model_Diskriminan!$B$7, 0, 1)</f>
        <v>0</v>
      </c>
      <c r="E178" s="2" t="str">
        <f t="shared" si="1"/>
        <v>Benar</v>
      </c>
    </row>
    <row r="179">
      <c r="A179" s="2">
        <v>110.0</v>
      </c>
      <c r="B179" s="2">
        <v>26.0</v>
      </c>
      <c r="C179" s="2">
        <v>0.0</v>
      </c>
      <c r="D179" s="2">
        <f>if((Perhitungan_Awal!$C$31 * A179 + Perhitungan_Awal!$C$32 * B179) &lt; Model_Diskriminan!$B$7, 0, 1)</f>
        <v>0</v>
      </c>
      <c r="E179" s="2" t="str">
        <f t="shared" si="1"/>
        <v>Benar</v>
      </c>
    </row>
    <row r="180">
      <c r="A180" s="2">
        <v>78.0</v>
      </c>
      <c r="B180" s="2">
        <v>47.0</v>
      </c>
      <c r="C180" s="2">
        <v>0.0</v>
      </c>
      <c r="D180" s="2">
        <f>if((Perhitungan_Awal!$C$31 * A180 + Perhitungan_Awal!$C$32 * B180) &lt; Model_Diskriminan!$B$7, 0, 1)</f>
        <v>0</v>
      </c>
      <c r="E180" s="2" t="str">
        <f t="shared" si="1"/>
        <v>Benar</v>
      </c>
    </row>
    <row r="181">
      <c r="A181" s="2">
        <v>82.0</v>
      </c>
      <c r="B181" s="2">
        <v>37.0</v>
      </c>
      <c r="C181" s="2">
        <v>0.0</v>
      </c>
      <c r="D181" s="2">
        <f>if((Perhitungan_Awal!$C$31 * A181 + Perhitungan_Awal!$C$32 * B181) &lt; Model_Diskriminan!$B$7, 0, 1)</f>
        <v>0</v>
      </c>
      <c r="E181" s="2" t="str">
        <f t="shared" si="1"/>
        <v>Benar</v>
      </c>
    </row>
    <row r="182">
      <c r="A182" s="2">
        <v>80.0</v>
      </c>
      <c r="B182" s="2">
        <v>32.0</v>
      </c>
      <c r="C182" s="2">
        <v>1.0</v>
      </c>
      <c r="D182" s="2">
        <f>if((Perhitungan_Awal!$C$31 * A182 + Perhitungan_Awal!$C$32 * B182) &lt; Model_Diskriminan!$B$7, 0, 1)</f>
        <v>1</v>
      </c>
      <c r="E182" s="2" t="str">
        <f t="shared" si="1"/>
        <v>Benar</v>
      </c>
    </row>
    <row r="183">
      <c r="A183" s="2">
        <v>64.0</v>
      </c>
      <c r="B183" s="2">
        <v>23.0</v>
      </c>
      <c r="C183" s="2">
        <v>1.0</v>
      </c>
      <c r="D183" s="2">
        <f>if((Perhitungan_Awal!$C$31 * A183 + Perhitungan_Awal!$C$32 * B183) &lt; Model_Diskriminan!$B$7, 0, 1)</f>
        <v>1</v>
      </c>
      <c r="E183" s="2" t="str">
        <f t="shared" si="1"/>
        <v>Benar</v>
      </c>
    </row>
    <row r="184">
      <c r="A184" s="2">
        <v>74.0</v>
      </c>
      <c r="B184" s="2">
        <v>21.0</v>
      </c>
      <c r="C184" s="2">
        <v>1.0</v>
      </c>
      <c r="D184" s="2">
        <f>if((Perhitungan_Awal!$C$31 * A184 + Perhitungan_Awal!$C$32 * B184) &lt; Model_Diskriminan!$B$7, 0, 1)</f>
        <v>1</v>
      </c>
      <c r="E184" s="2" t="str">
        <f t="shared" si="1"/>
        <v>Benar</v>
      </c>
    </row>
    <row r="185">
      <c r="A185" s="2">
        <v>60.0</v>
      </c>
      <c r="B185" s="2">
        <v>27.0</v>
      </c>
      <c r="C185" s="2">
        <v>1.0</v>
      </c>
      <c r="D185" s="2">
        <f>if((Perhitungan_Awal!$C$31 * A185 + Perhitungan_Awal!$C$32 * B185) &lt; Model_Diskriminan!$B$7, 0, 1)</f>
        <v>1</v>
      </c>
      <c r="E185" s="2" t="str">
        <f t="shared" si="1"/>
        <v>Benar</v>
      </c>
    </row>
    <row r="186">
      <c r="A186" s="2">
        <v>74.0</v>
      </c>
      <c r="B186" s="2">
        <v>40.0</v>
      </c>
      <c r="C186" s="2">
        <v>0.0</v>
      </c>
      <c r="D186" s="2">
        <f>if((Perhitungan_Awal!$C$31 * A186 + Perhitungan_Awal!$C$32 * B186) &lt; Model_Diskriminan!$B$7, 0, 1)</f>
        <v>0</v>
      </c>
      <c r="E186" s="2" t="str">
        <f t="shared" si="1"/>
        <v>Benar</v>
      </c>
    </row>
    <row r="187">
      <c r="A187" s="2">
        <v>68.0</v>
      </c>
      <c r="B187" s="2">
        <v>41.0</v>
      </c>
      <c r="C187" s="2">
        <v>0.0</v>
      </c>
      <c r="D187" s="2">
        <f>if((Perhitungan_Awal!$C$31 * A187 + Perhitungan_Awal!$C$32 * B187) &lt; Model_Diskriminan!$B$7, 0, 1)</f>
        <v>0</v>
      </c>
      <c r="E187" s="2" t="str">
        <f t="shared" si="1"/>
        <v>Benar</v>
      </c>
    </row>
    <row r="188">
      <c r="A188" s="2">
        <v>68.0</v>
      </c>
      <c r="B188" s="2">
        <v>60.0</v>
      </c>
      <c r="C188" s="2">
        <v>0.0</v>
      </c>
      <c r="D188" s="2">
        <f>if((Perhitungan_Awal!$C$31 * A188 + Perhitungan_Awal!$C$32 * B188) &lt; Model_Diskriminan!$B$7, 0, 1)</f>
        <v>0</v>
      </c>
      <c r="E188" s="2" t="str">
        <f t="shared" si="1"/>
        <v>Benar</v>
      </c>
    </row>
    <row r="189">
      <c r="A189" s="2">
        <v>98.0</v>
      </c>
      <c r="B189" s="2">
        <v>33.0</v>
      </c>
      <c r="C189" s="2">
        <v>0.0</v>
      </c>
      <c r="D189" s="2">
        <f>if((Perhitungan_Awal!$C$31 * A189 + Perhitungan_Awal!$C$32 * B189) &lt; Model_Diskriminan!$B$7, 0, 1)</f>
        <v>0</v>
      </c>
      <c r="E189" s="2" t="str">
        <f t="shared" si="1"/>
        <v>Benar</v>
      </c>
    </row>
    <row r="190">
      <c r="A190" s="2">
        <v>76.0</v>
      </c>
      <c r="B190" s="2">
        <v>31.0</v>
      </c>
      <c r="C190" s="2">
        <v>1.0</v>
      </c>
      <c r="D190" s="2">
        <f>if((Perhitungan_Awal!$C$31 * A190 + Perhitungan_Awal!$C$32 * B190) &lt; Model_Diskriminan!$B$7, 0, 1)</f>
        <v>1</v>
      </c>
      <c r="E190" s="2" t="str">
        <f t="shared" si="1"/>
        <v>Benar</v>
      </c>
    </row>
    <row r="191">
      <c r="A191" s="2">
        <v>80.0</v>
      </c>
      <c r="B191" s="2">
        <v>25.0</v>
      </c>
      <c r="C191" s="2">
        <v>1.0</v>
      </c>
      <c r="D191" s="2">
        <f>if((Perhitungan_Awal!$C$31 * A191 + Perhitungan_Awal!$C$32 * B191) &lt; Model_Diskriminan!$B$7, 0, 1)</f>
        <v>1</v>
      </c>
      <c r="E191" s="2" t="str">
        <f t="shared" si="1"/>
        <v>Benar</v>
      </c>
    </row>
    <row r="192">
      <c r="A192" s="2">
        <v>62.0</v>
      </c>
      <c r="B192" s="2">
        <v>21.0</v>
      </c>
      <c r="C192" s="2">
        <v>1.0</v>
      </c>
      <c r="D192" s="2">
        <f>if((Perhitungan_Awal!$C$31 * A192 + Perhitungan_Awal!$C$32 * B192) &lt; Model_Diskriminan!$B$7, 0, 1)</f>
        <v>1</v>
      </c>
      <c r="E192" s="2" t="str">
        <f t="shared" si="1"/>
        <v>Benar</v>
      </c>
    </row>
    <row r="193">
      <c r="A193" s="2">
        <v>70.0</v>
      </c>
      <c r="B193" s="2">
        <v>40.0</v>
      </c>
      <c r="C193" s="2">
        <v>0.0</v>
      </c>
      <c r="D193" s="2">
        <f>if((Perhitungan_Awal!$C$31 * A193 + Perhitungan_Awal!$C$32 * B193) &lt; Model_Diskriminan!$B$7, 0, 1)</f>
        <v>0</v>
      </c>
      <c r="E193" s="2" t="str">
        <f t="shared" si="1"/>
        <v>Benar</v>
      </c>
    </row>
    <row r="194">
      <c r="A194" s="2">
        <v>66.0</v>
      </c>
      <c r="B194" s="2">
        <v>36.0</v>
      </c>
      <c r="C194" s="2">
        <v>1.0</v>
      </c>
      <c r="D194" s="2">
        <f>if((Perhitungan_Awal!$C$31 * A194 + Perhitungan_Awal!$C$32 * B194) &lt; Model_Diskriminan!$B$7, 0, 1)</f>
        <v>1</v>
      </c>
      <c r="E194" s="2" t="str">
        <f t="shared" si="1"/>
        <v>Benar</v>
      </c>
    </row>
    <row r="195">
      <c r="A195" s="2">
        <v>72.0</v>
      </c>
      <c r="B195" s="2">
        <v>40.0</v>
      </c>
      <c r="C195" s="2">
        <v>0.0</v>
      </c>
      <c r="D195" s="2">
        <f>if((Perhitungan_Awal!$C$31 * A195 + Perhitungan_Awal!$C$32 * B195) &lt; Model_Diskriminan!$B$7, 0, 1)</f>
        <v>0</v>
      </c>
      <c r="E195" s="2" t="str">
        <f t="shared" si="1"/>
        <v>Benar</v>
      </c>
    </row>
    <row r="196">
      <c r="A196" s="2">
        <v>55.0</v>
      </c>
      <c r="B196" s="2">
        <v>42.0</v>
      </c>
      <c r="C196" s="2">
        <v>1.0</v>
      </c>
      <c r="D196" s="2">
        <f>if((Perhitungan_Awal!$C$31 * A196 + Perhitungan_Awal!$C$32 * B196) &lt; Model_Diskriminan!$B$7, 0, 1)</f>
        <v>1</v>
      </c>
      <c r="E196" s="2" t="str">
        <f t="shared" si="1"/>
        <v>Benar</v>
      </c>
    </row>
    <row r="197">
      <c r="A197" s="2">
        <v>84.0</v>
      </c>
      <c r="B197" s="2">
        <v>29.0</v>
      </c>
      <c r="C197" s="2">
        <v>1.0</v>
      </c>
      <c r="D197" s="2">
        <f>if((Perhitungan_Awal!$C$31 * A197 + Perhitungan_Awal!$C$32 * B197) &lt; Model_Diskriminan!$B$7, 0, 1)</f>
        <v>1</v>
      </c>
      <c r="E197" s="2" t="str">
        <f t="shared" si="1"/>
        <v>Benar</v>
      </c>
    </row>
    <row r="198">
      <c r="A198" s="2">
        <v>58.0</v>
      </c>
      <c r="B198" s="2">
        <v>21.0</v>
      </c>
      <c r="C198" s="2">
        <v>1.0</v>
      </c>
      <c r="D198" s="2">
        <f>if((Perhitungan_Awal!$C$31 * A198 + Perhitungan_Awal!$C$32 * B198) &lt; Model_Diskriminan!$B$7, 0, 1)</f>
        <v>1</v>
      </c>
      <c r="E198" s="2" t="str">
        <f t="shared" si="1"/>
        <v>Benar</v>
      </c>
    </row>
    <row r="199">
      <c r="A199" s="2">
        <v>62.0</v>
      </c>
      <c r="B199" s="2">
        <v>23.0</v>
      </c>
      <c r="C199" s="2">
        <v>1.0</v>
      </c>
      <c r="D199" s="2">
        <f>if((Perhitungan_Awal!$C$31 * A199 + Perhitungan_Awal!$C$32 * B199) &lt; Model_Diskriminan!$B$7, 0, 1)</f>
        <v>1</v>
      </c>
      <c r="E199" s="2" t="str">
        <f t="shared" si="1"/>
        <v>Benar</v>
      </c>
    </row>
    <row r="200">
      <c r="A200" s="2">
        <v>64.0</v>
      </c>
      <c r="B200" s="2">
        <v>26.0</v>
      </c>
      <c r="C200" s="2">
        <v>1.0</v>
      </c>
      <c r="D200" s="2">
        <f>if((Perhitungan_Awal!$C$31 * A200 + Perhitungan_Awal!$C$32 * B200) &lt; Model_Diskriminan!$B$7, 0, 1)</f>
        <v>1</v>
      </c>
      <c r="E200" s="2" t="str">
        <f t="shared" si="1"/>
        <v>Benar</v>
      </c>
    </row>
    <row r="201">
      <c r="A201" s="2">
        <v>60.0</v>
      </c>
      <c r="B201" s="2">
        <v>29.0</v>
      </c>
      <c r="C201" s="2">
        <v>1.0</v>
      </c>
      <c r="D201" s="2">
        <f>if((Perhitungan_Awal!$C$31 * A201 + Perhitungan_Awal!$C$32 * B201) &lt; Model_Diskriminan!$B$7, 0, 1)</f>
        <v>1</v>
      </c>
      <c r="E201" s="2" t="str">
        <f t="shared" si="1"/>
        <v>Benar</v>
      </c>
    </row>
    <row r="202">
      <c r="A202" s="2">
        <v>80.0</v>
      </c>
      <c r="B202" s="2">
        <v>21.0</v>
      </c>
      <c r="C202" s="2">
        <v>1.0</v>
      </c>
      <c r="D202" s="2">
        <f>if((Perhitungan_Awal!$C$31 * A202 + Perhitungan_Awal!$C$32 * B202) &lt; Model_Diskriminan!$B$7, 0, 1)</f>
        <v>1</v>
      </c>
      <c r="E202" s="2" t="str">
        <f t="shared" si="1"/>
        <v>Benar</v>
      </c>
    </row>
    <row r="203">
      <c r="A203" s="2">
        <v>82.0</v>
      </c>
      <c r="B203" s="2">
        <v>28.0</v>
      </c>
      <c r="C203" s="2">
        <v>1.0</v>
      </c>
      <c r="D203" s="2">
        <f>if((Perhitungan_Awal!$C$31 * A203 + Perhitungan_Awal!$C$32 * B203) &lt; Model_Diskriminan!$B$7, 0, 1)</f>
        <v>1</v>
      </c>
      <c r="E203" s="2" t="str">
        <f t="shared" si="1"/>
        <v>Benar</v>
      </c>
    </row>
    <row r="204">
      <c r="A204" s="2">
        <v>68.0</v>
      </c>
      <c r="B204" s="2">
        <v>32.0</v>
      </c>
      <c r="C204" s="2">
        <v>1.0</v>
      </c>
      <c r="D204" s="2">
        <f>if((Perhitungan_Awal!$C$31 * A204 + Perhitungan_Awal!$C$32 * B204) &lt; Model_Diskriminan!$B$7, 0, 1)</f>
        <v>1</v>
      </c>
      <c r="E204" s="2" t="str">
        <f t="shared" si="1"/>
        <v>Benar</v>
      </c>
    </row>
    <row r="205">
      <c r="A205" s="2">
        <v>70.0</v>
      </c>
      <c r="B205" s="2">
        <v>27.0</v>
      </c>
      <c r="C205" s="2">
        <v>1.0</v>
      </c>
      <c r="D205" s="2">
        <f>if((Perhitungan_Awal!$C$31 * A205 + Perhitungan_Awal!$C$32 * B205) &lt; Model_Diskriminan!$B$7, 0, 1)</f>
        <v>1</v>
      </c>
      <c r="E205" s="2" t="str">
        <f t="shared" si="1"/>
        <v>Benar</v>
      </c>
    </row>
    <row r="206">
      <c r="A206" s="2">
        <v>72.0</v>
      </c>
      <c r="B206" s="2">
        <v>55.0</v>
      </c>
      <c r="C206" s="2">
        <v>0.0</v>
      </c>
      <c r="D206" s="2">
        <f>if((Perhitungan_Awal!$C$31 * A206 + Perhitungan_Awal!$C$32 * B206) &lt; Model_Diskriminan!$B$7, 0, 1)</f>
        <v>0</v>
      </c>
      <c r="E206" s="2" t="str">
        <f t="shared" si="1"/>
        <v>Benar</v>
      </c>
    </row>
    <row r="207">
      <c r="A207" s="2">
        <v>72.0</v>
      </c>
      <c r="B207" s="2">
        <v>27.0</v>
      </c>
      <c r="C207" s="2">
        <v>1.0</v>
      </c>
      <c r="D207" s="2">
        <f>if((Perhitungan_Awal!$C$31 * A207 + Perhitungan_Awal!$C$32 * B207) &lt; Model_Diskriminan!$B$7, 0, 1)</f>
        <v>1</v>
      </c>
      <c r="E207" s="2" t="str">
        <f t="shared" si="1"/>
        <v>Benar</v>
      </c>
    </row>
    <row r="208">
      <c r="A208" s="2">
        <v>76.0</v>
      </c>
      <c r="B208" s="2">
        <v>57.0</v>
      </c>
      <c r="C208" s="2">
        <v>0.0</v>
      </c>
      <c r="D208" s="2">
        <f>if((Perhitungan_Awal!$C$31 * A208 + Perhitungan_Awal!$C$32 * B208) &lt; Model_Diskriminan!$B$7, 0, 1)</f>
        <v>0</v>
      </c>
      <c r="E208" s="2" t="str">
        <f t="shared" si="1"/>
        <v>Benar</v>
      </c>
    </row>
    <row r="209">
      <c r="A209" s="2">
        <v>104.0</v>
      </c>
      <c r="B209" s="2">
        <v>52.0</v>
      </c>
      <c r="C209" s="2">
        <v>0.0</v>
      </c>
      <c r="D209" s="2">
        <f>if((Perhitungan_Awal!$C$31 * A209 + Perhitungan_Awal!$C$32 * B209) &lt; Model_Diskriminan!$B$7, 0, 1)</f>
        <v>0</v>
      </c>
      <c r="E209" s="2" t="str">
        <f t="shared" si="1"/>
        <v>Benar</v>
      </c>
    </row>
    <row r="210">
      <c r="A210" s="2">
        <v>64.0</v>
      </c>
      <c r="B210" s="2">
        <v>21.0</v>
      </c>
      <c r="C210" s="2">
        <v>1.0</v>
      </c>
      <c r="D210" s="2">
        <f>if((Perhitungan_Awal!$C$31 * A210 + Perhitungan_Awal!$C$32 * B210) &lt; Model_Diskriminan!$B$7, 0, 1)</f>
        <v>1</v>
      </c>
      <c r="E210" s="2" t="str">
        <f t="shared" si="1"/>
        <v>Benar</v>
      </c>
    </row>
    <row r="211">
      <c r="A211" s="2">
        <v>84.0</v>
      </c>
      <c r="B211" s="2">
        <v>41.0</v>
      </c>
      <c r="C211" s="2">
        <v>0.0</v>
      </c>
      <c r="D211" s="2">
        <f>if((Perhitungan_Awal!$C$31 * A211 + Perhitungan_Awal!$C$32 * B211) &lt; Model_Diskriminan!$B$7, 0, 1)</f>
        <v>0</v>
      </c>
      <c r="E211" s="2" t="str">
        <f t="shared" si="1"/>
        <v>Benar</v>
      </c>
    </row>
    <row r="212">
      <c r="A212" s="2">
        <v>60.0</v>
      </c>
      <c r="B212" s="2">
        <v>25.0</v>
      </c>
      <c r="C212" s="2">
        <v>1.0</v>
      </c>
      <c r="D212" s="2">
        <f>if((Perhitungan_Awal!$C$31 * A212 + Perhitungan_Awal!$C$32 * B212) &lt; Model_Diskriminan!$B$7, 0, 1)</f>
        <v>1</v>
      </c>
      <c r="E212" s="2" t="str">
        <f t="shared" si="1"/>
        <v>Benar</v>
      </c>
    </row>
    <row r="213">
      <c r="A213" s="2">
        <v>85.0</v>
      </c>
      <c r="B213" s="2">
        <v>24.0</v>
      </c>
      <c r="C213" s="2">
        <v>1.0</v>
      </c>
      <c r="D213" s="2">
        <f>if((Perhitungan_Awal!$C$31 * A213 + Perhitungan_Awal!$C$32 * B213) &lt; Model_Diskriminan!$B$7, 0, 1)</f>
        <v>1</v>
      </c>
      <c r="E213" s="2" t="str">
        <f t="shared" si="1"/>
        <v>Benar</v>
      </c>
    </row>
    <row r="214">
      <c r="A214" s="2">
        <v>95.0</v>
      </c>
      <c r="B214" s="2">
        <v>60.0</v>
      </c>
      <c r="C214" s="2">
        <v>0.0</v>
      </c>
      <c r="D214" s="2">
        <f>if((Perhitungan_Awal!$C$31 * A214 + Perhitungan_Awal!$C$32 * B214) &lt; Model_Diskriminan!$B$7, 0, 1)</f>
        <v>0</v>
      </c>
      <c r="E214" s="2" t="str">
        <f t="shared" si="1"/>
        <v>Benar</v>
      </c>
    </row>
    <row r="215">
      <c r="A215" s="2">
        <v>65.0</v>
      </c>
      <c r="B215" s="2">
        <v>24.0</v>
      </c>
      <c r="C215" s="2">
        <v>1.0</v>
      </c>
      <c r="D215" s="2">
        <f>if((Perhitungan_Awal!$C$31 * A215 + Perhitungan_Awal!$C$32 * B215) &lt; Model_Diskriminan!$B$7, 0, 1)</f>
        <v>1</v>
      </c>
      <c r="E215" s="2" t="str">
        <f t="shared" si="1"/>
        <v>Benar</v>
      </c>
    </row>
    <row r="216">
      <c r="A216" s="2">
        <v>82.0</v>
      </c>
      <c r="B216" s="2">
        <v>36.0</v>
      </c>
      <c r="C216" s="2">
        <v>0.0</v>
      </c>
      <c r="D216" s="2">
        <f>if((Perhitungan_Awal!$C$31 * A216 + Perhitungan_Awal!$C$32 * B216) &lt; Model_Diskriminan!$B$7, 0, 1)</f>
        <v>0</v>
      </c>
      <c r="E216" s="2" t="str">
        <f t="shared" si="1"/>
        <v>Benar</v>
      </c>
    </row>
    <row r="217">
      <c r="A217" s="2">
        <v>70.0</v>
      </c>
      <c r="B217" s="2">
        <v>38.0</v>
      </c>
      <c r="C217" s="2">
        <v>1.0</v>
      </c>
      <c r="D217" s="2">
        <f>if((Perhitungan_Awal!$C$31 * A217 + Perhitungan_Awal!$C$32 * B217) &lt; Model_Diskriminan!$B$7, 0, 1)</f>
        <v>0</v>
      </c>
      <c r="E217" s="2" t="str">
        <f t="shared" si="1"/>
        <v>Salah</v>
      </c>
    </row>
    <row r="218">
      <c r="A218" s="2">
        <v>62.0</v>
      </c>
      <c r="B218" s="2">
        <v>25.0</v>
      </c>
      <c r="C218" s="2">
        <v>1.0</v>
      </c>
      <c r="D218" s="2">
        <f>if((Perhitungan_Awal!$C$31 * A218 + Perhitungan_Awal!$C$32 * B218) &lt; Model_Diskriminan!$B$7, 0, 1)</f>
        <v>1</v>
      </c>
      <c r="E218" s="2" t="str">
        <f t="shared" si="1"/>
        <v>Benar</v>
      </c>
    </row>
    <row r="219">
      <c r="A219" s="2">
        <v>68.0</v>
      </c>
      <c r="B219" s="2">
        <v>32.0</v>
      </c>
      <c r="C219" s="2">
        <v>1.0</v>
      </c>
      <c r="D219" s="2">
        <f>if((Perhitungan_Awal!$C$31 * A219 + Perhitungan_Awal!$C$32 * B219) &lt; Model_Diskriminan!$B$7, 0, 1)</f>
        <v>1</v>
      </c>
      <c r="E219" s="2" t="str">
        <f t="shared" si="1"/>
        <v>Benar</v>
      </c>
    </row>
    <row r="220">
      <c r="A220" s="2">
        <v>74.0</v>
      </c>
      <c r="B220" s="2">
        <v>32.0</v>
      </c>
      <c r="C220" s="2">
        <v>1.0</v>
      </c>
      <c r="D220" s="2">
        <f>if((Perhitungan_Awal!$C$31 * A220 + Perhitungan_Awal!$C$32 * B220) &lt; Model_Diskriminan!$B$7, 0, 1)</f>
        <v>1</v>
      </c>
      <c r="E220" s="2" t="str">
        <f t="shared" si="1"/>
        <v>Benar</v>
      </c>
    </row>
    <row r="221">
      <c r="A221" s="2">
        <v>66.0</v>
      </c>
      <c r="B221" s="2">
        <v>41.0</v>
      </c>
      <c r="C221" s="2">
        <v>1.0</v>
      </c>
      <c r="D221" s="2">
        <f>if((Perhitungan_Awal!$C$31 * A221 + Perhitungan_Awal!$C$32 * B221) &lt; Model_Diskriminan!$B$7, 0, 1)</f>
        <v>0</v>
      </c>
      <c r="E221" s="2" t="str">
        <f t="shared" si="1"/>
        <v>Salah</v>
      </c>
    </row>
    <row r="222">
      <c r="A222" s="2">
        <v>60.0</v>
      </c>
      <c r="B222" s="2">
        <v>21.0</v>
      </c>
      <c r="C222" s="2">
        <v>1.0</v>
      </c>
      <c r="D222" s="2">
        <f>if((Perhitungan_Awal!$C$31 * A222 + Perhitungan_Awal!$C$32 * B222) &lt; Model_Diskriminan!$B$7, 0, 1)</f>
        <v>1</v>
      </c>
      <c r="E222" s="2" t="str">
        <f t="shared" si="1"/>
        <v>Benar</v>
      </c>
    </row>
    <row r="223">
      <c r="A223" s="2">
        <v>90.0</v>
      </c>
      <c r="B223" s="2">
        <v>66.0</v>
      </c>
      <c r="C223" s="2">
        <v>0.0</v>
      </c>
      <c r="D223" s="2">
        <f>if((Perhitungan_Awal!$C$31 * A223 + Perhitungan_Awal!$C$32 * B223) &lt; Model_Diskriminan!$B$7, 0, 1)</f>
        <v>0</v>
      </c>
      <c r="E223" s="2" t="str">
        <f t="shared" si="1"/>
        <v>Benar</v>
      </c>
    </row>
    <row r="224">
      <c r="A224" s="2">
        <v>72.0</v>
      </c>
      <c r="B224" s="2">
        <v>37.0</v>
      </c>
      <c r="C224" s="2">
        <v>1.0</v>
      </c>
      <c r="D224" s="2">
        <f>if((Perhitungan_Awal!$C$31 * A224 + Perhitungan_Awal!$C$32 * B224) &lt; Model_Diskriminan!$B$7, 0, 1)</f>
        <v>1</v>
      </c>
      <c r="E224" s="2" t="str">
        <f t="shared" si="1"/>
        <v>Benar</v>
      </c>
    </row>
    <row r="225">
      <c r="A225" s="2">
        <v>60.0</v>
      </c>
      <c r="B225" s="2">
        <v>61.0</v>
      </c>
      <c r="C225" s="2">
        <v>0.0</v>
      </c>
      <c r="D225" s="2">
        <f>if((Perhitungan_Awal!$C$31 * A225 + Perhitungan_Awal!$C$32 * B225) &lt; Model_Diskriminan!$B$7, 0, 1)</f>
        <v>0</v>
      </c>
      <c r="E225" s="2" t="str">
        <f t="shared" si="1"/>
        <v>Benar</v>
      </c>
    </row>
    <row r="226">
      <c r="A226" s="2">
        <v>66.0</v>
      </c>
      <c r="B226" s="2">
        <v>26.0</v>
      </c>
      <c r="C226" s="2">
        <v>1.0</v>
      </c>
      <c r="D226" s="2">
        <f>if((Perhitungan_Awal!$C$31 * A226 + Perhitungan_Awal!$C$32 * B226) &lt; Model_Diskriminan!$B$7, 0, 1)</f>
        <v>1</v>
      </c>
      <c r="E226" s="2" t="str">
        <f t="shared" si="1"/>
        <v>Benar</v>
      </c>
    </row>
    <row r="227">
      <c r="A227" s="2">
        <v>78.0</v>
      </c>
      <c r="B227" s="2">
        <v>22.0</v>
      </c>
      <c r="C227" s="2">
        <v>1.0</v>
      </c>
      <c r="D227" s="2">
        <f>if((Perhitungan_Awal!$C$31 * A227 + Perhitungan_Awal!$C$32 * B227) &lt; Model_Diskriminan!$B$7, 0, 1)</f>
        <v>1</v>
      </c>
      <c r="E227" s="2" t="str">
        <f t="shared" si="1"/>
        <v>Benar</v>
      </c>
    </row>
    <row r="228">
      <c r="A228" s="2">
        <v>76.0</v>
      </c>
      <c r="B228" s="2">
        <v>26.0</v>
      </c>
      <c r="C228" s="2">
        <v>1.0</v>
      </c>
      <c r="D228" s="2">
        <f>if((Perhitungan_Awal!$C$31 * A228 + Perhitungan_Awal!$C$32 * B228) &lt; Model_Diskriminan!$B$7, 0, 1)</f>
        <v>1</v>
      </c>
      <c r="E228" s="2" t="str">
        <f t="shared" si="1"/>
        <v>Benar</v>
      </c>
    </row>
    <row r="229">
      <c r="A229" s="2">
        <v>52.0</v>
      </c>
      <c r="B229" s="2">
        <v>24.0</v>
      </c>
      <c r="C229" s="2">
        <v>1.0</v>
      </c>
      <c r="D229" s="2">
        <f>if((Perhitungan_Awal!$C$31 * A229 + Perhitungan_Awal!$C$32 * B229) &lt; Model_Diskriminan!$B$7, 0, 1)</f>
        <v>1</v>
      </c>
      <c r="E229" s="2" t="str">
        <f t="shared" si="1"/>
        <v>Benar</v>
      </c>
    </row>
    <row r="230">
      <c r="A230" s="2">
        <v>70.0</v>
      </c>
      <c r="B230" s="2">
        <v>31.0</v>
      </c>
      <c r="C230" s="2">
        <v>1.0</v>
      </c>
      <c r="D230" s="2">
        <f>if((Perhitungan_Awal!$C$31 * A230 + Perhitungan_Awal!$C$32 * B230) &lt; Model_Diskriminan!$B$7, 0, 1)</f>
        <v>1</v>
      </c>
      <c r="E230" s="2" t="str">
        <f t="shared" si="1"/>
        <v>Benar</v>
      </c>
    </row>
    <row r="231">
      <c r="A231" s="2">
        <v>80.0</v>
      </c>
      <c r="B231" s="2">
        <v>24.0</v>
      </c>
      <c r="C231" s="2">
        <v>1.0</v>
      </c>
      <c r="D231" s="2">
        <f>if((Perhitungan_Awal!$C$31 * A231 + Perhitungan_Awal!$C$32 * B231) &lt; Model_Diskriminan!$B$7, 0, 1)</f>
        <v>1</v>
      </c>
      <c r="E231" s="2" t="str">
        <f t="shared" si="1"/>
        <v>Benar</v>
      </c>
    </row>
    <row r="232">
      <c r="A232" s="2">
        <v>86.0</v>
      </c>
      <c r="B232" s="2">
        <v>22.0</v>
      </c>
      <c r="C232" s="2">
        <v>1.0</v>
      </c>
      <c r="D232" s="2">
        <f>if((Perhitungan_Awal!$C$31 * A232 + Perhitungan_Awal!$C$32 * B232) &lt; Model_Diskriminan!$B$7, 0, 1)</f>
        <v>1</v>
      </c>
      <c r="E232" s="2" t="str">
        <f t="shared" si="1"/>
        <v>Benar</v>
      </c>
    </row>
    <row r="233">
      <c r="A233" s="2">
        <v>80.0</v>
      </c>
      <c r="B233" s="2">
        <v>46.0</v>
      </c>
      <c r="C233" s="2">
        <v>0.0</v>
      </c>
      <c r="D233" s="2">
        <f>if((Perhitungan_Awal!$C$31 * A233 + Perhitungan_Awal!$C$32 * B233) &lt; Model_Diskriminan!$B$7, 0, 1)</f>
        <v>0</v>
      </c>
      <c r="E233" s="2" t="str">
        <f t="shared" si="1"/>
        <v>Benar</v>
      </c>
    </row>
    <row r="234">
      <c r="A234" s="2">
        <v>80.0</v>
      </c>
      <c r="B234" s="2">
        <v>22.0</v>
      </c>
      <c r="C234" s="2">
        <v>1.0</v>
      </c>
      <c r="D234" s="2">
        <f>if((Perhitungan_Awal!$C$31 * A234 + Perhitungan_Awal!$C$32 * B234) &lt; Model_Diskriminan!$B$7, 0, 1)</f>
        <v>1</v>
      </c>
      <c r="E234" s="2" t="str">
        <f t="shared" si="1"/>
        <v>Benar</v>
      </c>
    </row>
    <row r="235">
      <c r="A235" s="2">
        <v>68.0</v>
      </c>
      <c r="B235" s="2">
        <v>29.0</v>
      </c>
      <c r="C235" s="2">
        <v>1.0</v>
      </c>
      <c r="D235" s="2">
        <f>if((Perhitungan_Awal!$C$31 * A235 + Perhitungan_Awal!$C$32 * B235) &lt; Model_Diskriminan!$B$7, 0, 1)</f>
        <v>1</v>
      </c>
      <c r="E235" s="2" t="str">
        <f t="shared" si="1"/>
        <v>Benar</v>
      </c>
    </row>
    <row r="236">
      <c r="A236" s="2">
        <v>68.0</v>
      </c>
      <c r="B236" s="2">
        <v>23.0</v>
      </c>
      <c r="C236" s="2">
        <v>1.0</v>
      </c>
      <c r="D236" s="2">
        <f>if((Perhitungan_Awal!$C$31 * A236 + Perhitungan_Awal!$C$32 * B236) &lt; Model_Diskriminan!$B$7, 0, 1)</f>
        <v>1</v>
      </c>
      <c r="E236" s="2" t="str">
        <f t="shared" si="1"/>
        <v>Benar</v>
      </c>
    </row>
    <row r="237">
      <c r="A237" s="2">
        <v>72.0</v>
      </c>
      <c r="B237" s="2">
        <v>26.0</v>
      </c>
      <c r="C237" s="2">
        <v>1.0</v>
      </c>
      <c r="D237" s="2">
        <f>if((Perhitungan_Awal!$C$31 * A237 + Perhitungan_Awal!$C$32 * B237) &lt; Model_Diskriminan!$B$7, 0, 1)</f>
        <v>1</v>
      </c>
      <c r="E237" s="2" t="str">
        <f t="shared" si="1"/>
        <v>Benar</v>
      </c>
    </row>
    <row r="238">
      <c r="A238" s="2">
        <v>84.0</v>
      </c>
      <c r="B238" s="2">
        <v>51.0</v>
      </c>
      <c r="C238" s="2">
        <v>0.0</v>
      </c>
      <c r="D238" s="2">
        <f>if((Perhitungan_Awal!$C$31 * A238 + Perhitungan_Awal!$C$32 * B238) &lt; Model_Diskriminan!$B$7, 0, 1)</f>
        <v>0</v>
      </c>
      <c r="E238" s="2" t="str">
        <f t="shared" si="1"/>
        <v>Benar</v>
      </c>
    </row>
    <row r="239">
      <c r="A239" s="2">
        <v>90.0</v>
      </c>
      <c r="B239" s="2">
        <v>23.0</v>
      </c>
      <c r="C239" s="2">
        <v>1.0</v>
      </c>
      <c r="D239" s="2">
        <f>if((Perhitungan_Awal!$C$31 * A239 + Perhitungan_Awal!$C$32 * B239) &lt; Model_Diskriminan!$B$7, 0, 1)</f>
        <v>1</v>
      </c>
      <c r="E239" s="2" t="str">
        <f t="shared" si="1"/>
        <v>Benar</v>
      </c>
    </row>
    <row r="240">
      <c r="A240" s="2">
        <v>84.0</v>
      </c>
      <c r="B240" s="2">
        <v>32.0</v>
      </c>
      <c r="C240" s="2">
        <v>0.0</v>
      </c>
      <c r="D240" s="2">
        <f>if((Perhitungan_Awal!$C$31 * A240 + Perhitungan_Awal!$C$32 * B240) &lt; Model_Diskriminan!$B$7, 0, 1)</f>
        <v>1</v>
      </c>
      <c r="E240" s="2" t="str">
        <f t="shared" si="1"/>
        <v>Salah</v>
      </c>
    </row>
    <row r="241">
      <c r="A241" s="2">
        <v>76.0</v>
      </c>
      <c r="B241" s="2">
        <v>27.0</v>
      </c>
      <c r="C241" s="2">
        <v>1.0</v>
      </c>
      <c r="D241" s="2">
        <f>if((Perhitungan_Awal!$C$31 * A241 + Perhitungan_Awal!$C$32 * B241) &lt; Model_Diskriminan!$B$7, 0, 1)</f>
        <v>1</v>
      </c>
      <c r="E241" s="2" t="str">
        <f t="shared" si="1"/>
        <v>Benar</v>
      </c>
    </row>
    <row r="242">
      <c r="A242" s="2">
        <v>64.0</v>
      </c>
      <c r="B242" s="2">
        <v>21.0</v>
      </c>
      <c r="C242" s="2">
        <v>1.0</v>
      </c>
      <c r="D242" s="2">
        <f>if((Perhitungan_Awal!$C$31 * A242 + Perhitungan_Awal!$C$32 * B242) &lt; Model_Diskriminan!$B$7, 0, 1)</f>
        <v>1</v>
      </c>
      <c r="E242" s="2" t="str">
        <f t="shared" si="1"/>
        <v>Benar</v>
      </c>
    </row>
    <row r="243">
      <c r="A243" s="2">
        <v>70.0</v>
      </c>
      <c r="B243" s="2">
        <v>22.0</v>
      </c>
      <c r="C243" s="2">
        <v>1.0</v>
      </c>
      <c r="D243" s="2">
        <f>if((Perhitungan_Awal!$C$31 * A243 + Perhitungan_Awal!$C$32 * B243) &lt; Model_Diskriminan!$B$7, 0, 1)</f>
        <v>1</v>
      </c>
      <c r="E243" s="2" t="str">
        <f t="shared" si="1"/>
        <v>Benar</v>
      </c>
    </row>
    <row r="244">
      <c r="A244" s="2">
        <v>54.0</v>
      </c>
      <c r="B244" s="2">
        <v>22.0</v>
      </c>
      <c r="C244" s="2">
        <v>1.0</v>
      </c>
      <c r="D244" s="2">
        <f>if((Perhitungan_Awal!$C$31 * A244 + Perhitungan_Awal!$C$32 * B244) &lt; Model_Diskriminan!$B$7, 0, 1)</f>
        <v>1</v>
      </c>
      <c r="E244" s="2" t="str">
        <f t="shared" si="1"/>
        <v>Benar</v>
      </c>
    </row>
    <row r="245">
      <c r="A245" s="2">
        <v>50.0</v>
      </c>
      <c r="B245" s="2">
        <v>33.0</v>
      </c>
      <c r="C245" s="2">
        <v>1.0</v>
      </c>
      <c r="D245" s="2">
        <f>if((Perhitungan_Awal!$C$31 * A245 + Perhitungan_Awal!$C$32 * B245) &lt; Model_Diskriminan!$B$7, 0, 1)</f>
        <v>1</v>
      </c>
      <c r="E245" s="2" t="str">
        <f t="shared" si="1"/>
        <v>Benar</v>
      </c>
    </row>
    <row r="246">
      <c r="A246" s="2">
        <v>76.0</v>
      </c>
      <c r="B246" s="2">
        <v>29.0</v>
      </c>
      <c r="C246" s="2">
        <v>1.0</v>
      </c>
      <c r="D246" s="2">
        <f>if((Perhitungan_Awal!$C$31 * A246 + Perhitungan_Awal!$C$32 * B246) &lt; Model_Diskriminan!$B$7, 0, 1)</f>
        <v>1</v>
      </c>
      <c r="E246" s="2" t="str">
        <f t="shared" si="1"/>
        <v>Benar</v>
      </c>
    </row>
    <row r="247">
      <c r="A247" s="2">
        <v>85.0</v>
      </c>
      <c r="B247" s="2">
        <v>49.0</v>
      </c>
      <c r="C247" s="2">
        <v>0.0</v>
      </c>
      <c r="D247" s="2">
        <f>if((Perhitungan_Awal!$C$31 * A247 + Perhitungan_Awal!$C$32 * B247) &lt; Model_Diskriminan!$B$7, 0, 1)</f>
        <v>0</v>
      </c>
      <c r="E247" s="2" t="str">
        <f t="shared" si="1"/>
        <v>Benar</v>
      </c>
    </row>
    <row r="248">
      <c r="A248" s="2">
        <v>68.0</v>
      </c>
      <c r="B248" s="2">
        <v>41.0</v>
      </c>
      <c r="C248" s="2">
        <v>0.0</v>
      </c>
      <c r="D248" s="2">
        <f>if((Perhitungan_Awal!$C$31 * A248 + Perhitungan_Awal!$C$32 * B248) &lt; Model_Diskriminan!$B$7, 0, 1)</f>
        <v>0</v>
      </c>
      <c r="E248" s="2" t="str">
        <f t="shared" si="1"/>
        <v>Benar</v>
      </c>
    </row>
    <row r="249">
      <c r="A249" s="2">
        <v>90.0</v>
      </c>
      <c r="B249" s="2">
        <v>23.0</v>
      </c>
      <c r="C249" s="2">
        <v>1.0</v>
      </c>
      <c r="D249" s="2">
        <f>if((Perhitungan_Awal!$C$31 * A249 + Perhitungan_Awal!$C$32 * B249) &lt; Model_Diskriminan!$B$7, 0, 1)</f>
        <v>1</v>
      </c>
      <c r="E249" s="2" t="str">
        <f t="shared" si="1"/>
        <v>Benar</v>
      </c>
    </row>
    <row r="250">
      <c r="A250" s="2">
        <v>70.0</v>
      </c>
      <c r="B250" s="2">
        <v>34.0</v>
      </c>
      <c r="C250" s="2">
        <v>1.0</v>
      </c>
      <c r="D250" s="2">
        <f>if((Perhitungan_Awal!$C$31 * A250 + Perhitungan_Awal!$C$32 * B250) &lt; Model_Diskriminan!$B$7, 0, 1)</f>
        <v>1</v>
      </c>
      <c r="E250" s="2" t="str">
        <f t="shared" si="1"/>
        <v>Benar</v>
      </c>
    </row>
    <row r="251">
      <c r="A251" s="2">
        <v>86.0</v>
      </c>
      <c r="B251" s="2">
        <v>23.0</v>
      </c>
      <c r="C251" s="2">
        <v>1.0</v>
      </c>
      <c r="D251" s="2">
        <f>if((Perhitungan_Awal!$C$31 * A251 + Perhitungan_Awal!$C$32 * B251) &lt; Model_Diskriminan!$B$7, 0, 1)</f>
        <v>1</v>
      </c>
      <c r="E251" s="2" t="str">
        <f t="shared" si="1"/>
        <v>Benar</v>
      </c>
    </row>
    <row r="252">
      <c r="A252" s="2">
        <v>52.0</v>
      </c>
      <c r="B252" s="2">
        <v>42.0</v>
      </c>
      <c r="C252" s="2">
        <v>1.0</v>
      </c>
      <c r="D252" s="2">
        <f>if((Perhitungan_Awal!$C$31 * A252 + Perhitungan_Awal!$C$32 * B252) &lt; Model_Diskriminan!$B$7, 0, 1)</f>
        <v>1</v>
      </c>
      <c r="E252" s="2" t="str">
        <f t="shared" si="1"/>
        <v>Benar</v>
      </c>
    </row>
    <row r="253">
      <c r="A253" s="2">
        <v>84.0</v>
      </c>
      <c r="B253" s="2">
        <v>27.0</v>
      </c>
      <c r="C253" s="2">
        <v>1.0</v>
      </c>
      <c r="D253" s="2">
        <f>if((Perhitungan_Awal!$C$31 * A253 + Perhitungan_Awal!$C$32 * B253) &lt; Model_Diskriminan!$B$7, 0, 1)</f>
        <v>1</v>
      </c>
      <c r="E253" s="2" t="str">
        <f t="shared" si="1"/>
        <v>Benar</v>
      </c>
    </row>
    <row r="254">
      <c r="A254" s="2">
        <v>80.0</v>
      </c>
      <c r="B254" s="2">
        <v>24.0</v>
      </c>
      <c r="C254" s="2">
        <v>1.0</v>
      </c>
      <c r="D254" s="2">
        <f>if((Perhitungan_Awal!$C$31 * A254 + Perhitungan_Awal!$C$32 * B254) &lt; Model_Diskriminan!$B$7, 0, 1)</f>
        <v>1</v>
      </c>
      <c r="E254" s="2" t="str">
        <f t="shared" si="1"/>
        <v>Benar</v>
      </c>
    </row>
    <row r="255">
      <c r="A255" s="2">
        <v>68.0</v>
      </c>
      <c r="B255" s="2">
        <v>25.0</v>
      </c>
      <c r="C255" s="2">
        <v>1.0</v>
      </c>
      <c r="D255" s="2">
        <f>if((Perhitungan_Awal!$C$31 * A255 + Perhitungan_Awal!$C$32 * B255) &lt; Model_Diskriminan!$B$7, 0, 1)</f>
        <v>1</v>
      </c>
      <c r="E255" s="2" t="str">
        <f t="shared" si="1"/>
        <v>Benar</v>
      </c>
    </row>
    <row r="256">
      <c r="A256" s="2">
        <v>62.0</v>
      </c>
      <c r="B256" s="2">
        <v>44.0</v>
      </c>
      <c r="C256" s="2">
        <v>0.0</v>
      </c>
      <c r="D256" s="2">
        <f>if((Perhitungan_Awal!$C$31 * A256 + Perhitungan_Awal!$C$32 * B256) &lt; Model_Diskriminan!$B$7, 0, 1)</f>
        <v>0</v>
      </c>
      <c r="E256" s="2" t="str">
        <f t="shared" si="1"/>
        <v>Benar</v>
      </c>
    </row>
    <row r="257">
      <c r="A257" s="2">
        <v>64.0</v>
      </c>
      <c r="B257" s="2">
        <v>21.0</v>
      </c>
      <c r="C257" s="2">
        <v>1.0</v>
      </c>
      <c r="D257" s="2">
        <f>if((Perhitungan_Awal!$C$31 * A257 + Perhitungan_Awal!$C$32 * B257) &lt; Model_Diskriminan!$B$7, 0, 1)</f>
        <v>1</v>
      </c>
      <c r="E257" s="2" t="str">
        <f t="shared" si="1"/>
        <v>Benar</v>
      </c>
    </row>
    <row r="258">
      <c r="A258" s="2">
        <v>56.0</v>
      </c>
      <c r="B258" s="2">
        <v>30.0</v>
      </c>
      <c r="C258" s="2">
        <v>1.0</v>
      </c>
      <c r="D258" s="2">
        <f>if((Perhitungan_Awal!$C$31 * A258 + Perhitungan_Awal!$C$32 * B258) &lt; Model_Diskriminan!$B$7, 0, 1)</f>
        <v>1</v>
      </c>
      <c r="E258" s="2" t="str">
        <f t="shared" si="1"/>
        <v>Benar</v>
      </c>
    </row>
    <row r="259">
      <c r="A259" s="2">
        <v>68.0</v>
      </c>
      <c r="B259" s="2">
        <v>25.0</v>
      </c>
      <c r="C259" s="2">
        <v>1.0</v>
      </c>
      <c r="D259" s="2">
        <f>if((Perhitungan_Awal!$C$31 * A259 + Perhitungan_Awal!$C$32 * B259) &lt; Model_Diskriminan!$B$7, 0, 1)</f>
        <v>1</v>
      </c>
      <c r="E259" s="2" t="str">
        <f t="shared" si="1"/>
        <v>Benar</v>
      </c>
    </row>
    <row r="260">
      <c r="A260" s="2">
        <v>50.0</v>
      </c>
      <c r="B260" s="2">
        <v>24.0</v>
      </c>
      <c r="C260" s="2">
        <v>1.0</v>
      </c>
      <c r="D260" s="2">
        <f>if((Perhitungan_Awal!$C$31 * A260 + Perhitungan_Awal!$C$32 * B260) &lt; Model_Diskriminan!$B$7, 0, 1)</f>
        <v>1</v>
      </c>
      <c r="E260" s="2" t="str">
        <f t="shared" si="1"/>
        <v>Benar</v>
      </c>
    </row>
    <row r="261">
      <c r="A261" s="2">
        <v>76.0</v>
      </c>
      <c r="B261" s="2">
        <v>51.0</v>
      </c>
      <c r="C261" s="2">
        <v>0.0</v>
      </c>
      <c r="D261" s="2">
        <f>if((Perhitungan_Awal!$C$31 * A261 + Perhitungan_Awal!$C$32 * B261) &lt; Model_Diskriminan!$B$7, 0, 1)</f>
        <v>0</v>
      </c>
      <c r="E261" s="2" t="str">
        <f t="shared" si="1"/>
        <v>Benar</v>
      </c>
    </row>
    <row r="262">
      <c r="A262" s="2">
        <v>68.0</v>
      </c>
      <c r="B262" s="2">
        <v>34.0</v>
      </c>
      <c r="C262" s="2">
        <v>1.0</v>
      </c>
      <c r="D262" s="2">
        <f>if((Perhitungan_Awal!$C$31 * A262 + Perhitungan_Awal!$C$32 * B262) &lt; Model_Diskriminan!$B$7, 0, 1)</f>
        <v>1</v>
      </c>
      <c r="E262" s="2" t="str">
        <f t="shared" si="1"/>
        <v>Benar</v>
      </c>
    </row>
    <row r="263">
      <c r="A263" s="2">
        <v>72.0</v>
      </c>
      <c r="B263" s="2">
        <v>27.0</v>
      </c>
      <c r="C263" s="2">
        <v>1.0</v>
      </c>
      <c r="D263" s="2">
        <f>if((Perhitungan_Awal!$C$31 * A263 + Perhitungan_Awal!$C$32 * B263) &lt; Model_Diskriminan!$B$7, 0, 1)</f>
        <v>1</v>
      </c>
      <c r="E263" s="2" t="str">
        <f t="shared" si="1"/>
        <v>Benar</v>
      </c>
    </row>
    <row r="264">
      <c r="A264" s="2">
        <v>70.0</v>
      </c>
      <c r="B264" s="2">
        <v>24.0</v>
      </c>
      <c r="C264" s="2">
        <v>1.0</v>
      </c>
      <c r="D264" s="2">
        <f>if((Perhitungan_Awal!$C$31 * A264 + Perhitungan_Awal!$C$32 * B264) &lt; Model_Diskriminan!$B$7, 0, 1)</f>
        <v>1</v>
      </c>
      <c r="E264" s="2" t="str">
        <f t="shared" si="1"/>
        <v>Benar</v>
      </c>
    </row>
    <row r="265">
      <c r="A265" s="2">
        <v>80.0</v>
      </c>
      <c r="B265" s="2">
        <v>63.0</v>
      </c>
      <c r="C265" s="2">
        <v>0.0</v>
      </c>
      <c r="D265" s="2">
        <f>if((Perhitungan_Awal!$C$31 * A265 + Perhitungan_Awal!$C$32 * B265) &lt; Model_Diskriminan!$B$7, 0, 1)</f>
        <v>0</v>
      </c>
      <c r="E265" s="2" t="str">
        <f t="shared" si="1"/>
        <v>Benar</v>
      </c>
    </row>
    <row r="266">
      <c r="A266" s="2">
        <v>62.0</v>
      </c>
      <c r="B266" s="2">
        <v>35.0</v>
      </c>
      <c r="C266" s="2">
        <v>1.0</v>
      </c>
      <c r="D266" s="2">
        <f>if((Perhitungan_Awal!$C$31 * A266 + Perhitungan_Awal!$C$32 * B266) &lt; Model_Diskriminan!$B$7, 0, 1)</f>
        <v>1</v>
      </c>
      <c r="E266" s="2" t="str">
        <f t="shared" si="1"/>
        <v>Benar</v>
      </c>
    </row>
    <row r="267">
      <c r="A267" s="2">
        <v>74.0</v>
      </c>
      <c r="B267" s="2">
        <v>43.0</v>
      </c>
      <c r="C267" s="2">
        <v>0.0</v>
      </c>
      <c r="D267" s="2">
        <f>if((Perhitungan_Awal!$C$31 * A267 + Perhitungan_Awal!$C$32 * B267) &lt; Model_Diskriminan!$B$7, 0, 1)</f>
        <v>0</v>
      </c>
      <c r="E267" s="2" t="str">
        <f t="shared" si="1"/>
        <v>Benar</v>
      </c>
    </row>
    <row r="268">
      <c r="A268" s="2">
        <v>72.0</v>
      </c>
      <c r="B268" s="2">
        <v>25.0</v>
      </c>
      <c r="C268" s="2">
        <v>1.0</v>
      </c>
      <c r="D268" s="2">
        <f>if((Perhitungan_Awal!$C$31 * A268 + Perhitungan_Awal!$C$32 * B268) &lt; Model_Diskriminan!$B$7, 0, 1)</f>
        <v>1</v>
      </c>
      <c r="E268" s="2" t="str">
        <f t="shared" si="1"/>
        <v>Benar</v>
      </c>
    </row>
    <row r="269">
      <c r="A269" s="2">
        <v>64.0</v>
      </c>
      <c r="B269" s="2">
        <v>24.0</v>
      </c>
      <c r="C269" s="2">
        <v>1.0</v>
      </c>
      <c r="D269" s="2">
        <f>if((Perhitungan_Awal!$C$31 * A269 + Perhitungan_Awal!$C$32 * B269) &lt; Model_Diskriminan!$B$7, 0, 1)</f>
        <v>1</v>
      </c>
      <c r="E269" s="2" t="str">
        <f t="shared" si="1"/>
        <v>Benar</v>
      </c>
    </row>
    <row r="270">
      <c r="A270" s="2">
        <v>52.0</v>
      </c>
      <c r="B270" s="2">
        <v>21.0</v>
      </c>
      <c r="C270" s="2">
        <v>1.0</v>
      </c>
      <c r="D270" s="2">
        <f>if((Perhitungan_Awal!$C$31 * A270 + Perhitungan_Awal!$C$32 * B270) &lt; Model_Diskriminan!$B$7, 0, 1)</f>
        <v>1</v>
      </c>
      <c r="E270" s="2" t="str">
        <f t="shared" si="1"/>
        <v>Benar</v>
      </c>
    </row>
    <row r="271">
      <c r="A271" s="2">
        <v>72.0</v>
      </c>
      <c r="B271" s="2">
        <v>28.0</v>
      </c>
      <c r="C271" s="2">
        <v>1.0</v>
      </c>
      <c r="D271" s="2">
        <f>if((Perhitungan_Awal!$C$31 * A271 + Perhitungan_Awal!$C$32 * B271) &lt; Model_Diskriminan!$B$7, 0, 1)</f>
        <v>1</v>
      </c>
      <c r="E271" s="2" t="str">
        <f t="shared" si="1"/>
        <v>Benar</v>
      </c>
    </row>
    <row r="272">
      <c r="A272" s="2">
        <v>86.0</v>
      </c>
      <c r="B272" s="2">
        <v>38.0</v>
      </c>
      <c r="C272" s="2">
        <v>0.0</v>
      </c>
      <c r="D272" s="2">
        <f>if((Perhitungan_Awal!$C$31 * A272 + Perhitungan_Awal!$C$32 * B272) &lt; Model_Diskriminan!$B$7, 0, 1)</f>
        <v>0</v>
      </c>
      <c r="E272" s="2" t="str">
        <f t="shared" si="1"/>
        <v>Benar</v>
      </c>
    </row>
    <row r="273">
      <c r="A273" s="2">
        <v>62.0</v>
      </c>
      <c r="B273" s="2">
        <v>21.0</v>
      </c>
      <c r="C273" s="2">
        <v>1.0</v>
      </c>
      <c r="D273" s="2">
        <f>if((Perhitungan_Awal!$C$31 * A273 + Perhitungan_Awal!$C$32 * B273) &lt; Model_Diskriminan!$B$7, 0, 1)</f>
        <v>1</v>
      </c>
      <c r="E273" s="2" t="str">
        <f t="shared" si="1"/>
        <v>Benar</v>
      </c>
    </row>
    <row r="274">
      <c r="A274" s="2">
        <v>78.0</v>
      </c>
      <c r="B274" s="2">
        <v>40.0</v>
      </c>
      <c r="C274" s="2">
        <v>0.0</v>
      </c>
      <c r="D274" s="2">
        <f>if((Perhitungan_Awal!$C$31 * A274 + Perhitungan_Awal!$C$32 * B274) &lt; Model_Diskriminan!$B$7, 0, 1)</f>
        <v>0</v>
      </c>
      <c r="E274" s="2" t="str">
        <f t="shared" si="1"/>
        <v>Benar</v>
      </c>
    </row>
    <row r="275">
      <c r="A275" s="2">
        <v>78.0</v>
      </c>
      <c r="B275" s="2">
        <v>21.0</v>
      </c>
      <c r="C275" s="2">
        <v>1.0</v>
      </c>
      <c r="D275" s="2">
        <f>if((Perhitungan_Awal!$C$31 * A275 + Perhitungan_Awal!$C$32 * B275) &lt; Model_Diskriminan!$B$7, 0, 1)</f>
        <v>1</v>
      </c>
      <c r="E275" s="2" t="str">
        <f t="shared" si="1"/>
        <v>Benar</v>
      </c>
    </row>
    <row r="276">
      <c r="A276" s="2">
        <v>70.0</v>
      </c>
      <c r="B276" s="2">
        <v>52.0</v>
      </c>
      <c r="C276" s="2">
        <v>0.0</v>
      </c>
      <c r="D276" s="2">
        <f>if((Perhitungan_Awal!$C$31 * A276 + Perhitungan_Awal!$C$32 * B276) &lt; Model_Diskriminan!$B$7, 0, 1)</f>
        <v>0</v>
      </c>
      <c r="E276" s="2" t="str">
        <f t="shared" si="1"/>
        <v>Benar</v>
      </c>
    </row>
    <row r="277">
      <c r="A277" s="2">
        <v>70.0</v>
      </c>
      <c r="B277" s="2">
        <v>25.0</v>
      </c>
      <c r="C277" s="2">
        <v>1.0</v>
      </c>
      <c r="D277" s="2">
        <f>if((Perhitungan_Awal!$C$31 * A277 + Perhitungan_Awal!$C$32 * B277) &lt; Model_Diskriminan!$B$7, 0, 1)</f>
        <v>1</v>
      </c>
      <c r="E277" s="2" t="str">
        <f t="shared" si="1"/>
        <v>Benar</v>
      </c>
    </row>
    <row r="278">
      <c r="A278" s="2">
        <v>60.0</v>
      </c>
      <c r="B278" s="2">
        <v>29.0</v>
      </c>
      <c r="C278" s="2">
        <v>1.0</v>
      </c>
      <c r="D278" s="2">
        <f>if((Perhitungan_Awal!$C$31 * A278 + Perhitungan_Awal!$C$32 * B278) &lt; Model_Diskriminan!$B$7, 0, 1)</f>
        <v>1</v>
      </c>
      <c r="E278" s="2" t="str">
        <f t="shared" si="1"/>
        <v>Benar</v>
      </c>
    </row>
    <row r="279">
      <c r="A279" s="2">
        <v>64.0</v>
      </c>
      <c r="B279" s="2">
        <v>23.0</v>
      </c>
      <c r="C279" s="2">
        <v>1.0</v>
      </c>
      <c r="D279" s="2">
        <f>if((Perhitungan_Awal!$C$31 * A279 + Perhitungan_Awal!$C$32 * B279) &lt; Model_Diskriminan!$B$7, 0, 1)</f>
        <v>1</v>
      </c>
      <c r="E279" s="2" t="str">
        <f t="shared" si="1"/>
        <v>Benar</v>
      </c>
    </row>
    <row r="280">
      <c r="A280" s="2">
        <v>74.0</v>
      </c>
      <c r="B280" s="2">
        <v>57.0</v>
      </c>
      <c r="C280" s="2">
        <v>0.0</v>
      </c>
      <c r="D280" s="2">
        <f>if((Perhitungan_Awal!$C$31 * A280 + Perhitungan_Awal!$C$32 * B280) &lt; Model_Diskriminan!$B$7, 0, 1)</f>
        <v>0</v>
      </c>
      <c r="E280" s="2" t="str">
        <f t="shared" si="1"/>
        <v>Benar</v>
      </c>
    </row>
    <row r="281">
      <c r="A281" s="2">
        <v>62.0</v>
      </c>
      <c r="B281" s="2">
        <v>22.0</v>
      </c>
      <c r="C281" s="2">
        <v>1.0</v>
      </c>
      <c r="D281" s="2">
        <f>if((Perhitungan_Awal!$C$31 * A281 + Perhitungan_Awal!$C$32 * B281) &lt; Model_Diskriminan!$B$7, 0, 1)</f>
        <v>1</v>
      </c>
      <c r="E281" s="2" t="str">
        <f t="shared" si="1"/>
        <v>Benar</v>
      </c>
    </row>
    <row r="282">
      <c r="A282" s="2">
        <v>70.0</v>
      </c>
      <c r="B282" s="2">
        <v>28.0</v>
      </c>
      <c r="C282" s="2">
        <v>1.0</v>
      </c>
      <c r="D282" s="2">
        <f>if((Perhitungan_Awal!$C$31 * A282 + Perhitungan_Awal!$C$32 * B282) &lt; Model_Diskriminan!$B$7, 0, 1)</f>
        <v>1</v>
      </c>
      <c r="E282" s="2" t="str">
        <f t="shared" si="1"/>
        <v>Benar</v>
      </c>
    </row>
    <row r="283">
      <c r="A283" s="2">
        <v>76.0</v>
      </c>
      <c r="B283" s="2">
        <v>39.0</v>
      </c>
      <c r="C283" s="2">
        <v>0.0</v>
      </c>
      <c r="D283" s="2">
        <f>if((Perhitungan_Awal!$C$31 * A283 + Perhitungan_Awal!$C$32 * B283) &lt; Model_Diskriminan!$B$7, 0, 1)</f>
        <v>0</v>
      </c>
      <c r="E283" s="2" t="str">
        <f t="shared" si="1"/>
        <v>Benar</v>
      </c>
    </row>
    <row r="284">
      <c r="A284" s="2">
        <v>88.0</v>
      </c>
      <c r="B284" s="2">
        <v>37.0</v>
      </c>
      <c r="C284" s="2">
        <v>0.0</v>
      </c>
      <c r="D284" s="2">
        <f>if((Perhitungan_Awal!$C$31 * A284 + Perhitungan_Awal!$C$32 * B284) &lt; Model_Diskriminan!$B$7, 0, 1)</f>
        <v>0</v>
      </c>
      <c r="E284" s="2" t="str">
        <f t="shared" si="1"/>
        <v>Benar</v>
      </c>
    </row>
    <row r="285">
      <c r="A285" s="2">
        <v>86.0</v>
      </c>
      <c r="B285" s="2">
        <v>47.0</v>
      </c>
      <c r="C285" s="2">
        <v>0.0</v>
      </c>
      <c r="D285" s="2">
        <f>if((Perhitungan_Awal!$C$31 * A285 + Perhitungan_Awal!$C$32 * B285) &lt; Model_Diskriminan!$B$7, 0, 1)</f>
        <v>0</v>
      </c>
      <c r="E285" s="2" t="str">
        <f t="shared" si="1"/>
        <v>Benar</v>
      </c>
    </row>
    <row r="286">
      <c r="A286" s="2">
        <v>80.0</v>
      </c>
      <c r="B286" s="2">
        <v>52.0</v>
      </c>
      <c r="C286" s="2">
        <v>0.0</v>
      </c>
      <c r="D286" s="2">
        <f>if((Perhitungan_Awal!$C$31 * A286 + Perhitungan_Awal!$C$32 * B286) &lt; Model_Diskriminan!$B$7, 0, 1)</f>
        <v>0</v>
      </c>
      <c r="E286" s="2" t="str">
        <f t="shared" si="1"/>
        <v>Benar</v>
      </c>
    </row>
    <row r="287">
      <c r="A287" s="2">
        <v>74.0</v>
      </c>
      <c r="B287" s="2">
        <v>51.0</v>
      </c>
      <c r="C287" s="2">
        <v>0.0</v>
      </c>
      <c r="D287" s="2">
        <f>if((Perhitungan_Awal!$C$31 * A287 + Perhitungan_Awal!$C$32 * B287) &lt; Model_Diskriminan!$B$7, 0, 1)</f>
        <v>0</v>
      </c>
      <c r="E287" s="2" t="str">
        <f t="shared" si="1"/>
        <v>Benar</v>
      </c>
    </row>
    <row r="288">
      <c r="A288" s="2">
        <v>84.0</v>
      </c>
      <c r="B288" s="2">
        <v>34.0</v>
      </c>
      <c r="C288" s="2">
        <v>0.0</v>
      </c>
      <c r="D288" s="2">
        <f>if((Perhitungan_Awal!$C$31 * A288 + Perhitungan_Awal!$C$32 * B288) &lt; Model_Diskriminan!$B$7, 0, 1)</f>
        <v>0</v>
      </c>
      <c r="E288" s="2" t="str">
        <f t="shared" si="1"/>
        <v>Benar</v>
      </c>
    </row>
    <row r="289">
      <c r="A289" s="2">
        <v>86.0</v>
      </c>
      <c r="B289" s="2">
        <v>29.0</v>
      </c>
      <c r="C289" s="2">
        <v>0.0</v>
      </c>
      <c r="D289" s="2">
        <f>if((Perhitungan_Awal!$C$31 * A289 + Perhitungan_Awal!$C$32 * B289) &lt; Model_Diskriminan!$B$7, 0, 1)</f>
        <v>1</v>
      </c>
      <c r="E289" s="2" t="str">
        <f t="shared" si="1"/>
        <v>Salah</v>
      </c>
    </row>
    <row r="290">
      <c r="A290" s="2">
        <v>56.0</v>
      </c>
      <c r="B290" s="2">
        <v>26.0</v>
      </c>
      <c r="C290" s="2">
        <v>1.0</v>
      </c>
      <c r="D290" s="2">
        <f>if((Perhitungan_Awal!$C$31 * A290 + Perhitungan_Awal!$C$32 * B290) &lt; Model_Diskriminan!$B$7, 0, 1)</f>
        <v>1</v>
      </c>
      <c r="E290" s="2" t="str">
        <f t="shared" si="1"/>
        <v>Benar</v>
      </c>
    </row>
    <row r="291">
      <c r="A291" s="2">
        <v>72.0</v>
      </c>
      <c r="B291" s="2">
        <v>33.0</v>
      </c>
      <c r="C291" s="2">
        <v>1.0</v>
      </c>
      <c r="D291" s="2">
        <f>if((Perhitungan_Awal!$C$31 * A291 + Perhitungan_Awal!$C$32 * B291) &lt; Model_Diskriminan!$B$7, 0, 1)</f>
        <v>1</v>
      </c>
      <c r="E291" s="2" t="str">
        <f t="shared" si="1"/>
        <v>Benar</v>
      </c>
    </row>
    <row r="292">
      <c r="A292" s="2">
        <v>88.0</v>
      </c>
      <c r="B292" s="2">
        <v>21.0</v>
      </c>
      <c r="C292" s="2">
        <v>1.0</v>
      </c>
      <c r="D292" s="2">
        <f>if((Perhitungan_Awal!$C$31 * A292 + Perhitungan_Awal!$C$32 * B292) &lt; Model_Diskriminan!$B$7, 0, 1)</f>
        <v>1</v>
      </c>
      <c r="E292" s="2" t="str">
        <f t="shared" si="1"/>
        <v>Benar</v>
      </c>
    </row>
    <row r="293">
      <c r="A293" s="2">
        <v>62.0</v>
      </c>
      <c r="B293" s="2">
        <v>25.0</v>
      </c>
      <c r="C293" s="2">
        <v>1.0</v>
      </c>
      <c r="D293" s="2">
        <f>if((Perhitungan_Awal!$C$31 * A293 + Perhitungan_Awal!$C$32 * B293) &lt; Model_Diskriminan!$B$7, 0, 1)</f>
        <v>1</v>
      </c>
      <c r="E293" s="2" t="str">
        <f t="shared" si="1"/>
        <v>Benar</v>
      </c>
    </row>
    <row r="294">
      <c r="A294" s="2">
        <v>78.0</v>
      </c>
      <c r="B294" s="2">
        <v>31.0</v>
      </c>
      <c r="C294" s="2">
        <v>1.0</v>
      </c>
      <c r="D294" s="2">
        <f>if((Perhitungan_Awal!$C$31 * A294 + Perhitungan_Awal!$C$32 * B294) &lt; Model_Diskriminan!$B$7, 0, 1)</f>
        <v>1</v>
      </c>
      <c r="E294" s="2" t="str">
        <f t="shared" si="1"/>
        <v>Benar</v>
      </c>
    </row>
    <row r="295">
      <c r="A295" s="2">
        <v>48.0</v>
      </c>
      <c r="B295" s="2">
        <v>24.0</v>
      </c>
      <c r="C295" s="2">
        <v>1.0</v>
      </c>
      <c r="D295" s="2">
        <f>if((Perhitungan_Awal!$C$31 * A295 + Perhitungan_Awal!$C$32 * B295) &lt; Model_Diskriminan!$B$7, 0, 1)</f>
        <v>1</v>
      </c>
      <c r="E295" s="2" t="str">
        <f t="shared" si="1"/>
        <v>Benar</v>
      </c>
    </row>
    <row r="296">
      <c r="A296" s="2">
        <v>50.0</v>
      </c>
      <c r="B296" s="2">
        <v>65.0</v>
      </c>
      <c r="C296" s="2">
        <v>0.0</v>
      </c>
      <c r="D296" s="2">
        <f>if((Perhitungan_Awal!$C$31 * A296 + Perhitungan_Awal!$C$32 * B296) &lt; Model_Diskriminan!$B$7, 0, 1)</f>
        <v>0</v>
      </c>
      <c r="E296" s="2" t="str">
        <f t="shared" si="1"/>
        <v>Benar</v>
      </c>
    </row>
    <row r="297">
      <c r="A297" s="2">
        <v>62.0</v>
      </c>
      <c r="B297" s="2">
        <v>28.0</v>
      </c>
      <c r="C297" s="2">
        <v>1.0</v>
      </c>
      <c r="D297" s="2">
        <f>if((Perhitungan_Awal!$C$31 * A297 + Perhitungan_Awal!$C$32 * B297) &lt; Model_Diskriminan!$B$7, 0, 1)</f>
        <v>1</v>
      </c>
      <c r="E297" s="2" t="str">
        <f t="shared" si="1"/>
        <v>Benar</v>
      </c>
    </row>
    <row r="298">
      <c r="A298" s="2">
        <v>70.0</v>
      </c>
      <c r="B298" s="2">
        <v>29.0</v>
      </c>
      <c r="C298" s="2">
        <v>1.0</v>
      </c>
      <c r="D298" s="2">
        <f>if((Perhitungan_Awal!$C$31 * A298 + Perhitungan_Awal!$C$32 * B298) &lt; Model_Diskriminan!$B$7, 0, 1)</f>
        <v>1</v>
      </c>
      <c r="E298" s="2" t="str">
        <f t="shared" si="1"/>
        <v>Benar</v>
      </c>
    </row>
    <row r="299">
      <c r="A299" s="2">
        <v>84.0</v>
      </c>
      <c r="B299" s="2">
        <v>24.0</v>
      </c>
      <c r="C299" s="2">
        <v>1.0</v>
      </c>
      <c r="D299" s="2">
        <f>if((Perhitungan_Awal!$C$31 * A299 + Perhitungan_Awal!$C$32 * B299) &lt; Model_Diskriminan!$B$7, 0, 1)</f>
        <v>1</v>
      </c>
      <c r="E299" s="2" t="str">
        <f t="shared" si="1"/>
        <v>Benar</v>
      </c>
    </row>
    <row r="300">
      <c r="A300" s="2">
        <v>78.0</v>
      </c>
      <c r="B300" s="2">
        <v>46.0</v>
      </c>
      <c r="C300" s="2">
        <v>0.0</v>
      </c>
      <c r="D300" s="2">
        <f>if((Perhitungan_Awal!$C$31 * A300 + Perhitungan_Awal!$C$32 * B300) &lt; Model_Diskriminan!$B$7, 0, 1)</f>
        <v>0</v>
      </c>
      <c r="E300" s="2" t="str">
        <f t="shared" si="1"/>
        <v>Benar</v>
      </c>
    </row>
    <row r="301">
      <c r="A301" s="2">
        <v>72.0</v>
      </c>
      <c r="B301" s="2">
        <v>58.0</v>
      </c>
      <c r="C301" s="2">
        <v>0.0</v>
      </c>
      <c r="D301" s="2">
        <f>if((Perhitungan_Awal!$C$31 * A301 + Perhitungan_Awal!$C$32 * B301) &lt; Model_Diskriminan!$B$7, 0, 1)</f>
        <v>0</v>
      </c>
      <c r="E301" s="2" t="str">
        <f t="shared" si="1"/>
        <v>Benar</v>
      </c>
    </row>
    <row r="302">
      <c r="A302" s="2">
        <v>72.0</v>
      </c>
      <c r="B302" s="2">
        <v>30.0</v>
      </c>
      <c r="C302" s="2">
        <v>1.0</v>
      </c>
      <c r="D302" s="2">
        <f>if((Perhitungan_Awal!$C$31 * A302 + Perhitungan_Awal!$C$32 * B302) &lt; Model_Diskriminan!$B$7, 0, 1)</f>
        <v>1</v>
      </c>
      <c r="E302" s="2" t="str">
        <f t="shared" si="1"/>
        <v>Benar</v>
      </c>
    </row>
    <row r="303">
      <c r="A303" s="2">
        <v>58.0</v>
      </c>
      <c r="B303" s="2">
        <v>25.0</v>
      </c>
      <c r="C303" s="2">
        <v>1.0</v>
      </c>
      <c r="D303" s="2">
        <f>if((Perhitungan_Awal!$C$31 * A303 + Perhitungan_Awal!$C$32 * B303) &lt; Model_Diskriminan!$B$7, 0, 1)</f>
        <v>1</v>
      </c>
      <c r="E303" s="2" t="str">
        <f t="shared" si="1"/>
        <v>Benar</v>
      </c>
    </row>
    <row r="304">
      <c r="A304" s="2">
        <v>82.0</v>
      </c>
      <c r="B304" s="2">
        <v>35.0</v>
      </c>
      <c r="C304" s="2">
        <v>0.0</v>
      </c>
      <c r="D304" s="2">
        <f>if((Perhitungan_Awal!$C$31 * A304 + Perhitungan_Awal!$C$32 * B304) &lt; Model_Diskriminan!$B$7, 0, 1)</f>
        <v>0</v>
      </c>
      <c r="E304" s="2" t="str">
        <f t="shared" si="1"/>
        <v>Benar</v>
      </c>
    </row>
    <row r="305">
      <c r="A305" s="2">
        <v>98.0</v>
      </c>
      <c r="B305" s="2">
        <v>28.0</v>
      </c>
      <c r="C305" s="2">
        <v>0.0</v>
      </c>
      <c r="D305" s="2">
        <f>if((Perhitungan_Awal!$C$31 * A305 + Perhitungan_Awal!$C$32 * B305) &lt; Model_Diskriminan!$B$7, 0, 1)</f>
        <v>0</v>
      </c>
      <c r="E305" s="2" t="str">
        <f t="shared" si="1"/>
        <v>Benar</v>
      </c>
    </row>
    <row r="306">
      <c r="A306" s="2">
        <v>76.0</v>
      </c>
      <c r="B306" s="2">
        <v>37.0</v>
      </c>
      <c r="C306" s="2">
        <v>0.0</v>
      </c>
      <c r="D306" s="2">
        <f>if((Perhitungan_Awal!$C$31 * A306 + Perhitungan_Awal!$C$32 * B306) &lt; Model_Diskriminan!$B$7, 0, 1)</f>
        <v>0</v>
      </c>
      <c r="E306" s="2" t="str">
        <f t="shared" si="1"/>
        <v>Benar</v>
      </c>
    </row>
    <row r="307">
      <c r="A307" s="2">
        <v>76.0</v>
      </c>
      <c r="B307" s="2">
        <v>29.0</v>
      </c>
      <c r="C307" s="2">
        <v>1.0</v>
      </c>
      <c r="D307" s="2">
        <f>if((Perhitungan_Awal!$C$31 * A307 + Perhitungan_Awal!$C$32 * B307) &lt; Model_Diskriminan!$B$7, 0, 1)</f>
        <v>1</v>
      </c>
      <c r="E307" s="2" t="str">
        <f t="shared" si="1"/>
        <v>Benar</v>
      </c>
    </row>
    <row r="308">
      <c r="A308" s="2">
        <v>68.0</v>
      </c>
      <c r="B308" s="2">
        <v>47.0</v>
      </c>
      <c r="C308" s="2">
        <v>0.0</v>
      </c>
      <c r="D308" s="2">
        <f>if((Perhitungan_Awal!$C$31 * A308 + Perhitungan_Awal!$C$32 * B308) &lt; Model_Diskriminan!$B$7, 0, 1)</f>
        <v>0</v>
      </c>
      <c r="E308" s="2" t="str">
        <f t="shared" si="1"/>
        <v>Benar</v>
      </c>
    </row>
    <row r="309">
      <c r="A309" s="2">
        <v>68.0</v>
      </c>
      <c r="B309" s="2">
        <v>21.0</v>
      </c>
      <c r="C309" s="2">
        <v>1.0</v>
      </c>
      <c r="D309" s="2">
        <f>if((Perhitungan_Awal!$C$31 * A309 + Perhitungan_Awal!$C$32 * B309) &lt; Model_Diskriminan!$B$7, 0, 1)</f>
        <v>1</v>
      </c>
      <c r="E309" s="2" t="str">
        <f t="shared" si="1"/>
        <v>Benar</v>
      </c>
    </row>
    <row r="310">
      <c r="A310" s="2">
        <v>68.0</v>
      </c>
      <c r="B310" s="2">
        <v>25.0</v>
      </c>
      <c r="C310" s="2">
        <v>1.0</v>
      </c>
      <c r="D310" s="2">
        <f>if((Perhitungan_Awal!$C$31 * A310 + Perhitungan_Awal!$C$32 * B310) &lt; Model_Diskriminan!$B$7, 0, 1)</f>
        <v>1</v>
      </c>
      <c r="E310" s="2" t="str">
        <f t="shared" si="1"/>
        <v>Benar</v>
      </c>
    </row>
    <row r="311">
      <c r="A311" s="2">
        <v>68.0</v>
      </c>
      <c r="B311" s="2">
        <v>30.0</v>
      </c>
      <c r="C311" s="2">
        <v>1.0</v>
      </c>
      <c r="D311" s="2">
        <f>if((Perhitungan_Awal!$C$31 * A311 + Perhitungan_Awal!$C$32 * B311) &lt; Model_Diskriminan!$B$7, 0, 1)</f>
        <v>1</v>
      </c>
      <c r="E311" s="2" t="str">
        <f t="shared" si="1"/>
        <v>Benar</v>
      </c>
    </row>
    <row r="312">
      <c r="A312" s="2">
        <v>66.0</v>
      </c>
      <c r="B312" s="2">
        <v>41.0</v>
      </c>
      <c r="C312" s="2">
        <v>1.0</v>
      </c>
      <c r="D312" s="2">
        <f>if((Perhitungan_Awal!$C$31 * A312 + Perhitungan_Awal!$C$32 * B312) &lt; Model_Diskriminan!$B$7, 0, 1)</f>
        <v>0</v>
      </c>
      <c r="E312" s="2" t="str">
        <f t="shared" si="1"/>
        <v>Salah</v>
      </c>
    </row>
    <row r="313">
      <c r="A313" s="2">
        <v>70.0</v>
      </c>
      <c r="B313" s="2">
        <v>22.0</v>
      </c>
      <c r="C313" s="2">
        <v>1.0</v>
      </c>
      <c r="D313" s="2">
        <f>if((Perhitungan_Awal!$C$31 * A313 + Perhitungan_Awal!$C$32 * B313) &lt; Model_Diskriminan!$B$7, 0, 1)</f>
        <v>1</v>
      </c>
      <c r="E313" s="2" t="str">
        <f t="shared" si="1"/>
        <v>Benar</v>
      </c>
    </row>
    <row r="314">
      <c r="A314" s="2">
        <v>74.0</v>
      </c>
      <c r="B314" s="2">
        <v>27.0</v>
      </c>
      <c r="C314" s="2">
        <v>1.0</v>
      </c>
      <c r="D314" s="2">
        <f>if((Perhitungan_Awal!$C$31 * A314 + Perhitungan_Awal!$C$32 * B314) &lt; Model_Diskriminan!$B$7, 0, 1)</f>
        <v>1</v>
      </c>
      <c r="E314" s="2" t="str">
        <f t="shared" si="1"/>
        <v>Benar</v>
      </c>
    </row>
    <row r="315">
      <c r="A315" s="2">
        <v>50.0</v>
      </c>
      <c r="B315" s="2">
        <v>25.0</v>
      </c>
      <c r="C315" s="2">
        <v>1.0</v>
      </c>
      <c r="D315" s="2">
        <f>if((Perhitungan_Awal!$C$31 * A315 + Perhitungan_Awal!$C$32 * B315) &lt; Model_Diskriminan!$B$7, 0, 1)</f>
        <v>1</v>
      </c>
      <c r="E315" s="2" t="str">
        <f t="shared" si="1"/>
        <v>Benar</v>
      </c>
    </row>
    <row r="316">
      <c r="A316" s="2">
        <v>80.0</v>
      </c>
      <c r="B316" s="2">
        <v>43.0</v>
      </c>
      <c r="C316" s="2">
        <v>0.0</v>
      </c>
      <c r="D316" s="2">
        <f>if((Perhitungan_Awal!$C$31 * A316 + Perhitungan_Awal!$C$32 * B316) &lt; Model_Diskriminan!$B$7, 0, 1)</f>
        <v>0</v>
      </c>
      <c r="E316" s="2" t="str">
        <f t="shared" si="1"/>
        <v>Benar</v>
      </c>
    </row>
    <row r="317">
      <c r="A317" s="2">
        <v>68.0</v>
      </c>
      <c r="B317" s="2">
        <v>26.0</v>
      </c>
      <c r="C317" s="2">
        <v>1.0</v>
      </c>
      <c r="D317" s="2">
        <f>if((Perhitungan_Awal!$C$31 * A317 + Perhitungan_Awal!$C$32 * B317) &lt; Model_Diskriminan!$B$7, 0, 1)</f>
        <v>1</v>
      </c>
      <c r="E317" s="2" t="str">
        <f t="shared" si="1"/>
        <v>Benar</v>
      </c>
    </row>
    <row r="318">
      <c r="A318" s="2">
        <v>80.0</v>
      </c>
      <c r="B318" s="2">
        <v>30.0</v>
      </c>
      <c r="C318" s="2">
        <v>1.0</v>
      </c>
      <c r="D318" s="2">
        <f>if((Perhitungan_Awal!$C$31 * A318 + Perhitungan_Awal!$C$32 * B318) &lt; Model_Diskriminan!$B$7, 0, 1)</f>
        <v>1</v>
      </c>
      <c r="E318" s="2" t="str">
        <f t="shared" si="1"/>
        <v>Benar</v>
      </c>
    </row>
    <row r="319">
      <c r="A319" s="2">
        <v>74.0</v>
      </c>
      <c r="B319" s="2">
        <v>29.0</v>
      </c>
      <c r="C319" s="2">
        <v>1.0</v>
      </c>
      <c r="D319" s="2">
        <f>if((Perhitungan_Awal!$C$31 * A319 + Perhitungan_Awal!$C$32 * B319) &lt; Model_Diskriminan!$B$7, 0, 1)</f>
        <v>1</v>
      </c>
      <c r="E319" s="2" t="str">
        <f t="shared" si="1"/>
        <v>Benar</v>
      </c>
    </row>
    <row r="320">
      <c r="A320" s="2">
        <v>66.0</v>
      </c>
      <c r="B320" s="2">
        <v>28.0</v>
      </c>
      <c r="C320" s="2">
        <v>1.0</v>
      </c>
      <c r="D320" s="2">
        <f>if((Perhitungan_Awal!$C$31 * A320 + Perhitungan_Awal!$C$32 * B320) &lt; Model_Diskriminan!$B$7, 0, 1)</f>
        <v>1</v>
      </c>
      <c r="E320" s="2" t="str">
        <f t="shared" si="1"/>
        <v>Benar</v>
      </c>
    </row>
    <row r="321">
      <c r="A321" s="2">
        <v>78.0</v>
      </c>
      <c r="B321" s="2">
        <v>59.0</v>
      </c>
      <c r="C321" s="2">
        <v>0.0</v>
      </c>
      <c r="D321" s="2">
        <f>if((Perhitungan_Awal!$C$31 * A321 + Perhitungan_Awal!$C$32 * B321) &lt; Model_Diskriminan!$B$7, 0, 1)</f>
        <v>0</v>
      </c>
      <c r="E321" s="2" t="str">
        <f t="shared" si="1"/>
        <v>Benar</v>
      </c>
    </row>
    <row r="322">
      <c r="A322" s="2">
        <v>60.0</v>
      </c>
      <c r="B322" s="2">
        <v>31.0</v>
      </c>
      <c r="C322" s="2">
        <v>1.0</v>
      </c>
      <c r="D322" s="2">
        <f>if((Perhitungan_Awal!$C$31 * A322 + Perhitungan_Awal!$C$32 * B322) &lt; Model_Diskriminan!$B$7, 0, 1)</f>
        <v>1</v>
      </c>
      <c r="E322" s="2" t="str">
        <f t="shared" si="1"/>
        <v>Benar</v>
      </c>
    </row>
    <row r="323">
      <c r="A323" s="2">
        <v>74.0</v>
      </c>
      <c r="B323" s="2">
        <v>25.0</v>
      </c>
      <c r="C323" s="2">
        <v>1.0</v>
      </c>
      <c r="D323" s="2">
        <f>if((Perhitungan_Awal!$C$31 * A323 + Perhitungan_Awal!$C$32 * B323) &lt; Model_Diskriminan!$B$7, 0, 1)</f>
        <v>1</v>
      </c>
      <c r="E323" s="2" t="str">
        <f t="shared" si="1"/>
        <v>Benar</v>
      </c>
    </row>
    <row r="324">
      <c r="A324" s="2">
        <v>70.0</v>
      </c>
      <c r="B324" s="2">
        <v>36.0</v>
      </c>
      <c r="C324" s="2">
        <v>1.0</v>
      </c>
      <c r="D324" s="2">
        <f>if((Perhitungan_Awal!$C$31 * A324 + Perhitungan_Awal!$C$32 * B324) &lt; Model_Diskriminan!$B$7, 0, 1)</f>
        <v>1</v>
      </c>
      <c r="E324" s="2" t="str">
        <f t="shared" si="1"/>
        <v>Benar</v>
      </c>
    </row>
    <row r="325">
      <c r="A325" s="2">
        <v>90.0</v>
      </c>
      <c r="B325" s="2">
        <v>43.0</v>
      </c>
      <c r="C325" s="2">
        <v>0.0</v>
      </c>
      <c r="D325" s="2">
        <f>if((Perhitungan_Awal!$C$31 * A325 + Perhitungan_Awal!$C$32 * B325) &lt; Model_Diskriminan!$B$7, 0, 1)</f>
        <v>0</v>
      </c>
      <c r="E325" s="2" t="str">
        <f t="shared" si="1"/>
        <v>Benar</v>
      </c>
    </row>
    <row r="326">
      <c r="A326" s="2">
        <v>75.0</v>
      </c>
      <c r="B326" s="2">
        <v>21.0</v>
      </c>
      <c r="C326" s="2">
        <v>1.0</v>
      </c>
      <c r="D326" s="2">
        <f>if((Perhitungan_Awal!$C$31 * A326 + Perhitungan_Awal!$C$32 * B326) &lt; Model_Diskriminan!$B$7, 0, 1)</f>
        <v>1</v>
      </c>
      <c r="E326" s="2" t="str">
        <f t="shared" si="1"/>
        <v>Benar</v>
      </c>
    </row>
    <row r="327">
      <c r="A327" s="2">
        <v>72.0</v>
      </c>
      <c r="B327" s="2">
        <v>24.0</v>
      </c>
      <c r="C327" s="2">
        <v>1.0</v>
      </c>
      <c r="D327" s="2">
        <f>if((Perhitungan_Awal!$C$31 * A327 + Perhitungan_Awal!$C$32 * B327) &lt; Model_Diskriminan!$B$7, 0, 1)</f>
        <v>1</v>
      </c>
      <c r="E327" s="2" t="str">
        <f t="shared" si="1"/>
        <v>Benar</v>
      </c>
    </row>
    <row r="328">
      <c r="A328" s="2">
        <v>64.0</v>
      </c>
      <c r="B328" s="2">
        <v>30.0</v>
      </c>
      <c r="C328" s="2">
        <v>1.0</v>
      </c>
      <c r="D328" s="2">
        <f>if((Perhitungan_Awal!$C$31 * A328 + Perhitungan_Awal!$C$32 * B328) &lt; Model_Diskriminan!$B$7, 0, 1)</f>
        <v>1</v>
      </c>
      <c r="E328" s="2" t="str">
        <f t="shared" si="1"/>
        <v>Benar</v>
      </c>
    </row>
    <row r="329">
      <c r="A329" s="2">
        <v>70.0</v>
      </c>
      <c r="B329" s="2">
        <v>37.0</v>
      </c>
      <c r="C329" s="2">
        <v>1.0</v>
      </c>
      <c r="D329" s="2">
        <f>if((Perhitungan_Awal!$C$31 * A329 + Perhitungan_Awal!$C$32 * B329) &lt; Model_Diskriminan!$B$7, 0, 1)</f>
        <v>1</v>
      </c>
      <c r="E329" s="2" t="str">
        <f t="shared" si="1"/>
        <v>Benar</v>
      </c>
    </row>
    <row r="330">
      <c r="A330" s="2">
        <v>86.0</v>
      </c>
      <c r="B330" s="2">
        <v>23.0</v>
      </c>
      <c r="C330" s="2">
        <v>1.0</v>
      </c>
      <c r="D330" s="2">
        <f>if((Perhitungan_Awal!$C$31 * A330 + Perhitungan_Awal!$C$32 * B330) &lt; Model_Diskriminan!$B$7, 0, 1)</f>
        <v>1</v>
      </c>
      <c r="E330" s="2" t="str">
        <f t="shared" si="1"/>
        <v>Benar</v>
      </c>
    </row>
    <row r="331">
      <c r="A331" s="2">
        <v>70.0</v>
      </c>
      <c r="B331" s="2">
        <v>37.0</v>
      </c>
      <c r="C331" s="2">
        <v>1.0</v>
      </c>
      <c r="D331" s="2">
        <f>if((Perhitungan_Awal!$C$31 * A331 + Perhitungan_Awal!$C$32 * B331) &lt; Model_Diskriminan!$B$7, 0, 1)</f>
        <v>1</v>
      </c>
      <c r="E331" s="2" t="str">
        <f t="shared" si="1"/>
        <v>Benar</v>
      </c>
    </row>
    <row r="332">
      <c r="A332" s="2">
        <v>72.0</v>
      </c>
      <c r="B332" s="2">
        <v>46.0</v>
      </c>
      <c r="C332" s="2">
        <v>0.0</v>
      </c>
      <c r="D332" s="2">
        <f>if((Perhitungan_Awal!$C$31 * A332 + Perhitungan_Awal!$C$32 * B332) &lt; Model_Diskriminan!$B$7, 0, 1)</f>
        <v>0</v>
      </c>
      <c r="E332" s="2" t="str">
        <f t="shared" si="1"/>
        <v>Benar</v>
      </c>
    </row>
    <row r="333">
      <c r="A333" s="2">
        <v>58.0</v>
      </c>
      <c r="B333" s="2">
        <v>25.0</v>
      </c>
      <c r="C333" s="2">
        <v>1.0</v>
      </c>
      <c r="D333" s="2">
        <f>if((Perhitungan_Awal!$C$31 * A333 + Perhitungan_Awal!$C$32 * B333) &lt; Model_Diskriminan!$B$7, 0, 1)</f>
        <v>1</v>
      </c>
      <c r="E333" s="2" t="str">
        <f t="shared" si="1"/>
        <v>Benar</v>
      </c>
    </row>
    <row r="334">
      <c r="A334" s="2">
        <v>72.0</v>
      </c>
      <c r="B334" s="2">
        <v>41.0</v>
      </c>
      <c r="C334" s="2">
        <v>0.0</v>
      </c>
      <c r="D334" s="2">
        <f>if((Perhitungan_Awal!$C$31 * A334 + Perhitungan_Awal!$C$32 * B334) &lt; Model_Diskriminan!$B$7, 0, 1)</f>
        <v>0</v>
      </c>
      <c r="E334" s="2" t="str">
        <f t="shared" si="1"/>
        <v>Benar</v>
      </c>
    </row>
    <row r="335">
      <c r="A335" s="2">
        <v>80.0</v>
      </c>
      <c r="B335" s="2">
        <v>44.0</v>
      </c>
      <c r="C335" s="2">
        <v>0.0</v>
      </c>
      <c r="D335" s="2">
        <f>if((Perhitungan_Awal!$C$31 * A335 + Perhitungan_Awal!$C$32 * B335) &lt; Model_Diskriminan!$B$7, 0, 1)</f>
        <v>0</v>
      </c>
      <c r="E335" s="2" t="str">
        <f t="shared" si="1"/>
        <v>Benar</v>
      </c>
    </row>
    <row r="336">
      <c r="A336" s="2">
        <v>60.0</v>
      </c>
      <c r="B336" s="2">
        <v>22.0</v>
      </c>
      <c r="C336" s="2">
        <v>1.0</v>
      </c>
      <c r="D336" s="2">
        <f>if((Perhitungan_Awal!$C$31 * A336 + Perhitungan_Awal!$C$32 * B336) &lt; Model_Diskriminan!$B$7, 0, 1)</f>
        <v>1</v>
      </c>
      <c r="E336" s="2" t="str">
        <f t="shared" si="1"/>
        <v>Benar</v>
      </c>
    </row>
    <row r="337">
      <c r="A337" s="2">
        <v>76.0</v>
      </c>
      <c r="B337" s="2">
        <v>26.0</v>
      </c>
      <c r="C337" s="2">
        <v>1.0</v>
      </c>
      <c r="D337" s="2">
        <f>if((Perhitungan_Awal!$C$31 * A337 + Perhitungan_Awal!$C$32 * B337) &lt; Model_Diskriminan!$B$7, 0, 1)</f>
        <v>1</v>
      </c>
      <c r="E337" s="2" t="str">
        <f t="shared" si="1"/>
        <v>Benar</v>
      </c>
    </row>
    <row r="338">
      <c r="A338" s="2">
        <v>72.0</v>
      </c>
      <c r="B338" s="2">
        <v>44.0</v>
      </c>
      <c r="C338" s="2">
        <v>0.0</v>
      </c>
      <c r="D338" s="2">
        <f>if((Perhitungan_Awal!$C$31 * A338 + Perhitungan_Awal!$C$32 * B338) &lt; Model_Diskriminan!$B$7, 0, 1)</f>
        <v>0</v>
      </c>
      <c r="E338" s="2" t="str">
        <f t="shared" si="1"/>
        <v>Benar</v>
      </c>
    </row>
    <row r="339">
      <c r="A339" s="2">
        <v>76.0</v>
      </c>
      <c r="B339" s="2">
        <v>44.0</v>
      </c>
      <c r="C339" s="2">
        <v>0.0</v>
      </c>
      <c r="D339" s="2">
        <f>if((Perhitungan_Awal!$C$31 * A339 + Perhitungan_Awal!$C$32 * B339) &lt; Model_Diskriminan!$B$7, 0, 1)</f>
        <v>0</v>
      </c>
      <c r="E339" s="2" t="str">
        <f t="shared" si="1"/>
        <v>Benar</v>
      </c>
    </row>
    <row r="340">
      <c r="A340" s="2">
        <v>78.0</v>
      </c>
      <c r="B340" s="2">
        <v>33.0</v>
      </c>
      <c r="C340" s="2">
        <v>1.0</v>
      </c>
      <c r="D340" s="2">
        <f>if((Perhitungan_Awal!$C$31 * A340 + Perhitungan_Awal!$C$32 * B340) &lt; Model_Diskriminan!$B$7, 0, 1)</f>
        <v>1</v>
      </c>
      <c r="E340" s="2" t="str">
        <f t="shared" si="1"/>
        <v>Benar</v>
      </c>
    </row>
    <row r="341">
      <c r="A341" s="2">
        <v>84.0</v>
      </c>
      <c r="B341" s="2">
        <v>41.0</v>
      </c>
      <c r="C341" s="2">
        <v>0.0</v>
      </c>
      <c r="D341" s="2">
        <f>if((Perhitungan_Awal!$C$31 * A341 + Perhitungan_Awal!$C$32 * B341) &lt; Model_Diskriminan!$B$7, 0, 1)</f>
        <v>0</v>
      </c>
      <c r="E341" s="2" t="str">
        <f t="shared" si="1"/>
        <v>Benar</v>
      </c>
    </row>
    <row r="342">
      <c r="A342" s="2">
        <v>70.0</v>
      </c>
      <c r="B342" s="2">
        <v>22.0</v>
      </c>
      <c r="C342" s="2">
        <v>1.0</v>
      </c>
      <c r="D342" s="2">
        <f>if((Perhitungan_Awal!$C$31 * A342 + Perhitungan_Awal!$C$32 * B342) &lt; Model_Diskriminan!$B$7, 0, 1)</f>
        <v>1</v>
      </c>
      <c r="E342" s="2" t="str">
        <f t="shared" si="1"/>
        <v>Benar</v>
      </c>
    </row>
    <row r="343">
      <c r="A343" s="2">
        <v>74.0</v>
      </c>
      <c r="B343" s="2">
        <v>36.0</v>
      </c>
      <c r="C343" s="2">
        <v>1.0</v>
      </c>
      <c r="D343" s="2">
        <f>if((Perhitungan_Awal!$C$31 * A343 + Perhitungan_Awal!$C$32 * B343) &lt; Model_Diskriminan!$B$7, 0, 1)</f>
        <v>1</v>
      </c>
      <c r="E343" s="2" t="str">
        <f t="shared" si="1"/>
        <v>Benar</v>
      </c>
    </row>
    <row r="344">
      <c r="A344" s="2">
        <v>68.0</v>
      </c>
      <c r="B344" s="2">
        <v>22.0</v>
      </c>
      <c r="C344" s="2">
        <v>1.0</v>
      </c>
      <c r="D344" s="2">
        <f>if((Perhitungan_Awal!$C$31 * A344 + Perhitungan_Awal!$C$32 * B344) &lt; Model_Diskriminan!$B$7, 0, 1)</f>
        <v>1</v>
      </c>
      <c r="E344" s="2" t="str">
        <f t="shared" si="1"/>
        <v>Benar</v>
      </c>
    </row>
    <row r="345">
      <c r="A345" s="2">
        <v>86.0</v>
      </c>
      <c r="B345" s="2">
        <v>33.0</v>
      </c>
      <c r="C345" s="2">
        <v>0.0</v>
      </c>
      <c r="D345" s="2">
        <f>if((Perhitungan_Awal!$C$31 * A345 + Perhitungan_Awal!$C$32 * B345) &lt; Model_Diskriminan!$B$7, 0, 1)</f>
        <v>0</v>
      </c>
      <c r="E345" s="2" t="str">
        <f t="shared" si="1"/>
        <v>Benar</v>
      </c>
    </row>
    <row r="346">
      <c r="A346" s="2">
        <v>72.0</v>
      </c>
      <c r="B346" s="2">
        <v>57.0</v>
      </c>
      <c r="C346" s="2">
        <v>0.0</v>
      </c>
      <c r="D346" s="2">
        <f>if((Perhitungan_Awal!$C$31 * A346 + Perhitungan_Awal!$C$32 * B346) &lt; Model_Diskriminan!$B$7, 0, 1)</f>
        <v>0</v>
      </c>
      <c r="E346" s="2" t="str">
        <f t="shared" si="1"/>
        <v>Benar</v>
      </c>
    </row>
    <row r="347">
      <c r="A347" s="2">
        <v>88.0</v>
      </c>
      <c r="B347" s="2">
        <v>49.0</v>
      </c>
      <c r="C347" s="2">
        <v>0.0</v>
      </c>
      <c r="D347" s="2">
        <f>if((Perhitungan_Awal!$C$31 * A347 + Perhitungan_Awal!$C$32 * B347) &lt; Model_Diskriminan!$B$7, 0, 1)</f>
        <v>0</v>
      </c>
      <c r="E347" s="2" t="str">
        <f t="shared" si="1"/>
        <v>Benar</v>
      </c>
    </row>
    <row r="348">
      <c r="A348" s="2">
        <v>46.0</v>
      </c>
      <c r="B348" s="2">
        <v>22.0</v>
      </c>
      <c r="C348" s="2">
        <v>1.0</v>
      </c>
      <c r="D348" s="2">
        <f>if((Perhitungan_Awal!$C$31 * A348 + Perhitungan_Awal!$C$32 * B348) &lt; Model_Diskriminan!$B$7, 0, 1)</f>
        <v>1</v>
      </c>
      <c r="E348" s="2" t="str">
        <f t="shared" si="1"/>
        <v>Benar</v>
      </c>
    </row>
    <row r="349">
      <c r="A349" s="2">
        <v>72.0</v>
      </c>
      <c r="B349" s="2">
        <v>23.0</v>
      </c>
      <c r="C349" s="2">
        <v>1.0</v>
      </c>
      <c r="D349" s="2">
        <f>if((Perhitungan_Awal!$C$31 * A349 + Perhitungan_Awal!$C$32 * B349) &lt; Model_Diskriminan!$B$7, 0, 1)</f>
        <v>1</v>
      </c>
      <c r="E349" s="2" t="str">
        <f t="shared" si="1"/>
        <v>Benar</v>
      </c>
    </row>
    <row r="350">
      <c r="A350" s="2">
        <v>62.0</v>
      </c>
      <c r="B350" s="2">
        <v>26.0</v>
      </c>
      <c r="C350" s="2">
        <v>1.0</v>
      </c>
      <c r="D350" s="2">
        <f>if((Perhitungan_Awal!$C$31 * A350 + Perhitungan_Awal!$C$32 * B350) &lt; Model_Diskriminan!$B$7, 0, 1)</f>
        <v>1</v>
      </c>
      <c r="E350" s="2" t="str">
        <f t="shared" si="1"/>
        <v>Benar</v>
      </c>
    </row>
    <row r="351">
      <c r="A351" s="2">
        <v>80.0</v>
      </c>
      <c r="B351" s="2">
        <v>37.0</v>
      </c>
      <c r="C351" s="2">
        <v>0.0</v>
      </c>
      <c r="D351" s="2">
        <f>if((Perhitungan_Awal!$C$31 * A351 + Perhitungan_Awal!$C$32 * B351) &lt; Model_Diskriminan!$B$7, 0, 1)</f>
        <v>0</v>
      </c>
      <c r="E351" s="2" t="str">
        <f t="shared" si="1"/>
        <v>Benar</v>
      </c>
    </row>
    <row r="352">
      <c r="A352" s="2">
        <v>80.0</v>
      </c>
      <c r="B352" s="2">
        <v>29.0</v>
      </c>
      <c r="C352" s="2">
        <v>1.0</v>
      </c>
      <c r="D352" s="2">
        <f>if((Perhitungan_Awal!$C$31 * A352 + Perhitungan_Awal!$C$32 * B352) &lt; Model_Diskriminan!$B$7, 0, 1)</f>
        <v>1</v>
      </c>
      <c r="E352" s="2" t="str">
        <f t="shared" si="1"/>
        <v>Benar</v>
      </c>
    </row>
    <row r="353">
      <c r="A353" s="2">
        <v>84.0</v>
      </c>
      <c r="B353" s="2">
        <v>30.0</v>
      </c>
      <c r="C353" s="2">
        <v>0.0</v>
      </c>
      <c r="D353" s="2">
        <f>if((Perhitungan_Awal!$C$31 * A353 + Perhitungan_Awal!$C$32 * B353) &lt; Model_Diskriminan!$B$7, 0, 1)</f>
        <v>1</v>
      </c>
      <c r="E353" s="2" t="str">
        <f t="shared" si="1"/>
        <v>Salah</v>
      </c>
    </row>
    <row r="354">
      <c r="A354" s="2">
        <v>82.0</v>
      </c>
      <c r="B354" s="2">
        <v>46.0</v>
      </c>
      <c r="C354" s="2">
        <v>0.0</v>
      </c>
      <c r="D354" s="2">
        <f>if((Perhitungan_Awal!$C$31 * A354 + Perhitungan_Awal!$C$32 * B354) &lt; Model_Diskriminan!$B$7, 0, 1)</f>
        <v>0</v>
      </c>
      <c r="E354" s="2" t="str">
        <f t="shared" si="1"/>
        <v>Benar</v>
      </c>
    </row>
    <row r="355">
      <c r="A355" s="2">
        <v>62.0</v>
      </c>
      <c r="B355" s="2">
        <v>24.0</v>
      </c>
      <c r="C355" s="2">
        <v>1.0</v>
      </c>
      <c r="D355" s="2">
        <f>if((Perhitungan_Awal!$C$31 * A355 + Perhitungan_Awal!$C$32 * B355) &lt; Model_Diskriminan!$B$7, 0, 1)</f>
        <v>1</v>
      </c>
      <c r="E355" s="2" t="str">
        <f t="shared" si="1"/>
        <v>Benar</v>
      </c>
    </row>
    <row r="356">
      <c r="A356" s="2">
        <v>78.0</v>
      </c>
      <c r="B356" s="2">
        <v>21.0</v>
      </c>
      <c r="C356" s="2">
        <v>1.0</v>
      </c>
      <c r="D356" s="2">
        <f>if((Perhitungan_Awal!$C$31 * A356 + Perhitungan_Awal!$C$32 * B356) &lt; Model_Diskriminan!$B$7, 0, 1)</f>
        <v>1</v>
      </c>
      <c r="E356" s="2" t="str">
        <f t="shared" si="1"/>
        <v>Benar</v>
      </c>
    </row>
    <row r="357">
      <c r="A357" s="2">
        <v>88.0</v>
      </c>
      <c r="B357" s="2">
        <v>49.0</v>
      </c>
      <c r="C357" s="2">
        <v>0.0</v>
      </c>
      <c r="D357" s="2">
        <f>if((Perhitungan_Awal!$C$31 * A357 + Perhitungan_Awal!$C$32 * B357) &lt; Model_Diskriminan!$B$7, 0, 1)</f>
        <v>0</v>
      </c>
      <c r="E357" s="2" t="str">
        <f t="shared" si="1"/>
        <v>Benar</v>
      </c>
    </row>
    <row r="358">
      <c r="A358" s="2">
        <v>50.0</v>
      </c>
      <c r="B358" s="2">
        <v>28.0</v>
      </c>
      <c r="C358" s="2">
        <v>1.0</v>
      </c>
      <c r="D358" s="2">
        <f>if((Perhitungan_Awal!$C$31 * A358 + Perhitungan_Awal!$C$32 * B358) &lt; Model_Diskriminan!$B$7, 0, 1)</f>
        <v>1</v>
      </c>
      <c r="E358" s="2" t="str">
        <f t="shared" si="1"/>
        <v>Benar</v>
      </c>
    </row>
    <row r="359">
      <c r="A359" s="2">
        <v>72.0</v>
      </c>
      <c r="B359" s="2">
        <v>44.0</v>
      </c>
      <c r="C359" s="2">
        <v>0.0</v>
      </c>
      <c r="D359" s="2">
        <f>if((Perhitungan_Awal!$C$31 * A359 + Perhitungan_Awal!$C$32 * B359) &lt; Model_Diskriminan!$B$7, 0, 1)</f>
        <v>0</v>
      </c>
      <c r="E359" s="2" t="str">
        <f t="shared" si="1"/>
        <v>Benar</v>
      </c>
    </row>
    <row r="360">
      <c r="A360" s="2">
        <v>74.0</v>
      </c>
      <c r="B360" s="2">
        <v>48.0</v>
      </c>
      <c r="C360" s="2">
        <v>0.0</v>
      </c>
      <c r="D360" s="2">
        <f>if((Perhitungan_Awal!$C$31 * A360 + Perhitungan_Awal!$C$32 * B360) &lt; Model_Diskriminan!$B$7, 0, 1)</f>
        <v>0</v>
      </c>
      <c r="E360" s="2" t="str">
        <f t="shared" si="1"/>
        <v>Benar</v>
      </c>
    </row>
    <row r="361">
      <c r="A361" s="2">
        <v>76.0</v>
      </c>
      <c r="B361" s="2">
        <v>29.0</v>
      </c>
      <c r="C361" s="2">
        <v>1.0</v>
      </c>
      <c r="D361" s="2">
        <f>if((Perhitungan_Awal!$C$31 * A361 + Perhitungan_Awal!$C$32 * B361) &lt; Model_Diskriminan!$B$7, 0, 1)</f>
        <v>1</v>
      </c>
      <c r="E361" s="2" t="str">
        <f t="shared" si="1"/>
        <v>Benar</v>
      </c>
    </row>
    <row r="362">
      <c r="A362" s="2">
        <v>64.0</v>
      </c>
      <c r="B362" s="2">
        <v>29.0</v>
      </c>
      <c r="C362" s="2">
        <v>1.0</v>
      </c>
      <c r="D362" s="2">
        <f>if((Perhitungan_Awal!$C$31 * A362 + Perhitungan_Awal!$C$32 * B362) &lt; Model_Diskriminan!$B$7, 0, 1)</f>
        <v>1</v>
      </c>
      <c r="E362" s="2" t="str">
        <f t="shared" si="1"/>
        <v>Benar</v>
      </c>
    </row>
    <row r="363">
      <c r="A363" s="2">
        <v>70.0</v>
      </c>
      <c r="B363" s="2">
        <v>63.0</v>
      </c>
      <c r="C363" s="2">
        <v>0.0</v>
      </c>
      <c r="D363" s="2">
        <f>if((Perhitungan_Awal!$C$31 * A363 + Perhitungan_Awal!$C$32 * B363) &lt; Model_Diskriminan!$B$7, 0, 1)</f>
        <v>0</v>
      </c>
      <c r="E363" s="2" t="str">
        <f t="shared" si="1"/>
        <v>Benar</v>
      </c>
    </row>
    <row r="364">
      <c r="A364" s="2">
        <v>108.0</v>
      </c>
      <c r="B364" s="2">
        <v>65.0</v>
      </c>
      <c r="C364" s="2">
        <v>0.0</v>
      </c>
      <c r="D364" s="2">
        <f>if((Perhitungan_Awal!$C$31 * A364 + Perhitungan_Awal!$C$32 * B364) &lt; Model_Diskriminan!$B$7, 0, 1)</f>
        <v>0</v>
      </c>
      <c r="E364" s="2" t="str">
        <f t="shared" si="1"/>
        <v>Benar</v>
      </c>
    </row>
    <row r="365">
      <c r="A365" s="2">
        <v>78.0</v>
      </c>
      <c r="B365" s="2">
        <v>67.0</v>
      </c>
      <c r="C365" s="2">
        <v>0.0</v>
      </c>
      <c r="D365" s="2">
        <f>if((Perhitungan_Awal!$C$31 * A365 + Perhitungan_Awal!$C$32 * B365) &lt; Model_Diskriminan!$B$7, 0, 1)</f>
        <v>0</v>
      </c>
      <c r="E365" s="2" t="str">
        <f t="shared" si="1"/>
        <v>Benar</v>
      </c>
    </row>
    <row r="366">
      <c r="A366" s="2">
        <v>74.0</v>
      </c>
      <c r="B366" s="2">
        <v>30.0</v>
      </c>
      <c r="C366" s="2">
        <v>1.0</v>
      </c>
      <c r="D366" s="2">
        <f>if((Perhitungan_Awal!$C$31 * A366 + Perhitungan_Awal!$C$32 * B366) &lt; Model_Diskriminan!$B$7, 0, 1)</f>
        <v>1</v>
      </c>
      <c r="E366" s="2" t="str">
        <f t="shared" si="1"/>
        <v>Benar</v>
      </c>
    </row>
    <row r="367">
      <c r="A367" s="2">
        <v>54.0</v>
      </c>
      <c r="B367" s="2">
        <v>30.0</v>
      </c>
      <c r="C367" s="2">
        <v>1.0</v>
      </c>
      <c r="D367" s="2">
        <f>if((Perhitungan_Awal!$C$31 * A367 + Perhitungan_Awal!$C$32 * B367) &lt; Model_Diskriminan!$B$7, 0, 1)</f>
        <v>1</v>
      </c>
      <c r="E367" s="2" t="str">
        <f t="shared" si="1"/>
        <v>Benar</v>
      </c>
    </row>
    <row r="368">
      <c r="A368" s="2">
        <v>72.0</v>
      </c>
      <c r="B368" s="2">
        <v>29.0</v>
      </c>
      <c r="C368" s="2">
        <v>1.0</v>
      </c>
      <c r="D368" s="2">
        <f>if((Perhitungan_Awal!$C$31 * A368 + Perhitungan_Awal!$C$32 * B368) &lt; Model_Diskriminan!$B$7, 0, 1)</f>
        <v>1</v>
      </c>
      <c r="E368" s="2" t="str">
        <f t="shared" si="1"/>
        <v>Benar</v>
      </c>
    </row>
    <row r="369">
      <c r="A369" s="2">
        <v>64.0</v>
      </c>
      <c r="B369" s="2">
        <v>21.0</v>
      </c>
      <c r="C369" s="2">
        <v>1.0</v>
      </c>
      <c r="D369" s="2">
        <f>if((Perhitungan_Awal!$C$31 * A369 + Perhitungan_Awal!$C$32 * B369) &lt; Model_Diskriminan!$B$7, 0, 1)</f>
        <v>1</v>
      </c>
      <c r="E369" s="2" t="str">
        <f t="shared" si="1"/>
        <v>Benar</v>
      </c>
    </row>
    <row r="370">
      <c r="A370" s="2">
        <v>86.0</v>
      </c>
      <c r="B370" s="2">
        <v>22.0</v>
      </c>
      <c r="C370" s="2">
        <v>1.0</v>
      </c>
      <c r="D370" s="2">
        <f>if((Perhitungan_Awal!$C$31 * A370 + Perhitungan_Awal!$C$32 * B370) &lt; Model_Diskriminan!$B$7, 0, 1)</f>
        <v>1</v>
      </c>
      <c r="E370" s="2" t="str">
        <f t="shared" si="1"/>
        <v>Benar</v>
      </c>
    </row>
    <row r="371">
      <c r="A371" s="2">
        <v>102.0</v>
      </c>
      <c r="B371" s="2">
        <v>45.0</v>
      </c>
      <c r="C371" s="2">
        <v>0.0</v>
      </c>
      <c r="D371" s="2">
        <f>if((Perhitungan_Awal!$C$31 * A371 + Perhitungan_Awal!$C$32 * B371) &lt; Model_Diskriminan!$B$7, 0, 1)</f>
        <v>0</v>
      </c>
      <c r="E371" s="2" t="str">
        <f t="shared" si="1"/>
        <v>Benar</v>
      </c>
    </row>
    <row r="372">
      <c r="A372" s="2">
        <v>82.0</v>
      </c>
      <c r="B372" s="2">
        <v>25.0</v>
      </c>
      <c r="C372" s="2">
        <v>1.0</v>
      </c>
      <c r="D372" s="2">
        <f>if((Perhitungan_Awal!$C$31 * A372 + Perhitungan_Awal!$C$32 * B372) &lt; Model_Diskriminan!$B$7, 0, 1)</f>
        <v>1</v>
      </c>
      <c r="E372" s="2" t="str">
        <f t="shared" si="1"/>
        <v>Benar</v>
      </c>
    </row>
    <row r="373">
      <c r="A373" s="2">
        <v>64.0</v>
      </c>
      <c r="B373" s="2">
        <v>21.0</v>
      </c>
      <c r="C373" s="2">
        <v>1.0</v>
      </c>
      <c r="D373" s="2">
        <f>if((Perhitungan_Awal!$C$31 * A373 + Perhitungan_Awal!$C$32 * B373) &lt; Model_Diskriminan!$B$7, 0, 1)</f>
        <v>1</v>
      </c>
      <c r="E373" s="2" t="str">
        <f t="shared" si="1"/>
        <v>Benar</v>
      </c>
    </row>
    <row r="374">
      <c r="A374" s="2">
        <v>64.0</v>
      </c>
      <c r="B374" s="2">
        <v>21.0</v>
      </c>
      <c r="C374" s="2">
        <v>1.0</v>
      </c>
      <c r="D374" s="2">
        <f>if((Perhitungan_Awal!$C$31 * A374 + Perhitungan_Awal!$C$32 * B374) &lt; Model_Diskriminan!$B$7, 0, 1)</f>
        <v>1</v>
      </c>
      <c r="E374" s="2" t="str">
        <f t="shared" si="1"/>
        <v>Benar</v>
      </c>
    </row>
    <row r="375">
      <c r="A375" s="2">
        <v>58.0</v>
      </c>
      <c r="B375" s="2">
        <v>25.0</v>
      </c>
      <c r="C375" s="2">
        <v>1.0</v>
      </c>
      <c r="D375" s="2">
        <f>if((Perhitungan_Awal!$C$31 * A375 + Perhitungan_Awal!$C$32 * B375) &lt; Model_Diskriminan!$B$7, 0, 1)</f>
        <v>1</v>
      </c>
      <c r="E375" s="2" t="str">
        <f t="shared" si="1"/>
        <v>Benar</v>
      </c>
    </row>
    <row r="376">
      <c r="A376" s="2">
        <v>52.0</v>
      </c>
      <c r="B376" s="2">
        <v>28.0</v>
      </c>
      <c r="C376" s="2">
        <v>1.0</v>
      </c>
      <c r="D376" s="2">
        <f>if((Perhitungan_Awal!$C$31 * A376 + Perhitungan_Awal!$C$32 * B376) &lt; Model_Diskriminan!$B$7, 0, 1)</f>
        <v>1</v>
      </c>
      <c r="E376" s="2" t="str">
        <f t="shared" si="1"/>
        <v>Benar</v>
      </c>
    </row>
    <row r="377">
      <c r="A377" s="2">
        <v>82.0</v>
      </c>
      <c r="B377" s="2">
        <v>58.0</v>
      </c>
      <c r="C377" s="2">
        <v>0.0</v>
      </c>
      <c r="D377" s="2">
        <f>if((Perhitungan_Awal!$C$31 * A377 + Perhitungan_Awal!$C$32 * B377) &lt; Model_Diskriminan!$B$7, 0, 1)</f>
        <v>0</v>
      </c>
      <c r="E377" s="2" t="str">
        <f t="shared" si="1"/>
        <v>Benar</v>
      </c>
    </row>
    <row r="378">
      <c r="A378" s="2">
        <v>82.0</v>
      </c>
      <c r="B378" s="2">
        <v>22.0</v>
      </c>
      <c r="C378" s="2">
        <v>1.0</v>
      </c>
      <c r="D378" s="2">
        <f>if((Perhitungan_Awal!$C$31 * A378 + Perhitungan_Awal!$C$32 * B378) &lt; Model_Diskriminan!$B$7, 0, 1)</f>
        <v>1</v>
      </c>
      <c r="E378" s="2" t="str">
        <f t="shared" si="1"/>
        <v>Benar</v>
      </c>
    </row>
    <row r="379">
      <c r="A379" s="2">
        <v>60.0</v>
      </c>
      <c r="B379" s="2">
        <v>22.0</v>
      </c>
      <c r="C379" s="2">
        <v>1.0</v>
      </c>
      <c r="D379" s="2">
        <f>if((Perhitungan_Awal!$C$31 * A379 + Perhitungan_Awal!$C$32 * B379) &lt; Model_Diskriminan!$B$7, 0, 1)</f>
        <v>1</v>
      </c>
      <c r="E379" s="2" t="str">
        <f t="shared" si="1"/>
        <v>Benar</v>
      </c>
    </row>
    <row r="380">
      <c r="A380" s="2">
        <v>75.0</v>
      </c>
      <c r="B380" s="2">
        <v>32.0</v>
      </c>
      <c r="C380" s="2">
        <v>1.0</v>
      </c>
      <c r="D380" s="2">
        <f>if((Perhitungan_Awal!$C$31 * A380 + Perhitungan_Awal!$C$32 * B380) &lt; Model_Diskriminan!$B$7, 0, 1)</f>
        <v>1</v>
      </c>
      <c r="E380" s="2" t="str">
        <f t="shared" si="1"/>
        <v>Benar</v>
      </c>
    </row>
    <row r="381">
      <c r="A381" s="2">
        <v>100.0</v>
      </c>
      <c r="B381" s="2">
        <v>35.0</v>
      </c>
      <c r="C381" s="2">
        <v>0.0</v>
      </c>
      <c r="D381" s="2">
        <f>if((Perhitungan_Awal!$C$31 * A381 + Perhitungan_Awal!$C$32 * B381) &lt; Model_Diskriminan!$B$7, 0, 1)</f>
        <v>0</v>
      </c>
      <c r="E381" s="2" t="str">
        <f t="shared" si="1"/>
        <v>Benar</v>
      </c>
    </row>
    <row r="382">
      <c r="A382" s="2">
        <v>72.0</v>
      </c>
      <c r="B382" s="2">
        <v>24.0</v>
      </c>
      <c r="C382" s="2">
        <v>1.0</v>
      </c>
      <c r="D382" s="2">
        <f>if((Perhitungan_Awal!$C$31 * A382 + Perhitungan_Awal!$C$32 * B382) &lt; Model_Diskriminan!$B$7, 0, 1)</f>
        <v>1</v>
      </c>
      <c r="E382" s="2" t="str">
        <f t="shared" si="1"/>
        <v>Benar</v>
      </c>
    </row>
    <row r="383">
      <c r="A383" s="2">
        <v>68.0</v>
      </c>
      <c r="B383" s="2">
        <v>22.0</v>
      </c>
      <c r="C383" s="2">
        <v>1.0</v>
      </c>
      <c r="D383" s="2">
        <f>if((Perhitungan_Awal!$C$31 * A383 + Perhitungan_Awal!$C$32 * B383) &lt; Model_Diskriminan!$B$7, 0, 1)</f>
        <v>1</v>
      </c>
      <c r="E383" s="2" t="str">
        <f t="shared" si="1"/>
        <v>Benar</v>
      </c>
    </row>
    <row r="384">
      <c r="A384" s="2">
        <v>60.0</v>
      </c>
      <c r="B384" s="2">
        <v>21.0</v>
      </c>
      <c r="C384" s="2">
        <v>1.0</v>
      </c>
      <c r="D384" s="2">
        <f>if((Perhitungan_Awal!$C$31 * A384 + Perhitungan_Awal!$C$32 * B384) &lt; Model_Diskriminan!$B$7, 0, 1)</f>
        <v>1</v>
      </c>
      <c r="E384" s="2" t="str">
        <f t="shared" si="1"/>
        <v>Benar</v>
      </c>
    </row>
    <row r="385">
      <c r="A385" s="2">
        <v>62.0</v>
      </c>
      <c r="B385" s="2">
        <v>25.0</v>
      </c>
      <c r="C385" s="2">
        <v>1.0</v>
      </c>
      <c r="D385" s="2">
        <f>if((Perhitungan_Awal!$C$31 * A385 + Perhitungan_Awal!$C$32 * B385) &lt; Model_Diskriminan!$B$7, 0, 1)</f>
        <v>1</v>
      </c>
      <c r="E385" s="2" t="str">
        <f t="shared" si="1"/>
        <v>Benar</v>
      </c>
    </row>
    <row r="386">
      <c r="A386" s="2">
        <v>70.0</v>
      </c>
      <c r="B386" s="2">
        <v>25.0</v>
      </c>
      <c r="C386" s="2">
        <v>1.0</v>
      </c>
      <c r="D386" s="2">
        <f>if((Perhitungan_Awal!$C$31 * A386 + Perhitungan_Awal!$C$32 * B386) &lt; Model_Diskriminan!$B$7, 0, 1)</f>
        <v>1</v>
      </c>
      <c r="E386" s="2" t="str">
        <f t="shared" si="1"/>
        <v>Benar</v>
      </c>
    </row>
    <row r="387">
      <c r="A387" s="2">
        <v>54.0</v>
      </c>
      <c r="B387" s="2">
        <v>24.0</v>
      </c>
      <c r="C387" s="2">
        <v>1.0</v>
      </c>
      <c r="D387" s="2">
        <f>if((Perhitungan_Awal!$C$31 * A387 + Perhitungan_Awal!$C$32 * B387) &lt; Model_Diskriminan!$B$7, 0, 1)</f>
        <v>1</v>
      </c>
      <c r="E387" s="2" t="str">
        <f t="shared" si="1"/>
        <v>Benar</v>
      </c>
    </row>
    <row r="388">
      <c r="A388" s="2">
        <v>74.0</v>
      </c>
      <c r="B388" s="2">
        <v>35.0</v>
      </c>
      <c r="C388" s="2">
        <v>1.0</v>
      </c>
      <c r="D388" s="2">
        <f>if((Perhitungan_Awal!$C$31 * A388 + Perhitungan_Awal!$C$32 * B388) &lt; Model_Diskriminan!$B$7, 0, 1)</f>
        <v>1</v>
      </c>
      <c r="E388" s="2" t="str">
        <f t="shared" si="1"/>
        <v>Benar</v>
      </c>
    </row>
    <row r="389">
      <c r="A389" s="2">
        <v>100.0</v>
      </c>
      <c r="B389" s="2">
        <v>45.0</v>
      </c>
      <c r="C389" s="2">
        <v>0.0</v>
      </c>
      <c r="D389" s="2">
        <f>if((Perhitungan_Awal!$C$31 * A389 + Perhitungan_Awal!$C$32 * B389) &lt; Model_Diskriminan!$B$7, 0, 1)</f>
        <v>0</v>
      </c>
      <c r="E389" s="2" t="str">
        <f t="shared" si="1"/>
        <v>Benar</v>
      </c>
    </row>
    <row r="390">
      <c r="A390" s="2">
        <v>82.0</v>
      </c>
      <c r="B390" s="2">
        <v>58.0</v>
      </c>
      <c r="C390" s="2">
        <v>0.0</v>
      </c>
      <c r="D390" s="2">
        <f>if((Perhitungan_Awal!$C$31 * A390 + Perhitungan_Awal!$C$32 * B390) &lt; Model_Diskriminan!$B$7, 0, 1)</f>
        <v>0</v>
      </c>
      <c r="E390" s="2" t="str">
        <f t="shared" si="1"/>
        <v>Benar</v>
      </c>
    </row>
    <row r="391">
      <c r="A391" s="2">
        <v>68.0</v>
      </c>
      <c r="B391" s="2">
        <v>28.0</v>
      </c>
      <c r="C391" s="2">
        <v>1.0</v>
      </c>
      <c r="D391" s="2">
        <f>if((Perhitungan_Awal!$C$31 * A391 + Perhitungan_Awal!$C$32 * B391) &lt; Model_Diskriminan!$B$7, 0, 1)</f>
        <v>1</v>
      </c>
      <c r="E391" s="2" t="str">
        <f t="shared" si="1"/>
        <v>Benar</v>
      </c>
    </row>
    <row r="392">
      <c r="A392" s="2">
        <v>66.0</v>
      </c>
      <c r="B392" s="2">
        <v>42.0</v>
      </c>
      <c r="C392" s="2">
        <v>0.0</v>
      </c>
      <c r="D392" s="2">
        <f>if((Perhitungan_Awal!$C$31 * A392 + Perhitungan_Awal!$C$32 * B392) &lt; Model_Diskriminan!$B$7, 0, 1)</f>
        <v>0</v>
      </c>
      <c r="E392" s="2" t="str">
        <f t="shared" si="1"/>
        <v>Benar</v>
      </c>
    </row>
    <row r="393">
      <c r="A393" s="2">
        <v>76.0</v>
      </c>
      <c r="B393" s="2">
        <v>27.0</v>
      </c>
      <c r="C393" s="2">
        <v>1.0</v>
      </c>
      <c r="D393" s="2">
        <f>if((Perhitungan_Awal!$C$31 * A393 + Perhitungan_Awal!$C$32 * B393) &lt; Model_Diskriminan!$B$7, 0, 1)</f>
        <v>1</v>
      </c>
      <c r="E393" s="2" t="str">
        <f t="shared" si="1"/>
        <v>Benar</v>
      </c>
    </row>
    <row r="394">
      <c r="A394" s="2">
        <v>64.0</v>
      </c>
      <c r="B394" s="2">
        <v>21.0</v>
      </c>
      <c r="C394" s="2">
        <v>1.0</v>
      </c>
      <c r="D394" s="2">
        <f>if((Perhitungan_Awal!$C$31 * A394 + Perhitungan_Awal!$C$32 * B394) &lt; Model_Diskriminan!$B$7, 0, 1)</f>
        <v>1</v>
      </c>
      <c r="E394" s="2" t="str">
        <f t="shared" si="1"/>
        <v>Benar</v>
      </c>
    </row>
    <row r="395">
      <c r="A395" s="2">
        <v>72.0</v>
      </c>
      <c r="B395" s="2">
        <v>37.0</v>
      </c>
      <c r="C395" s="2">
        <v>1.0</v>
      </c>
      <c r="D395" s="2">
        <f>if((Perhitungan_Awal!$C$31 * A395 + Perhitungan_Awal!$C$32 * B395) &lt; Model_Diskriminan!$B$7, 0, 1)</f>
        <v>1</v>
      </c>
      <c r="E395" s="2" t="str">
        <f t="shared" si="1"/>
        <v>Benar</v>
      </c>
    </row>
    <row r="396">
      <c r="A396" s="2">
        <v>78.0</v>
      </c>
      <c r="B396" s="2">
        <v>31.0</v>
      </c>
      <c r="C396" s="2">
        <v>1.0</v>
      </c>
      <c r="D396" s="2">
        <f>if((Perhitungan_Awal!$C$31 * A396 + Perhitungan_Awal!$C$32 * B396) &lt; Model_Diskriminan!$B$7, 0, 1)</f>
        <v>1</v>
      </c>
      <c r="E396" s="2" t="str">
        <f t="shared" si="1"/>
        <v>Benar</v>
      </c>
    </row>
    <row r="397">
      <c r="A397" s="2">
        <v>58.0</v>
      </c>
      <c r="B397" s="2">
        <v>25.0</v>
      </c>
      <c r="C397" s="2">
        <v>1.0</v>
      </c>
      <c r="D397" s="2">
        <f>if((Perhitungan_Awal!$C$31 * A397 + Perhitungan_Awal!$C$32 * B397) &lt; Model_Diskriminan!$B$7, 0, 1)</f>
        <v>1</v>
      </c>
      <c r="E397" s="2" t="str">
        <f t="shared" si="1"/>
        <v>Benar</v>
      </c>
    </row>
    <row r="398">
      <c r="A398" s="2">
        <v>56.0</v>
      </c>
      <c r="B398" s="2">
        <v>39.0</v>
      </c>
      <c r="C398" s="2">
        <v>1.0</v>
      </c>
      <c r="D398" s="2">
        <f>if((Perhitungan_Awal!$C$31 * A398 + Perhitungan_Awal!$C$32 * B398) &lt; Model_Diskriminan!$B$7, 0, 1)</f>
        <v>1</v>
      </c>
      <c r="E398" s="2" t="str">
        <f t="shared" si="1"/>
        <v>Benar</v>
      </c>
    </row>
    <row r="399">
      <c r="A399" s="2">
        <v>66.0</v>
      </c>
      <c r="B399" s="2">
        <v>22.0</v>
      </c>
      <c r="C399" s="2">
        <v>1.0</v>
      </c>
      <c r="D399" s="2">
        <f>if((Perhitungan_Awal!$C$31 * A399 + Perhitungan_Awal!$C$32 * B399) &lt; Model_Diskriminan!$B$7, 0, 1)</f>
        <v>1</v>
      </c>
      <c r="E399" s="2" t="str">
        <f t="shared" si="1"/>
        <v>Benar</v>
      </c>
    </row>
    <row r="400">
      <c r="A400" s="2">
        <v>70.0</v>
      </c>
      <c r="B400" s="2">
        <v>25.0</v>
      </c>
      <c r="C400" s="2">
        <v>1.0</v>
      </c>
      <c r="D400" s="2">
        <f>if((Perhitungan_Awal!$C$31 * A400 + Perhitungan_Awal!$C$32 * B400) &lt; Model_Diskriminan!$B$7, 0, 1)</f>
        <v>1</v>
      </c>
      <c r="E400" s="2" t="str">
        <f t="shared" si="1"/>
        <v>Benar</v>
      </c>
    </row>
    <row r="401">
      <c r="A401" s="2">
        <v>70.0</v>
      </c>
      <c r="B401" s="2">
        <v>25.0</v>
      </c>
      <c r="C401" s="2">
        <v>1.0</v>
      </c>
      <c r="D401" s="2">
        <f>if((Perhitungan_Awal!$C$31 * A401 + Perhitungan_Awal!$C$32 * B401) &lt; Model_Diskriminan!$B$7, 0, 1)</f>
        <v>1</v>
      </c>
      <c r="E401" s="2" t="str">
        <f t="shared" si="1"/>
        <v>Benar</v>
      </c>
    </row>
    <row r="402">
      <c r="A402" s="2">
        <v>64.0</v>
      </c>
      <c r="B402" s="2">
        <v>31.0</v>
      </c>
      <c r="C402" s="2">
        <v>1.0</v>
      </c>
      <c r="D402" s="2">
        <f>if((Perhitungan_Awal!$C$31 * A402 + Perhitungan_Awal!$C$32 * B402) &lt; Model_Diskriminan!$B$7, 0, 1)</f>
        <v>1</v>
      </c>
      <c r="E402" s="2" t="str">
        <f t="shared" si="1"/>
        <v>Benar</v>
      </c>
    </row>
    <row r="403">
      <c r="A403" s="2">
        <v>61.0</v>
      </c>
      <c r="B403" s="2">
        <v>55.0</v>
      </c>
      <c r="C403" s="2">
        <v>0.0</v>
      </c>
      <c r="D403" s="2">
        <f>if((Perhitungan_Awal!$C$31 * A403 + Perhitungan_Awal!$C$32 * B403) &lt; Model_Diskriminan!$B$7, 0, 1)</f>
        <v>0</v>
      </c>
      <c r="E403" s="2" t="str">
        <f t="shared" si="1"/>
        <v>Benar</v>
      </c>
    </row>
    <row r="404">
      <c r="A404" s="2">
        <v>84.0</v>
      </c>
      <c r="B404" s="2">
        <v>35.0</v>
      </c>
      <c r="C404" s="2">
        <v>0.0</v>
      </c>
      <c r="D404" s="2">
        <f>if((Perhitungan_Awal!$C$31 * A404 + Perhitungan_Awal!$C$32 * B404) &lt; Model_Diskriminan!$B$7, 0, 1)</f>
        <v>0</v>
      </c>
      <c r="E404" s="2" t="str">
        <f t="shared" si="1"/>
        <v>Benar</v>
      </c>
    </row>
    <row r="405">
      <c r="A405" s="2">
        <v>78.0</v>
      </c>
      <c r="B405" s="2">
        <v>38.0</v>
      </c>
      <c r="C405" s="2">
        <v>0.0</v>
      </c>
      <c r="D405" s="2">
        <f>if((Perhitungan_Awal!$C$31 * A405 + Perhitungan_Awal!$C$32 * B405) &lt; Model_Diskriminan!$B$7, 0, 1)</f>
        <v>0</v>
      </c>
      <c r="E405" s="2" t="str">
        <f t="shared" si="1"/>
        <v>Benar</v>
      </c>
    </row>
    <row r="406">
      <c r="A406" s="2">
        <v>64.0</v>
      </c>
      <c r="B406" s="2">
        <v>41.0</v>
      </c>
      <c r="C406" s="2">
        <v>1.0</v>
      </c>
      <c r="D406" s="2">
        <f>if((Perhitungan_Awal!$C$31 * A406 + Perhitungan_Awal!$C$32 * B406) &lt; Model_Diskriminan!$B$7, 0, 1)</f>
        <v>0</v>
      </c>
      <c r="E406" s="2" t="str">
        <f t="shared" si="1"/>
        <v>Salah</v>
      </c>
    </row>
    <row r="407">
      <c r="A407" s="2">
        <v>48.0</v>
      </c>
      <c r="B407" s="2">
        <v>26.0</v>
      </c>
      <c r="C407" s="2">
        <v>1.0</v>
      </c>
      <c r="D407" s="2">
        <f>if((Perhitungan_Awal!$C$31 * A407 + Perhitungan_Awal!$C$32 * B407) &lt; Model_Diskriminan!$B$7, 0, 1)</f>
        <v>1</v>
      </c>
      <c r="E407" s="2" t="str">
        <f t="shared" si="1"/>
        <v>Benar</v>
      </c>
    </row>
    <row r="408">
      <c r="A408" s="2">
        <v>72.0</v>
      </c>
      <c r="B408" s="2">
        <v>46.0</v>
      </c>
      <c r="C408" s="2">
        <v>0.0</v>
      </c>
      <c r="D408" s="2">
        <f>if((Perhitungan_Awal!$C$31 * A408 + Perhitungan_Awal!$C$32 * B408) &lt; Model_Diskriminan!$B$7, 0, 1)</f>
        <v>0</v>
      </c>
      <c r="E408" s="2" t="str">
        <f t="shared" si="1"/>
        <v>Benar</v>
      </c>
    </row>
    <row r="409">
      <c r="A409" s="2">
        <v>62.0</v>
      </c>
      <c r="B409" s="2">
        <v>25.0</v>
      </c>
      <c r="C409" s="2">
        <v>1.0</v>
      </c>
      <c r="D409" s="2">
        <f>if((Perhitungan_Awal!$C$31 * A409 + Perhitungan_Awal!$C$32 * B409) &lt; Model_Diskriminan!$B$7, 0, 1)</f>
        <v>1</v>
      </c>
      <c r="E409" s="2" t="str">
        <f t="shared" si="1"/>
        <v>Benar</v>
      </c>
    </row>
    <row r="410">
      <c r="A410" s="2">
        <v>74.0</v>
      </c>
      <c r="B410" s="2">
        <v>39.0</v>
      </c>
      <c r="C410" s="2">
        <v>0.0</v>
      </c>
      <c r="D410" s="2">
        <f>if((Perhitungan_Awal!$C$31 * A410 + Perhitungan_Awal!$C$32 * B410) &lt; Model_Diskriminan!$B$7, 0, 1)</f>
        <v>0</v>
      </c>
      <c r="E410" s="2" t="str">
        <f t="shared" si="1"/>
        <v>Benar</v>
      </c>
    </row>
    <row r="411">
      <c r="A411" s="2">
        <v>68.0</v>
      </c>
      <c r="B411" s="2">
        <v>28.0</v>
      </c>
      <c r="C411" s="2">
        <v>1.0</v>
      </c>
      <c r="D411" s="2">
        <f>if((Perhitungan_Awal!$C$31 * A411 + Perhitungan_Awal!$C$32 * B411) &lt; Model_Diskriminan!$B$7, 0, 1)</f>
        <v>1</v>
      </c>
      <c r="E411" s="2" t="str">
        <f t="shared" si="1"/>
        <v>Benar</v>
      </c>
    </row>
    <row r="412">
      <c r="A412" s="2">
        <v>90.0</v>
      </c>
      <c r="B412" s="2">
        <v>28.0</v>
      </c>
      <c r="C412" s="2">
        <v>0.0</v>
      </c>
      <c r="D412" s="2">
        <f>if((Perhitungan_Awal!$C$31 * A412 + Perhitungan_Awal!$C$32 * B412) &lt; Model_Diskriminan!$B$7, 0, 1)</f>
        <v>1</v>
      </c>
      <c r="E412" s="2" t="str">
        <f t="shared" si="1"/>
        <v>Salah</v>
      </c>
    </row>
    <row r="413">
      <c r="A413" s="2">
        <v>72.0</v>
      </c>
      <c r="B413" s="2">
        <v>25.0</v>
      </c>
      <c r="C413" s="2">
        <v>1.0</v>
      </c>
      <c r="D413" s="2">
        <f>if((Perhitungan_Awal!$C$31 * A413 + Perhitungan_Awal!$C$32 * B413) &lt; Model_Diskriminan!$B$7, 0, 1)</f>
        <v>1</v>
      </c>
      <c r="E413" s="2" t="str">
        <f t="shared" si="1"/>
        <v>Benar</v>
      </c>
    </row>
    <row r="414">
      <c r="A414" s="2">
        <v>84.0</v>
      </c>
      <c r="B414" s="2">
        <v>22.0</v>
      </c>
      <c r="C414" s="2">
        <v>1.0</v>
      </c>
      <c r="D414" s="2">
        <f>if((Perhitungan_Awal!$C$31 * A414 + Perhitungan_Awal!$C$32 * B414) &lt; Model_Diskriminan!$B$7, 0, 1)</f>
        <v>1</v>
      </c>
      <c r="E414" s="2" t="str">
        <f t="shared" si="1"/>
        <v>Benar</v>
      </c>
    </row>
    <row r="415">
      <c r="A415" s="2">
        <v>74.0</v>
      </c>
      <c r="B415" s="2">
        <v>21.0</v>
      </c>
      <c r="C415" s="2">
        <v>1.0</v>
      </c>
      <c r="D415" s="2">
        <f>if((Perhitungan_Awal!$C$31 * A415 + Perhitungan_Awal!$C$32 * B415) &lt; Model_Diskriminan!$B$7, 0, 1)</f>
        <v>1</v>
      </c>
      <c r="E415" s="2" t="str">
        <f t="shared" si="1"/>
        <v>Benar</v>
      </c>
    </row>
    <row r="416">
      <c r="A416" s="2">
        <v>60.0</v>
      </c>
      <c r="B416" s="2">
        <v>21.0</v>
      </c>
      <c r="C416" s="2">
        <v>1.0</v>
      </c>
      <c r="D416" s="2">
        <f>if((Perhitungan_Awal!$C$31 * A416 + Perhitungan_Awal!$C$32 * B416) &lt; Model_Diskriminan!$B$7, 0, 1)</f>
        <v>1</v>
      </c>
      <c r="E416" s="2" t="str">
        <f t="shared" si="1"/>
        <v>Benar</v>
      </c>
    </row>
    <row r="417">
      <c r="A417" s="2">
        <v>84.0</v>
      </c>
      <c r="B417" s="2">
        <v>22.0</v>
      </c>
      <c r="C417" s="2">
        <v>1.0</v>
      </c>
      <c r="D417" s="2">
        <f>if((Perhitungan_Awal!$C$31 * A417 + Perhitungan_Awal!$C$32 * B417) &lt; Model_Diskriminan!$B$7, 0, 1)</f>
        <v>1</v>
      </c>
      <c r="E417" s="2" t="str">
        <f t="shared" si="1"/>
        <v>Benar</v>
      </c>
    </row>
    <row r="418">
      <c r="A418" s="2">
        <v>68.0</v>
      </c>
      <c r="B418" s="2">
        <v>22.0</v>
      </c>
      <c r="C418" s="2">
        <v>1.0</v>
      </c>
      <c r="D418" s="2">
        <f>if((Perhitungan_Awal!$C$31 * A418 + Perhitungan_Awal!$C$32 * B418) &lt; Model_Diskriminan!$B$7, 0, 1)</f>
        <v>1</v>
      </c>
      <c r="E418" s="2" t="str">
        <f t="shared" si="1"/>
        <v>Benar</v>
      </c>
    </row>
    <row r="419">
      <c r="A419" s="2">
        <v>82.0</v>
      </c>
      <c r="B419" s="2">
        <v>37.0</v>
      </c>
      <c r="C419" s="2">
        <v>0.0</v>
      </c>
      <c r="D419" s="2">
        <f>if((Perhitungan_Awal!$C$31 * A419 + Perhitungan_Awal!$C$32 * B419) &lt; Model_Diskriminan!$B$7, 0, 1)</f>
        <v>0</v>
      </c>
      <c r="E419" s="2" t="str">
        <f t="shared" si="1"/>
        <v>Benar</v>
      </c>
    </row>
    <row r="420">
      <c r="A420" s="2">
        <v>68.0</v>
      </c>
      <c r="B420" s="2">
        <v>27.0</v>
      </c>
      <c r="C420" s="2">
        <v>1.0</v>
      </c>
      <c r="D420" s="2">
        <f>if((Perhitungan_Awal!$C$31 * A420 + Perhitungan_Awal!$C$32 * B420) &lt; Model_Diskriminan!$B$7, 0, 1)</f>
        <v>1</v>
      </c>
      <c r="E420" s="2" t="str">
        <f t="shared" si="1"/>
        <v>Benar</v>
      </c>
    </row>
    <row r="421">
      <c r="A421" s="2">
        <v>64.0</v>
      </c>
      <c r="B421" s="2">
        <v>28.0</v>
      </c>
      <c r="C421" s="2">
        <v>1.0</v>
      </c>
      <c r="D421" s="2">
        <f>if((Perhitungan_Awal!$C$31 * A421 + Perhitungan_Awal!$C$32 * B421) &lt; Model_Diskriminan!$B$7, 0, 1)</f>
        <v>1</v>
      </c>
      <c r="E421" s="2" t="str">
        <f t="shared" si="1"/>
        <v>Benar</v>
      </c>
    </row>
    <row r="422">
      <c r="A422" s="2">
        <v>88.0</v>
      </c>
      <c r="B422" s="2">
        <v>26.0</v>
      </c>
      <c r="C422" s="2">
        <v>1.0</v>
      </c>
      <c r="D422" s="2">
        <f>if((Perhitungan_Awal!$C$31 * A422 + Perhitungan_Awal!$C$32 * B422) &lt; Model_Diskriminan!$B$7, 0, 1)</f>
        <v>1</v>
      </c>
      <c r="E422" s="2" t="str">
        <f t="shared" si="1"/>
        <v>Benar</v>
      </c>
    </row>
    <row r="423">
      <c r="A423" s="2">
        <v>68.0</v>
      </c>
      <c r="B423" s="2">
        <v>21.0</v>
      </c>
      <c r="C423" s="2">
        <v>1.0</v>
      </c>
      <c r="D423" s="2">
        <f>if((Perhitungan_Awal!$C$31 * A423 + Perhitungan_Awal!$C$32 * B423) &lt; Model_Diskriminan!$B$7, 0, 1)</f>
        <v>1</v>
      </c>
      <c r="E423" s="2" t="str">
        <f t="shared" si="1"/>
        <v>Benar</v>
      </c>
    </row>
    <row r="424">
      <c r="A424" s="2">
        <v>64.0</v>
      </c>
      <c r="B424" s="2">
        <v>21.0</v>
      </c>
      <c r="C424" s="2">
        <v>1.0</v>
      </c>
      <c r="D424" s="2">
        <f>if((Perhitungan_Awal!$C$31 * A424 + Perhitungan_Awal!$C$32 * B424) &lt; Model_Diskriminan!$B$7, 0, 1)</f>
        <v>1</v>
      </c>
      <c r="E424" s="2" t="str">
        <f t="shared" si="1"/>
        <v>Benar</v>
      </c>
    </row>
    <row r="425">
      <c r="A425" s="2">
        <v>64.0</v>
      </c>
      <c r="B425" s="2">
        <v>21.0</v>
      </c>
      <c r="C425" s="2">
        <v>1.0</v>
      </c>
      <c r="D425" s="2">
        <f>if((Perhitungan_Awal!$C$31 * A425 + Perhitungan_Awal!$C$32 * B425) &lt; Model_Diskriminan!$B$7, 0, 1)</f>
        <v>1</v>
      </c>
      <c r="E425" s="2" t="str">
        <f t="shared" si="1"/>
        <v>Benar</v>
      </c>
    </row>
    <row r="426">
      <c r="A426" s="2">
        <v>78.0</v>
      </c>
      <c r="B426" s="2">
        <v>36.0</v>
      </c>
      <c r="C426" s="2">
        <v>0.0</v>
      </c>
      <c r="D426" s="2">
        <f>if((Perhitungan_Awal!$C$31 * A426 + Perhitungan_Awal!$C$32 * B426) &lt; Model_Diskriminan!$B$7, 0, 1)</f>
        <v>0</v>
      </c>
      <c r="E426" s="2" t="str">
        <f t="shared" si="1"/>
        <v>Benar</v>
      </c>
    </row>
    <row r="427">
      <c r="A427" s="2">
        <v>78.0</v>
      </c>
      <c r="B427" s="2">
        <v>31.0</v>
      </c>
      <c r="C427" s="2">
        <v>1.0</v>
      </c>
      <c r="D427" s="2">
        <f>if((Perhitungan_Awal!$C$31 * A427 + Perhitungan_Awal!$C$32 * B427) &lt; Model_Diskriminan!$B$7, 0, 1)</f>
        <v>1</v>
      </c>
      <c r="E427" s="2" t="str">
        <f t="shared" si="1"/>
        <v>Benar</v>
      </c>
    </row>
    <row r="428">
      <c r="A428" s="2">
        <v>72.0</v>
      </c>
      <c r="B428" s="2">
        <v>25.0</v>
      </c>
      <c r="C428" s="2">
        <v>1.0</v>
      </c>
      <c r="D428" s="2">
        <f>if((Perhitungan_Awal!$C$31 * A428 + Perhitungan_Awal!$C$32 * B428) &lt; Model_Diskriminan!$B$7, 0, 1)</f>
        <v>1</v>
      </c>
      <c r="E428" s="2" t="str">
        <f t="shared" si="1"/>
        <v>Benar</v>
      </c>
    </row>
    <row r="429">
      <c r="A429" s="2">
        <v>64.0</v>
      </c>
      <c r="B429" s="2">
        <v>38.0</v>
      </c>
      <c r="C429" s="2">
        <v>1.0</v>
      </c>
      <c r="D429" s="2">
        <f>if((Perhitungan_Awal!$C$31 * A429 + Perhitungan_Awal!$C$32 * B429) &lt; Model_Diskriminan!$B$7, 0, 1)</f>
        <v>1</v>
      </c>
      <c r="E429" s="2" t="str">
        <f t="shared" si="1"/>
        <v>Benar</v>
      </c>
    </row>
    <row r="430">
      <c r="A430" s="2">
        <v>94.0</v>
      </c>
      <c r="B430" s="2">
        <v>26.0</v>
      </c>
      <c r="C430" s="2">
        <v>0.0</v>
      </c>
      <c r="D430" s="2">
        <f>if((Perhitungan_Awal!$C$31 * A430 + Perhitungan_Awal!$C$32 * B430) &lt; Model_Diskriminan!$B$7, 0, 1)</f>
        <v>1</v>
      </c>
      <c r="E430" s="2" t="str">
        <f t="shared" si="1"/>
        <v>Salah</v>
      </c>
    </row>
    <row r="431">
      <c r="A431" s="2">
        <v>82.0</v>
      </c>
      <c r="B431" s="2">
        <v>43.0</v>
      </c>
      <c r="C431" s="2">
        <v>0.0</v>
      </c>
      <c r="D431" s="2">
        <f>if((Perhitungan_Awal!$C$31 * A431 + Perhitungan_Awal!$C$32 * B431) &lt; Model_Diskriminan!$B$7, 0, 1)</f>
        <v>0</v>
      </c>
      <c r="E431" s="2" t="str">
        <f t="shared" si="1"/>
        <v>Benar</v>
      </c>
    </row>
    <row r="432">
      <c r="A432" s="2">
        <v>72.0</v>
      </c>
      <c r="B432" s="2">
        <v>23.0</v>
      </c>
      <c r="C432" s="2">
        <v>1.0</v>
      </c>
      <c r="D432" s="2">
        <f>if((Perhitungan_Awal!$C$31 * A432 + Perhitungan_Awal!$C$32 * B432) &lt; Model_Diskriminan!$B$7, 0, 1)</f>
        <v>1</v>
      </c>
      <c r="E432" s="2" t="str">
        <f t="shared" si="1"/>
        <v>Benar</v>
      </c>
    </row>
    <row r="433">
      <c r="A433" s="2">
        <v>74.0</v>
      </c>
      <c r="B433" s="2">
        <v>38.0</v>
      </c>
      <c r="C433" s="2">
        <v>0.0</v>
      </c>
      <c r="D433" s="2">
        <f>if((Perhitungan_Awal!$C$31 * A433 + Perhitungan_Awal!$C$32 * B433) &lt; Model_Diskriminan!$B$7, 0, 1)</f>
        <v>0</v>
      </c>
      <c r="E433" s="2" t="str">
        <f t="shared" si="1"/>
        <v>Benar</v>
      </c>
    </row>
    <row r="434">
      <c r="A434" s="2">
        <v>74.0</v>
      </c>
      <c r="B434" s="2">
        <v>22.0</v>
      </c>
      <c r="C434" s="2">
        <v>1.0</v>
      </c>
      <c r="D434" s="2">
        <f>if((Perhitungan_Awal!$C$31 * A434 + Perhitungan_Awal!$C$32 * B434) &lt; Model_Diskriminan!$B$7, 0, 1)</f>
        <v>1</v>
      </c>
      <c r="E434" s="2" t="str">
        <f t="shared" si="1"/>
        <v>Benar</v>
      </c>
    </row>
    <row r="435">
      <c r="A435" s="2">
        <v>75.0</v>
      </c>
      <c r="B435" s="2">
        <v>29.0</v>
      </c>
      <c r="C435" s="2">
        <v>1.0</v>
      </c>
      <c r="D435" s="2">
        <f>if((Perhitungan_Awal!$C$31 * A435 + Perhitungan_Awal!$C$32 * B435) &lt; Model_Diskriminan!$B$7, 0, 1)</f>
        <v>1</v>
      </c>
      <c r="E435" s="2" t="str">
        <f t="shared" si="1"/>
        <v>Benar</v>
      </c>
    </row>
    <row r="436">
      <c r="A436" s="2">
        <v>68.0</v>
      </c>
      <c r="B436" s="2">
        <v>36.0</v>
      </c>
      <c r="C436" s="2">
        <v>1.0</v>
      </c>
      <c r="D436" s="2">
        <f>if((Perhitungan_Awal!$C$31 * A436 + Perhitungan_Awal!$C$32 * B436) &lt; Model_Diskriminan!$B$7, 0, 1)</f>
        <v>1</v>
      </c>
      <c r="E436" s="2" t="str">
        <f t="shared" si="1"/>
        <v>Benar</v>
      </c>
    </row>
    <row r="437">
      <c r="A437" s="2">
        <v>72.0</v>
      </c>
      <c r="B437" s="2">
        <v>29.0</v>
      </c>
      <c r="C437" s="2">
        <v>1.0</v>
      </c>
      <c r="D437" s="2">
        <f>if((Perhitungan_Awal!$C$31 * A437 + Perhitungan_Awal!$C$32 * B437) &lt; Model_Diskriminan!$B$7, 0, 1)</f>
        <v>1</v>
      </c>
      <c r="E437" s="2" t="str">
        <f t="shared" si="1"/>
        <v>Benar</v>
      </c>
    </row>
    <row r="438">
      <c r="A438" s="2">
        <v>85.0</v>
      </c>
      <c r="B438" s="2">
        <v>41.0</v>
      </c>
      <c r="C438" s="2">
        <v>0.0</v>
      </c>
      <c r="D438" s="2">
        <f>if((Perhitungan_Awal!$C$31 * A438 + Perhitungan_Awal!$C$32 * B438) &lt; Model_Diskriminan!$B$7, 0, 1)</f>
        <v>0</v>
      </c>
      <c r="E438" s="2" t="str">
        <f t="shared" si="1"/>
        <v>Benar</v>
      </c>
    </row>
    <row r="439">
      <c r="A439" s="2">
        <v>75.0</v>
      </c>
      <c r="B439" s="2">
        <v>28.0</v>
      </c>
      <c r="C439" s="2">
        <v>1.0</v>
      </c>
      <c r="D439" s="2">
        <f>if((Perhitungan_Awal!$C$31 * A439 + Perhitungan_Awal!$C$32 * B439) &lt; Model_Diskriminan!$B$7, 0, 1)</f>
        <v>1</v>
      </c>
      <c r="E439" s="2" t="str">
        <f t="shared" si="1"/>
        <v>Benar</v>
      </c>
    </row>
    <row r="440">
      <c r="A440" s="2">
        <v>70.0</v>
      </c>
      <c r="B440" s="2">
        <v>21.0</v>
      </c>
      <c r="C440" s="2">
        <v>1.0</v>
      </c>
      <c r="D440" s="2">
        <f>if((Perhitungan_Awal!$C$31 * A440 + Perhitungan_Awal!$C$32 * B440) &lt; Model_Diskriminan!$B$7, 0, 1)</f>
        <v>1</v>
      </c>
      <c r="E440" s="2" t="str">
        <f t="shared" si="1"/>
        <v>Benar</v>
      </c>
    </row>
    <row r="441">
      <c r="A441" s="2">
        <v>88.0</v>
      </c>
      <c r="B441" s="2">
        <v>31.0</v>
      </c>
      <c r="C441" s="2">
        <v>0.0</v>
      </c>
      <c r="D441" s="2">
        <f>if((Perhitungan_Awal!$C$31 * A441 + Perhitungan_Awal!$C$32 * B441) &lt; Model_Diskriminan!$B$7, 0, 1)</f>
        <v>0</v>
      </c>
      <c r="E441" s="2" t="str">
        <f t="shared" si="1"/>
        <v>Benar</v>
      </c>
    </row>
    <row r="442">
      <c r="A442" s="2">
        <v>104.0</v>
      </c>
      <c r="B442" s="2">
        <v>41.0</v>
      </c>
      <c r="C442" s="2">
        <v>0.0</v>
      </c>
      <c r="D442" s="2">
        <f>if((Perhitungan_Awal!$C$31 * A442 + Perhitungan_Awal!$C$32 * B442) &lt; Model_Diskriminan!$B$7, 0, 1)</f>
        <v>0</v>
      </c>
      <c r="E442" s="2" t="str">
        <f t="shared" si="1"/>
        <v>Benar</v>
      </c>
    </row>
    <row r="443">
      <c r="A443" s="2">
        <v>66.0</v>
      </c>
      <c r="B443" s="2">
        <v>22.0</v>
      </c>
      <c r="C443" s="2">
        <v>1.0</v>
      </c>
      <c r="D443" s="2">
        <f>if((Perhitungan_Awal!$C$31 * A443 + Perhitungan_Awal!$C$32 * B443) &lt; Model_Diskriminan!$B$7, 0, 1)</f>
        <v>1</v>
      </c>
      <c r="E443" s="2" t="str">
        <f t="shared" si="1"/>
        <v>Benar</v>
      </c>
    </row>
    <row r="444">
      <c r="A444" s="2">
        <v>64.0</v>
      </c>
      <c r="B444" s="2">
        <v>24.0</v>
      </c>
      <c r="C444" s="2">
        <v>1.0</v>
      </c>
      <c r="D444" s="2">
        <f>if((Perhitungan_Awal!$C$31 * A444 + Perhitungan_Awal!$C$32 * B444) &lt; Model_Diskriminan!$B$7, 0, 1)</f>
        <v>1</v>
      </c>
      <c r="E444" s="2" t="str">
        <f t="shared" si="1"/>
        <v>Benar</v>
      </c>
    </row>
    <row r="445">
      <c r="A445" s="2">
        <v>70.0</v>
      </c>
      <c r="B445" s="2">
        <v>33.0</v>
      </c>
      <c r="C445" s="2">
        <v>1.0</v>
      </c>
      <c r="D445" s="2">
        <f>if((Perhitungan_Awal!$C$31 * A445 + Perhitungan_Awal!$C$32 * B445) &lt; Model_Diskriminan!$B$7, 0, 1)</f>
        <v>1</v>
      </c>
      <c r="E445" s="2" t="str">
        <f t="shared" si="1"/>
        <v>Benar</v>
      </c>
    </row>
    <row r="446">
      <c r="A446" s="2">
        <v>62.0</v>
      </c>
      <c r="B446" s="2">
        <v>30.0</v>
      </c>
      <c r="C446" s="2">
        <v>1.0</v>
      </c>
      <c r="D446" s="2">
        <f>if((Perhitungan_Awal!$C$31 * A446 + Perhitungan_Awal!$C$32 * B446) &lt; Model_Diskriminan!$B$7, 0, 1)</f>
        <v>1</v>
      </c>
      <c r="E446" s="2" t="str">
        <f t="shared" si="1"/>
        <v>Benar</v>
      </c>
    </row>
    <row r="447">
      <c r="A447" s="2">
        <v>78.0</v>
      </c>
      <c r="B447" s="2">
        <v>25.0</v>
      </c>
      <c r="C447" s="2">
        <v>1.0</v>
      </c>
      <c r="D447" s="2">
        <f>if((Perhitungan_Awal!$C$31 * A447 + Perhitungan_Awal!$C$32 * B447) &lt; Model_Diskriminan!$B$7, 0, 1)</f>
        <v>1</v>
      </c>
      <c r="E447" s="2" t="str">
        <f t="shared" si="1"/>
        <v>Benar</v>
      </c>
    </row>
    <row r="448">
      <c r="A448" s="2">
        <v>72.0</v>
      </c>
      <c r="B448" s="2">
        <v>28.0</v>
      </c>
      <c r="C448" s="2">
        <v>1.0</v>
      </c>
      <c r="D448" s="2">
        <f>if((Perhitungan_Awal!$C$31 * A448 + Perhitungan_Awal!$C$32 * B448) &lt; Model_Diskriminan!$B$7, 0, 1)</f>
        <v>1</v>
      </c>
      <c r="E448" s="2" t="str">
        <f t="shared" si="1"/>
        <v>Benar</v>
      </c>
    </row>
    <row r="449">
      <c r="A449" s="2">
        <v>80.0</v>
      </c>
      <c r="B449" s="2">
        <v>26.0</v>
      </c>
      <c r="C449" s="2">
        <v>1.0</v>
      </c>
      <c r="D449" s="2">
        <f>if((Perhitungan_Awal!$C$31 * A449 + Perhitungan_Awal!$C$32 * B449) &lt; Model_Diskriminan!$B$7, 0, 1)</f>
        <v>1</v>
      </c>
      <c r="E449" s="2" t="str">
        <f t="shared" si="1"/>
        <v>Benar</v>
      </c>
    </row>
    <row r="450">
      <c r="A450" s="2">
        <v>64.0</v>
      </c>
      <c r="B450" s="2">
        <v>22.0</v>
      </c>
      <c r="C450" s="2">
        <v>1.0</v>
      </c>
      <c r="D450" s="2">
        <f>if((Perhitungan_Awal!$C$31 * A450 + Perhitungan_Awal!$C$32 * B450) &lt; Model_Diskriminan!$B$7, 0, 1)</f>
        <v>1</v>
      </c>
      <c r="E450" s="2" t="str">
        <f t="shared" si="1"/>
        <v>Benar</v>
      </c>
    </row>
    <row r="451">
      <c r="A451" s="2">
        <v>74.0</v>
      </c>
      <c r="B451" s="2">
        <v>26.0</v>
      </c>
      <c r="C451" s="2">
        <v>1.0</v>
      </c>
      <c r="D451" s="2">
        <f>if((Perhitungan_Awal!$C$31 * A451 + Perhitungan_Awal!$C$32 * B451) &lt; Model_Diskriminan!$B$7, 0, 1)</f>
        <v>1</v>
      </c>
      <c r="E451" s="2" t="str">
        <f t="shared" si="1"/>
        <v>Benar</v>
      </c>
    </row>
    <row r="452">
      <c r="A452" s="2">
        <v>64.0</v>
      </c>
      <c r="B452" s="2">
        <v>23.0</v>
      </c>
      <c r="C452" s="2">
        <v>1.0</v>
      </c>
      <c r="D452" s="2">
        <f>if((Perhitungan_Awal!$C$31 * A452 + Perhitungan_Awal!$C$32 * B452) &lt; Model_Diskriminan!$B$7, 0, 1)</f>
        <v>1</v>
      </c>
      <c r="E452" s="2" t="str">
        <f t="shared" si="1"/>
        <v>Benar</v>
      </c>
    </row>
    <row r="453">
      <c r="A453" s="2">
        <v>70.0</v>
      </c>
      <c r="B453" s="2">
        <v>23.0</v>
      </c>
      <c r="C453" s="2">
        <v>1.0</v>
      </c>
      <c r="D453" s="2">
        <f>if((Perhitungan_Awal!$C$31 * A453 + Perhitungan_Awal!$C$32 * B453) &lt; Model_Diskriminan!$B$7, 0, 1)</f>
        <v>1</v>
      </c>
      <c r="E453" s="2" t="str">
        <f t="shared" si="1"/>
        <v>Benar</v>
      </c>
    </row>
    <row r="454">
      <c r="A454" s="2">
        <v>68.0</v>
      </c>
      <c r="B454" s="2">
        <v>25.0</v>
      </c>
      <c r="C454" s="2">
        <v>1.0</v>
      </c>
      <c r="D454" s="2">
        <f>if((Perhitungan_Awal!$C$31 * A454 + Perhitungan_Awal!$C$32 * B454) &lt; Model_Diskriminan!$B$7, 0, 1)</f>
        <v>1</v>
      </c>
      <c r="E454" s="2" t="str">
        <f t="shared" si="1"/>
        <v>Benar</v>
      </c>
    </row>
    <row r="455">
      <c r="A455" s="2">
        <v>72.0</v>
      </c>
      <c r="B455" s="2">
        <v>72.0</v>
      </c>
      <c r="C455" s="2">
        <v>0.0</v>
      </c>
      <c r="D455" s="2">
        <f>if((Perhitungan_Awal!$C$31 * A455 + Perhitungan_Awal!$C$32 * B455) &lt; Model_Diskriminan!$B$7, 0, 1)</f>
        <v>0</v>
      </c>
      <c r="E455" s="2" t="str">
        <f t="shared" si="1"/>
        <v>Benar</v>
      </c>
    </row>
    <row r="456">
      <c r="A456" s="2">
        <v>54.0</v>
      </c>
      <c r="B456" s="2">
        <v>24.0</v>
      </c>
      <c r="C456" s="2">
        <v>1.0</v>
      </c>
      <c r="D456" s="2">
        <f>if((Perhitungan_Awal!$C$31 * A456 + Perhitungan_Awal!$C$32 * B456) &lt; Model_Diskriminan!$B$7, 0, 1)</f>
        <v>1</v>
      </c>
      <c r="E456" s="2" t="str">
        <f t="shared" si="1"/>
        <v>Benar</v>
      </c>
    </row>
    <row r="457">
      <c r="A457" s="2">
        <v>62.0</v>
      </c>
      <c r="B457" s="2">
        <v>38.0</v>
      </c>
      <c r="C457" s="2">
        <v>1.0</v>
      </c>
      <c r="D457" s="2">
        <f>if((Perhitungan_Awal!$C$31 * A457 + Perhitungan_Awal!$C$32 * B457) &lt; Model_Diskriminan!$B$7, 0, 1)</f>
        <v>1</v>
      </c>
      <c r="E457" s="2" t="str">
        <f t="shared" si="1"/>
        <v>Benar</v>
      </c>
    </row>
    <row r="458">
      <c r="A458" s="2">
        <v>54.0</v>
      </c>
      <c r="B458" s="2">
        <v>62.0</v>
      </c>
      <c r="C458" s="2">
        <v>0.0</v>
      </c>
      <c r="D458" s="2">
        <f>if((Perhitungan_Awal!$C$31 * A458 + Perhitungan_Awal!$C$32 * B458) &lt; Model_Diskriminan!$B$7, 0, 1)</f>
        <v>0</v>
      </c>
      <c r="E458" s="2" t="str">
        <f t="shared" si="1"/>
        <v>Benar</v>
      </c>
    </row>
    <row r="459">
      <c r="A459" s="2">
        <v>68.0</v>
      </c>
      <c r="B459" s="2">
        <v>24.0</v>
      </c>
      <c r="C459" s="2">
        <v>1.0</v>
      </c>
      <c r="D459" s="2">
        <f>if((Perhitungan_Awal!$C$31 * A459 + Perhitungan_Awal!$C$32 * B459) &lt; Model_Diskriminan!$B$7, 0, 1)</f>
        <v>1</v>
      </c>
      <c r="E459" s="2" t="str">
        <f t="shared" si="1"/>
        <v>Benar</v>
      </c>
    </row>
    <row r="460">
      <c r="A460" s="2">
        <v>84.0</v>
      </c>
      <c r="B460" s="2">
        <v>51.0</v>
      </c>
      <c r="C460" s="2">
        <v>0.0</v>
      </c>
      <c r="D460" s="2">
        <f>if((Perhitungan_Awal!$C$31 * A460 + Perhitungan_Awal!$C$32 * B460) &lt; Model_Diskriminan!$B$7, 0, 1)</f>
        <v>0</v>
      </c>
      <c r="E460" s="2" t="str">
        <f t="shared" si="1"/>
        <v>Benar</v>
      </c>
    </row>
    <row r="461">
      <c r="A461" s="2">
        <v>74.0</v>
      </c>
      <c r="B461" s="2">
        <v>81.0</v>
      </c>
      <c r="C461" s="2">
        <v>0.0</v>
      </c>
      <c r="D461" s="2">
        <f>if((Perhitungan_Awal!$C$31 * A461 + Perhitungan_Awal!$C$32 * B461) &lt; Model_Diskriminan!$B$7, 0, 1)</f>
        <v>0</v>
      </c>
      <c r="E461" s="2" t="str">
        <f t="shared" si="1"/>
        <v>Benar</v>
      </c>
    </row>
    <row r="462">
      <c r="A462" s="2">
        <v>72.0</v>
      </c>
      <c r="B462" s="2">
        <v>48.0</v>
      </c>
      <c r="C462" s="2">
        <v>0.0</v>
      </c>
      <c r="D462" s="2">
        <f>if((Perhitungan_Awal!$C$31 * A462 + Perhitungan_Awal!$C$32 * B462) &lt; Model_Diskriminan!$B$7, 0, 1)</f>
        <v>0</v>
      </c>
      <c r="E462" s="2" t="str">
        <f t="shared" si="1"/>
        <v>Benar</v>
      </c>
    </row>
    <row r="463">
      <c r="A463" s="2">
        <v>62.0</v>
      </c>
      <c r="B463" s="2">
        <v>26.0</v>
      </c>
      <c r="C463" s="2">
        <v>1.0</v>
      </c>
      <c r="D463" s="2">
        <f>if((Perhitungan_Awal!$C$31 * A463 + Perhitungan_Awal!$C$32 * B463) &lt; Model_Diskriminan!$B$7, 0, 1)</f>
        <v>1</v>
      </c>
      <c r="E463" s="2" t="str">
        <f t="shared" si="1"/>
        <v>Benar</v>
      </c>
    </row>
    <row r="464">
      <c r="A464" s="2">
        <v>70.0</v>
      </c>
      <c r="B464" s="2">
        <v>39.0</v>
      </c>
      <c r="C464" s="2">
        <v>0.0</v>
      </c>
      <c r="D464" s="2">
        <f>if((Perhitungan_Awal!$C$31 * A464 + Perhitungan_Awal!$C$32 * B464) &lt; Model_Diskriminan!$B$7, 0, 1)</f>
        <v>0</v>
      </c>
      <c r="E464" s="2" t="str">
        <f t="shared" si="1"/>
        <v>Benar</v>
      </c>
    </row>
    <row r="465">
      <c r="A465" s="2">
        <v>78.0</v>
      </c>
      <c r="B465" s="2">
        <v>37.0</v>
      </c>
      <c r="C465" s="2">
        <v>0.0</v>
      </c>
      <c r="D465" s="2">
        <f>if((Perhitungan_Awal!$C$31 * A465 + Perhitungan_Awal!$C$32 * B465) &lt; Model_Diskriminan!$B$7, 0, 1)</f>
        <v>0</v>
      </c>
      <c r="E465" s="2" t="str">
        <f t="shared" si="1"/>
        <v>Benar</v>
      </c>
    </row>
    <row r="466">
      <c r="A466" s="2">
        <v>98.0</v>
      </c>
      <c r="B466" s="2">
        <v>34.0</v>
      </c>
      <c r="C466" s="2">
        <v>0.0</v>
      </c>
      <c r="D466" s="2">
        <f>if((Perhitungan_Awal!$C$31 * A466 + Perhitungan_Awal!$C$32 * B466) &lt; Model_Diskriminan!$B$7, 0, 1)</f>
        <v>0</v>
      </c>
      <c r="E466" s="2" t="str">
        <f t="shared" si="1"/>
        <v>Benar</v>
      </c>
    </row>
    <row r="467">
      <c r="A467" s="2">
        <v>56.0</v>
      </c>
      <c r="B467" s="2">
        <v>21.0</v>
      </c>
      <c r="C467" s="2">
        <v>1.0</v>
      </c>
      <c r="D467" s="2">
        <f>if((Perhitungan_Awal!$C$31 * A467 + Perhitungan_Awal!$C$32 * B467) &lt; Model_Diskriminan!$B$7, 0, 1)</f>
        <v>1</v>
      </c>
      <c r="E467" s="2" t="str">
        <f t="shared" si="1"/>
        <v>Benar</v>
      </c>
    </row>
    <row r="468">
      <c r="A468" s="2">
        <v>52.0</v>
      </c>
      <c r="B468" s="2">
        <v>22.0</v>
      </c>
      <c r="C468" s="2">
        <v>1.0</v>
      </c>
      <c r="D468" s="2">
        <f>if((Perhitungan_Awal!$C$31 * A468 + Perhitungan_Awal!$C$32 * B468) &lt; Model_Diskriminan!$B$7, 0, 1)</f>
        <v>1</v>
      </c>
      <c r="E468" s="2" t="str">
        <f t="shared" si="1"/>
        <v>Benar</v>
      </c>
    </row>
    <row r="469">
      <c r="A469" s="2">
        <v>64.0</v>
      </c>
      <c r="B469" s="2">
        <v>25.0</v>
      </c>
      <c r="C469" s="2">
        <v>1.0</v>
      </c>
      <c r="D469" s="2">
        <f>if((Perhitungan_Awal!$C$31 * A469 + Perhitungan_Awal!$C$32 * B469) &lt; Model_Diskriminan!$B$7, 0, 1)</f>
        <v>1</v>
      </c>
      <c r="E469" s="2" t="str">
        <f t="shared" si="1"/>
        <v>Benar</v>
      </c>
    </row>
    <row r="470">
      <c r="A470" s="2">
        <v>72.0</v>
      </c>
      <c r="B470" s="2">
        <v>38.0</v>
      </c>
      <c r="C470" s="2">
        <v>0.0</v>
      </c>
      <c r="D470" s="2">
        <f>if((Perhitungan_Awal!$C$31 * A470 + Perhitungan_Awal!$C$32 * B470) &lt; Model_Diskriminan!$B$7, 0, 1)</f>
        <v>0</v>
      </c>
      <c r="E470" s="2" t="str">
        <f t="shared" si="1"/>
        <v>Benar</v>
      </c>
    </row>
    <row r="471">
      <c r="A471" s="2">
        <v>78.0</v>
      </c>
      <c r="B471" s="2">
        <v>27.0</v>
      </c>
      <c r="C471" s="2">
        <v>1.0</v>
      </c>
      <c r="D471" s="2">
        <f>if((Perhitungan_Awal!$C$31 * A471 + Perhitungan_Awal!$C$32 * B471) &lt; Model_Diskriminan!$B$7, 0, 1)</f>
        <v>1</v>
      </c>
      <c r="E471" s="2" t="str">
        <f t="shared" si="1"/>
        <v>Benar</v>
      </c>
    </row>
    <row r="472">
      <c r="A472" s="2">
        <v>82.0</v>
      </c>
      <c r="B472" s="2">
        <v>28.0</v>
      </c>
      <c r="C472" s="2">
        <v>1.0</v>
      </c>
      <c r="D472" s="2">
        <f>if((Perhitungan_Awal!$C$31 * A472 + Perhitungan_Awal!$C$32 * B472) &lt; Model_Diskriminan!$B$7, 0, 1)</f>
        <v>1</v>
      </c>
      <c r="E472" s="2" t="str">
        <f t="shared" si="1"/>
        <v>Benar</v>
      </c>
    </row>
    <row r="473">
      <c r="A473" s="2">
        <v>70.0</v>
      </c>
      <c r="B473" s="2">
        <v>22.0</v>
      </c>
      <c r="C473" s="2">
        <v>1.0</v>
      </c>
      <c r="D473" s="2">
        <f>if((Perhitungan_Awal!$C$31 * A473 + Perhitungan_Awal!$C$32 * B473) &lt; Model_Diskriminan!$B$7, 0, 1)</f>
        <v>1</v>
      </c>
      <c r="E473" s="2" t="str">
        <f t="shared" si="1"/>
        <v>Benar</v>
      </c>
    </row>
    <row r="474">
      <c r="A474" s="2">
        <v>66.0</v>
      </c>
      <c r="B474" s="2">
        <v>22.0</v>
      </c>
      <c r="C474" s="2">
        <v>1.0</v>
      </c>
      <c r="D474" s="2">
        <f>if((Perhitungan_Awal!$C$31 * A474 + Perhitungan_Awal!$C$32 * B474) &lt; Model_Diskriminan!$B$7, 0, 1)</f>
        <v>1</v>
      </c>
      <c r="E474" s="2" t="str">
        <f t="shared" si="1"/>
        <v>Benar</v>
      </c>
    </row>
    <row r="475">
      <c r="A475" s="2">
        <v>90.0</v>
      </c>
      <c r="B475" s="2">
        <v>50.0</v>
      </c>
      <c r="C475" s="2">
        <v>0.0</v>
      </c>
      <c r="D475" s="2">
        <f>if((Perhitungan_Awal!$C$31 * A475 + Perhitungan_Awal!$C$32 * B475) &lt; Model_Diskriminan!$B$7, 0, 1)</f>
        <v>0</v>
      </c>
      <c r="E475" s="2" t="str">
        <f t="shared" si="1"/>
        <v>Benar</v>
      </c>
    </row>
    <row r="476">
      <c r="A476" s="2">
        <v>64.0</v>
      </c>
      <c r="B476" s="2">
        <v>24.0</v>
      </c>
      <c r="C476" s="2">
        <v>1.0</v>
      </c>
      <c r="D476" s="2">
        <f>if((Perhitungan_Awal!$C$31 * A476 + Perhitungan_Awal!$C$32 * B476) &lt; Model_Diskriminan!$B$7, 0, 1)</f>
        <v>1</v>
      </c>
      <c r="E476" s="2" t="str">
        <f t="shared" si="1"/>
        <v>Benar</v>
      </c>
    </row>
    <row r="477">
      <c r="A477" s="2">
        <v>84.0</v>
      </c>
      <c r="B477" s="2">
        <v>59.0</v>
      </c>
      <c r="C477" s="2">
        <v>0.0</v>
      </c>
      <c r="D477" s="2">
        <f>if((Perhitungan_Awal!$C$31 * A477 + Perhitungan_Awal!$C$32 * B477) &lt; Model_Diskriminan!$B$7, 0, 1)</f>
        <v>0</v>
      </c>
      <c r="E477" s="2" t="str">
        <f t="shared" si="1"/>
        <v>Benar</v>
      </c>
    </row>
    <row r="478">
      <c r="A478" s="2">
        <v>80.0</v>
      </c>
      <c r="B478" s="2">
        <v>29.0</v>
      </c>
      <c r="C478" s="2">
        <v>1.0</v>
      </c>
      <c r="D478" s="2">
        <f>if((Perhitungan_Awal!$C$31 * A478 + Perhitungan_Awal!$C$32 * B478) &lt; Model_Diskriminan!$B$7, 0, 1)</f>
        <v>1</v>
      </c>
      <c r="E478" s="2" t="str">
        <f t="shared" si="1"/>
        <v>Benar</v>
      </c>
    </row>
    <row r="479">
      <c r="A479" s="2">
        <v>76.0</v>
      </c>
      <c r="B479" s="2">
        <v>31.0</v>
      </c>
      <c r="C479" s="2">
        <v>1.0</v>
      </c>
      <c r="D479" s="2">
        <f>if((Perhitungan_Awal!$C$31 * A479 + Perhitungan_Awal!$C$32 * B479) &lt; Model_Diskriminan!$B$7, 0, 1)</f>
        <v>1</v>
      </c>
      <c r="E479" s="2" t="str">
        <f t="shared" si="1"/>
        <v>Benar</v>
      </c>
    </row>
    <row r="480">
      <c r="A480" s="2">
        <v>74.0</v>
      </c>
      <c r="B480" s="2">
        <v>39.0</v>
      </c>
      <c r="C480" s="2">
        <v>0.0</v>
      </c>
      <c r="D480" s="2">
        <f>if((Perhitungan_Awal!$C$31 * A480 + Perhitungan_Awal!$C$32 * B480) &lt; Model_Diskriminan!$B$7, 0, 1)</f>
        <v>0</v>
      </c>
      <c r="E480" s="2" t="str">
        <f t="shared" si="1"/>
        <v>Benar</v>
      </c>
    </row>
    <row r="481">
      <c r="A481" s="2">
        <v>86.0</v>
      </c>
      <c r="B481" s="2">
        <v>63.0</v>
      </c>
      <c r="C481" s="2">
        <v>0.0</v>
      </c>
      <c r="D481" s="2">
        <f>if((Perhitungan_Awal!$C$31 * A481 + Perhitungan_Awal!$C$32 * B481) &lt; Model_Diskriminan!$B$7, 0, 1)</f>
        <v>0</v>
      </c>
      <c r="E481" s="2" t="str">
        <f t="shared" si="1"/>
        <v>Benar</v>
      </c>
    </row>
    <row r="482">
      <c r="A482" s="2">
        <v>70.0</v>
      </c>
      <c r="B482" s="2">
        <v>35.0</v>
      </c>
      <c r="C482" s="2">
        <v>1.0</v>
      </c>
      <c r="D482" s="2">
        <f>if((Perhitungan_Awal!$C$31 * A482 + Perhitungan_Awal!$C$32 * B482) &lt; Model_Diskriminan!$B$7, 0, 1)</f>
        <v>1</v>
      </c>
      <c r="E482" s="2" t="str">
        <f t="shared" si="1"/>
        <v>Benar</v>
      </c>
    </row>
    <row r="483">
      <c r="A483" s="2">
        <v>88.0</v>
      </c>
      <c r="B483" s="2">
        <v>29.0</v>
      </c>
      <c r="C483" s="2">
        <v>0.0</v>
      </c>
      <c r="D483" s="2">
        <f>if((Perhitungan_Awal!$C$31 * A483 + Perhitungan_Awal!$C$32 * B483) &lt; Model_Diskriminan!$B$7, 0, 1)</f>
        <v>1</v>
      </c>
      <c r="E483" s="2" t="str">
        <f t="shared" si="1"/>
        <v>Salah</v>
      </c>
    </row>
    <row r="484">
      <c r="A484" s="2">
        <v>58.0</v>
      </c>
      <c r="B484" s="2">
        <v>28.0</v>
      </c>
      <c r="C484" s="2">
        <v>1.0</v>
      </c>
      <c r="D484" s="2">
        <f>if((Perhitungan_Awal!$C$31 * A484 + Perhitungan_Awal!$C$32 * B484) &lt; Model_Diskriminan!$B$7, 0, 1)</f>
        <v>1</v>
      </c>
      <c r="E484" s="2" t="str">
        <f t="shared" si="1"/>
        <v>Benar</v>
      </c>
    </row>
    <row r="485">
      <c r="A485" s="2">
        <v>82.0</v>
      </c>
      <c r="B485" s="2">
        <v>23.0</v>
      </c>
      <c r="C485" s="2">
        <v>1.0</v>
      </c>
      <c r="D485" s="2">
        <f>if((Perhitungan_Awal!$C$31 * A485 + Perhitungan_Awal!$C$32 * B485) &lt; Model_Diskriminan!$B$7, 0, 1)</f>
        <v>1</v>
      </c>
      <c r="E485" s="2" t="str">
        <f t="shared" si="1"/>
        <v>Benar</v>
      </c>
    </row>
    <row r="486">
      <c r="A486" s="2">
        <v>72.0</v>
      </c>
      <c r="B486" s="2">
        <v>31.0</v>
      </c>
      <c r="C486" s="2">
        <v>1.0</v>
      </c>
      <c r="D486" s="2">
        <f>if((Perhitungan_Awal!$C$31 * A486 + Perhitungan_Awal!$C$32 * B486) &lt; Model_Diskriminan!$B$7, 0, 1)</f>
        <v>1</v>
      </c>
      <c r="E486" s="2" t="str">
        <f t="shared" si="1"/>
        <v>Benar</v>
      </c>
    </row>
    <row r="487">
      <c r="A487" s="2">
        <v>68.0</v>
      </c>
      <c r="B487" s="2">
        <v>24.0</v>
      </c>
      <c r="C487" s="2">
        <v>1.0</v>
      </c>
      <c r="D487" s="2">
        <f>if((Perhitungan_Awal!$C$31 * A487 + Perhitungan_Awal!$C$32 * B487) &lt; Model_Diskriminan!$B$7, 0, 1)</f>
        <v>1</v>
      </c>
      <c r="E487" s="2" t="str">
        <f t="shared" si="1"/>
        <v>Benar</v>
      </c>
    </row>
    <row r="488">
      <c r="A488" s="2">
        <v>62.0</v>
      </c>
      <c r="B488" s="2">
        <v>21.0</v>
      </c>
      <c r="C488" s="2">
        <v>1.0</v>
      </c>
      <c r="D488" s="2">
        <f>if((Perhitungan_Awal!$C$31 * A488 + Perhitungan_Awal!$C$32 * B488) &lt; Model_Diskriminan!$B$7, 0, 1)</f>
        <v>1</v>
      </c>
      <c r="E488" s="2" t="str">
        <f t="shared" si="1"/>
        <v>Benar</v>
      </c>
    </row>
    <row r="489">
      <c r="A489" s="2">
        <v>78.0</v>
      </c>
      <c r="B489" s="2">
        <v>58.0</v>
      </c>
      <c r="C489" s="2">
        <v>0.0</v>
      </c>
      <c r="D489" s="2">
        <f>if((Perhitungan_Awal!$C$31 * A489 + Perhitungan_Awal!$C$32 * B489) &lt; Model_Diskriminan!$B$7, 0, 1)</f>
        <v>0</v>
      </c>
      <c r="E489" s="2" t="str">
        <f t="shared" si="1"/>
        <v>Benar</v>
      </c>
    </row>
    <row r="490">
      <c r="A490" s="2">
        <v>72.0</v>
      </c>
      <c r="B490" s="2">
        <v>28.0</v>
      </c>
      <c r="C490" s="2">
        <v>1.0</v>
      </c>
      <c r="D490" s="2">
        <f>if((Perhitungan_Awal!$C$31 * A490 + Perhitungan_Awal!$C$32 * B490) &lt; Model_Diskriminan!$B$7, 0, 1)</f>
        <v>1</v>
      </c>
      <c r="E490" s="2" t="str">
        <f t="shared" si="1"/>
        <v>Benar</v>
      </c>
    </row>
    <row r="491">
      <c r="A491" s="2">
        <v>80.0</v>
      </c>
      <c r="B491" s="2">
        <v>67.0</v>
      </c>
      <c r="C491" s="2">
        <v>0.0</v>
      </c>
      <c r="D491" s="2">
        <f>if((Perhitungan_Awal!$C$31 * A491 + Perhitungan_Awal!$C$32 * B491) &lt; Model_Diskriminan!$B$7, 0, 1)</f>
        <v>0</v>
      </c>
      <c r="E491" s="2" t="str">
        <f t="shared" si="1"/>
        <v>Benar</v>
      </c>
    </row>
    <row r="492">
      <c r="A492" s="2">
        <v>65.0</v>
      </c>
      <c r="B492" s="2">
        <v>24.0</v>
      </c>
      <c r="C492" s="2">
        <v>1.0</v>
      </c>
      <c r="D492" s="2">
        <f>if((Perhitungan_Awal!$C$31 * A492 + Perhitungan_Awal!$C$32 * B492) &lt; Model_Diskriminan!$B$7, 0, 1)</f>
        <v>1</v>
      </c>
      <c r="E492" s="2" t="str">
        <f t="shared" si="1"/>
        <v>Benar</v>
      </c>
    </row>
    <row r="493">
      <c r="A493" s="2">
        <v>90.0</v>
      </c>
      <c r="B493" s="2">
        <v>42.0</v>
      </c>
      <c r="C493" s="2">
        <v>0.0</v>
      </c>
      <c r="D493" s="2">
        <f>if((Perhitungan_Awal!$C$31 * A493 + Perhitungan_Awal!$C$32 * B493) &lt; Model_Diskriminan!$B$7, 0, 1)</f>
        <v>0</v>
      </c>
      <c r="E493" s="2" t="str">
        <f t="shared" si="1"/>
        <v>Benar</v>
      </c>
    </row>
    <row r="494">
      <c r="A494" s="2">
        <v>68.0</v>
      </c>
      <c r="B494" s="2">
        <v>33.0</v>
      </c>
      <c r="C494" s="2">
        <v>1.0</v>
      </c>
      <c r="D494" s="2">
        <f>if((Perhitungan_Awal!$C$31 * A494 + Perhitungan_Awal!$C$32 * B494) &lt; Model_Diskriminan!$B$7, 0, 1)</f>
        <v>1</v>
      </c>
      <c r="E494" s="2" t="str">
        <f t="shared" si="1"/>
        <v>Benar</v>
      </c>
    </row>
    <row r="495">
      <c r="A495" s="2">
        <v>70.0</v>
      </c>
      <c r="B495" s="2">
        <v>45.0</v>
      </c>
      <c r="C495" s="2">
        <v>0.0</v>
      </c>
      <c r="D495" s="2">
        <f>if((Perhitungan_Awal!$C$31 * A495 + Perhitungan_Awal!$C$32 * B495) &lt; Model_Diskriminan!$B$7, 0, 1)</f>
        <v>0</v>
      </c>
      <c r="E495" s="2" t="str">
        <f t="shared" si="1"/>
        <v>Benar</v>
      </c>
    </row>
    <row r="496">
      <c r="A496" s="2">
        <v>72.0</v>
      </c>
      <c r="B496" s="2">
        <v>22.0</v>
      </c>
      <c r="C496" s="2">
        <v>1.0</v>
      </c>
      <c r="D496" s="2">
        <f>if((Perhitungan_Awal!$C$31 * A496 + Perhitungan_Awal!$C$32 * B496) &lt; Model_Diskriminan!$B$7, 0, 1)</f>
        <v>1</v>
      </c>
      <c r="E496" s="2" t="str">
        <f t="shared" si="1"/>
        <v>Benar</v>
      </c>
    </row>
    <row r="497">
      <c r="A497" s="2">
        <v>74.0</v>
      </c>
      <c r="B497" s="2">
        <v>66.0</v>
      </c>
      <c r="C497" s="2">
        <v>0.0</v>
      </c>
      <c r="D497" s="2">
        <f>if((Perhitungan_Awal!$C$31 * A497 + Perhitungan_Awal!$C$32 * B497) &lt; Model_Diskriminan!$B$7, 0, 1)</f>
        <v>0</v>
      </c>
      <c r="E497" s="2" t="str">
        <f t="shared" si="1"/>
        <v>Benar</v>
      </c>
    </row>
    <row r="498">
      <c r="A498" s="2">
        <v>68.0</v>
      </c>
      <c r="B498" s="2">
        <v>30.0</v>
      </c>
      <c r="C498" s="2">
        <v>1.0</v>
      </c>
      <c r="D498" s="2">
        <f>if((Perhitungan_Awal!$C$31 * A498 + Perhitungan_Awal!$C$32 * B498) &lt; Model_Diskriminan!$B$7, 0, 1)</f>
        <v>1</v>
      </c>
      <c r="E498" s="2" t="str">
        <f t="shared" si="1"/>
        <v>Benar</v>
      </c>
    </row>
    <row r="499">
      <c r="A499" s="2">
        <v>72.0</v>
      </c>
      <c r="B499" s="2">
        <v>25.0</v>
      </c>
      <c r="C499" s="2">
        <v>1.0</v>
      </c>
      <c r="D499" s="2">
        <f>if((Perhitungan_Awal!$C$31 * A499 + Perhitungan_Awal!$C$32 * B499) &lt; Model_Diskriminan!$B$7, 0, 1)</f>
        <v>1</v>
      </c>
      <c r="E499" s="2" t="str">
        <f t="shared" si="1"/>
        <v>Benar</v>
      </c>
    </row>
    <row r="500">
      <c r="A500" s="2">
        <v>70.0</v>
      </c>
      <c r="B500" s="2">
        <v>55.0</v>
      </c>
      <c r="C500" s="2">
        <v>0.0</v>
      </c>
      <c r="D500" s="2">
        <f>if((Perhitungan_Awal!$C$31 * A500 + Perhitungan_Awal!$C$32 * B500) &lt; Model_Diskriminan!$B$7, 0, 1)</f>
        <v>0</v>
      </c>
      <c r="E500" s="2" t="str">
        <f t="shared" si="1"/>
        <v>Benar</v>
      </c>
    </row>
    <row r="501">
      <c r="A501" s="2">
        <v>74.0</v>
      </c>
      <c r="B501" s="2">
        <v>39.0</v>
      </c>
      <c r="C501" s="2">
        <v>0.0</v>
      </c>
      <c r="D501" s="2">
        <f>if((Perhitungan_Awal!$C$31 * A501 + Perhitungan_Awal!$C$32 * B501) &lt; Model_Diskriminan!$B$7, 0, 1)</f>
        <v>0</v>
      </c>
      <c r="E501" s="2" t="str">
        <f t="shared" si="1"/>
        <v>Benar</v>
      </c>
    </row>
    <row r="502">
      <c r="A502" s="2">
        <v>90.0</v>
      </c>
      <c r="B502" s="2">
        <v>21.0</v>
      </c>
      <c r="C502" s="2">
        <v>1.0</v>
      </c>
      <c r="D502" s="2">
        <f>if((Perhitungan_Awal!$C$31 * A502 + Perhitungan_Awal!$C$32 * B502) &lt; Model_Diskriminan!$B$7, 0, 1)</f>
        <v>1</v>
      </c>
      <c r="E502" s="2" t="str">
        <f t="shared" si="1"/>
        <v>Benar</v>
      </c>
    </row>
    <row r="503">
      <c r="A503" s="2">
        <v>72.0</v>
      </c>
      <c r="B503" s="2">
        <v>28.0</v>
      </c>
      <c r="C503" s="2">
        <v>1.0</v>
      </c>
      <c r="D503" s="2">
        <f>if((Perhitungan_Awal!$C$31 * A503 + Perhitungan_Awal!$C$32 * B503) &lt; Model_Diskriminan!$B$7, 0, 1)</f>
        <v>1</v>
      </c>
      <c r="E503" s="2" t="str">
        <f t="shared" si="1"/>
        <v>Benar</v>
      </c>
    </row>
    <row r="504">
      <c r="A504" s="2">
        <v>68.0</v>
      </c>
      <c r="B504" s="2">
        <v>41.0</v>
      </c>
      <c r="C504" s="2">
        <v>0.0</v>
      </c>
      <c r="D504" s="2">
        <f>if((Perhitungan_Awal!$C$31 * A504 + Perhitungan_Awal!$C$32 * B504) &lt; Model_Diskriminan!$B$7, 0, 1)</f>
        <v>0</v>
      </c>
      <c r="E504" s="2" t="str">
        <f t="shared" si="1"/>
        <v>Benar</v>
      </c>
    </row>
    <row r="505">
      <c r="A505" s="2">
        <v>64.0</v>
      </c>
      <c r="B505" s="2">
        <v>41.0</v>
      </c>
      <c r="C505" s="2">
        <v>1.0</v>
      </c>
      <c r="D505" s="2">
        <f>if((Perhitungan_Awal!$C$31 * A505 + Perhitungan_Awal!$C$32 * B505) &lt; Model_Diskriminan!$B$7, 0, 1)</f>
        <v>0</v>
      </c>
      <c r="E505" s="2" t="str">
        <f t="shared" si="1"/>
        <v>Salah</v>
      </c>
    </row>
    <row r="506">
      <c r="A506" s="2">
        <v>78.0</v>
      </c>
      <c r="B506" s="2">
        <v>40.0</v>
      </c>
      <c r="C506" s="2">
        <v>0.0</v>
      </c>
      <c r="D506" s="2">
        <f>if((Perhitungan_Awal!$C$31 * A506 + Perhitungan_Awal!$C$32 * B506) &lt; Model_Diskriminan!$B$7, 0, 1)</f>
        <v>0</v>
      </c>
      <c r="E506" s="2" t="str">
        <f t="shared" si="1"/>
        <v>Benar</v>
      </c>
    </row>
    <row r="507">
      <c r="A507" s="2">
        <v>82.0</v>
      </c>
      <c r="B507" s="2">
        <v>38.0</v>
      </c>
      <c r="C507" s="2">
        <v>0.0</v>
      </c>
      <c r="D507" s="2">
        <f>if((Perhitungan_Awal!$C$31 * A507 + Perhitungan_Awal!$C$32 * B507) &lt; Model_Diskriminan!$B$7, 0, 1)</f>
        <v>0</v>
      </c>
      <c r="E507" s="2" t="str">
        <f t="shared" si="1"/>
        <v>Benar</v>
      </c>
    </row>
    <row r="508">
      <c r="A508" s="2">
        <v>90.0</v>
      </c>
      <c r="B508" s="2">
        <v>35.0</v>
      </c>
      <c r="C508" s="2">
        <v>0.0</v>
      </c>
      <c r="D508" s="2">
        <f>if((Perhitungan_Awal!$C$31 * A508 + Perhitungan_Awal!$C$32 * B508) &lt; Model_Diskriminan!$B$7, 0, 1)</f>
        <v>0</v>
      </c>
      <c r="E508" s="2" t="str">
        <f t="shared" si="1"/>
        <v>Benar</v>
      </c>
    </row>
    <row r="509">
      <c r="A509" s="2">
        <v>60.0</v>
      </c>
      <c r="B509" s="2">
        <v>21.0</v>
      </c>
      <c r="C509" s="2">
        <v>1.0</v>
      </c>
      <c r="D509" s="2">
        <f>if((Perhitungan_Awal!$C$31 * A509 + Perhitungan_Awal!$C$32 * B509) &lt; Model_Diskriminan!$B$7, 0, 1)</f>
        <v>1</v>
      </c>
      <c r="E509" s="2" t="str">
        <f t="shared" si="1"/>
        <v>Benar</v>
      </c>
    </row>
    <row r="510">
      <c r="A510" s="2">
        <v>50.0</v>
      </c>
      <c r="B510" s="2">
        <v>21.0</v>
      </c>
      <c r="C510" s="2">
        <v>1.0</v>
      </c>
      <c r="D510" s="2">
        <f>if((Perhitungan_Awal!$C$31 * A510 + Perhitungan_Awal!$C$32 * B510) &lt; Model_Diskriminan!$B$7, 0, 1)</f>
        <v>1</v>
      </c>
      <c r="E510" s="2" t="str">
        <f t="shared" si="1"/>
        <v>Benar</v>
      </c>
    </row>
    <row r="511">
      <c r="A511" s="2">
        <v>78.0</v>
      </c>
      <c r="B511" s="2">
        <v>64.0</v>
      </c>
      <c r="C511" s="2">
        <v>0.0</v>
      </c>
      <c r="D511" s="2">
        <f>if((Perhitungan_Awal!$C$31 * A511 + Perhitungan_Awal!$C$32 * B511) &lt; Model_Diskriminan!$B$7, 0, 1)</f>
        <v>0</v>
      </c>
      <c r="E511" s="2" t="str">
        <f t="shared" si="1"/>
        <v>Benar</v>
      </c>
    </row>
    <row r="512">
      <c r="A512" s="2">
        <v>72.0</v>
      </c>
      <c r="B512" s="2">
        <v>46.0</v>
      </c>
      <c r="C512" s="2">
        <v>0.0</v>
      </c>
      <c r="D512" s="2">
        <f>if((Perhitungan_Awal!$C$31 * A512 + Perhitungan_Awal!$C$32 * B512) &lt; Model_Diskriminan!$B$7, 0, 1)</f>
        <v>0</v>
      </c>
      <c r="E512" s="2" t="str">
        <f t="shared" si="1"/>
        <v>Benar</v>
      </c>
    </row>
    <row r="513">
      <c r="A513" s="2">
        <v>62.0</v>
      </c>
      <c r="B513" s="2">
        <v>21.0</v>
      </c>
      <c r="C513" s="2">
        <v>1.0</v>
      </c>
      <c r="D513" s="2">
        <f>if((Perhitungan_Awal!$C$31 * A513 + Perhitungan_Awal!$C$32 * B513) &lt; Model_Diskriminan!$B$7, 0, 1)</f>
        <v>1</v>
      </c>
      <c r="E513" s="2" t="str">
        <f t="shared" si="1"/>
        <v>Benar</v>
      </c>
    </row>
    <row r="514">
      <c r="A514" s="2">
        <v>68.0</v>
      </c>
      <c r="B514" s="2">
        <v>58.0</v>
      </c>
      <c r="C514" s="2">
        <v>0.0</v>
      </c>
      <c r="D514" s="2">
        <f>if((Perhitungan_Awal!$C$31 * A514 + Perhitungan_Awal!$C$32 * B514) &lt; Model_Diskriminan!$B$7, 0, 1)</f>
        <v>0</v>
      </c>
      <c r="E514" s="2" t="str">
        <f t="shared" si="1"/>
        <v>Benar</v>
      </c>
    </row>
    <row r="515">
      <c r="A515" s="2">
        <v>62.0</v>
      </c>
      <c r="B515" s="2">
        <v>22.0</v>
      </c>
      <c r="C515" s="2">
        <v>1.0</v>
      </c>
      <c r="D515" s="2">
        <f>if((Perhitungan_Awal!$C$31 * A515 + Perhitungan_Awal!$C$32 * B515) &lt; Model_Diskriminan!$B$7, 0, 1)</f>
        <v>1</v>
      </c>
      <c r="E515" s="2" t="str">
        <f t="shared" si="1"/>
        <v>Benar</v>
      </c>
    </row>
    <row r="516">
      <c r="A516" s="2">
        <v>54.0</v>
      </c>
      <c r="B516" s="2">
        <v>24.0</v>
      </c>
      <c r="C516" s="2">
        <v>1.0</v>
      </c>
      <c r="D516" s="2">
        <f>if((Perhitungan_Awal!$C$31 * A516 + Perhitungan_Awal!$C$32 * B516) &lt; Model_Diskriminan!$B$7, 0, 1)</f>
        <v>1</v>
      </c>
      <c r="E516" s="2" t="str">
        <f t="shared" si="1"/>
        <v>Benar</v>
      </c>
    </row>
    <row r="517">
      <c r="A517" s="2">
        <v>70.0</v>
      </c>
      <c r="B517" s="2">
        <v>28.0</v>
      </c>
      <c r="C517" s="2">
        <v>1.0</v>
      </c>
      <c r="D517" s="2">
        <f>if((Perhitungan_Awal!$C$31 * A517 + Perhitungan_Awal!$C$32 * B517) &lt; Model_Diskriminan!$B$7, 0, 1)</f>
        <v>1</v>
      </c>
      <c r="E517" s="2" t="str">
        <f t="shared" si="1"/>
        <v>Benar</v>
      </c>
    </row>
    <row r="518">
      <c r="A518" s="2">
        <v>88.0</v>
      </c>
      <c r="B518" s="2">
        <v>53.0</v>
      </c>
      <c r="C518" s="2">
        <v>0.0</v>
      </c>
      <c r="D518" s="2">
        <f>if((Perhitungan_Awal!$C$31 * A518 + Perhitungan_Awal!$C$32 * B518) &lt; Model_Diskriminan!$B$7, 0, 1)</f>
        <v>0</v>
      </c>
      <c r="E518" s="2" t="str">
        <f t="shared" si="1"/>
        <v>Benar</v>
      </c>
    </row>
    <row r="519">
      <c r="A519" s="2">
        <v>86.0</v>
      </c>
      <c r="B519" s="2">
        <v>51.0</v>
      </c>
      <c r="C519" s="2">
        <v>0.0</v>
      </c>
      <c r="D519" s="2">
        <f>if((Perhitungan_Awal!$C$31 * A519 + Perhitungan_Awal!$C$32 * B519) &lt; Model_Diskriminan!$B$7, 0, 1)</f>
        <v>0</v>
      </c>
      <c r="E519" s="2" t="str">
        <f t="shared" si="1"/>
        <v>Benar</v>
      </c>
    </row>
    <row r="520">
      <c r="A520" s="2">
        <v>60.0</v>
      </c>
      <c r="B520" s="2">
        <v>41.0</v>
      </c>
      <c r="C520" s="2">
        <v>1.0</v>
      </c>
      <c r="D520" s="2">
        <f>if((Perhitungan_Awal!$C$31 * A520 + Perhitungan_Awal!$C$32 * B520) &lt; Model_Diskriminan!$B$7, 0, 1)</f>
        <v>1</v>
      </c>
      <c r="E520" s="2" t="str">
        <f t="shared" si="1"/>
        <v>Benar</v>
      </c>
    </row>
    <row r="521">
      <c r="A521" s="2">
        <v>90.0</v>
      </c>
      <c r="B521" s="2">
        <v>60.0</v>
      </c>
      <c r="C521" s="2">
        <v>0.0</v>
      </c>
      <c r="D521" s="2">
        <f>if((Perhitungan_Awal!$C$31 * A521 + Perhitungan_Awal!$C$32 * B521) &lt; Model_Diskriminan!$B$7, 0, 1)</f>
        <v>0</v>
      </c>
      <c r="E521" s="2" t="str">
        <f t="shared" si="1"/>
        <v>Benar</v>
      </c>
    </row>
    <row r="522">
      <c r="A522" s="2">
        <v>70.0</v>
      </c>
      <c r="B522" s="2">
        <v>25.0</v>
      </c>
      <c r="C522" s="2">
        <v>1.0</v>
      </c>
      <c r="D522" s="2">
        <f>if((Perhitungan_Awal!$C$31 * A522 + Perhitungan_Awal!$C$32 * B522) &lt; Model_Diskriminan!$B$7, 0, 1)</f>
        <v>1</v>
      </c>
      <c r="E522" s="2" t="str">
        <f t="shared" si="1"/>
        <v>Benar</v>
      </c>
    </row>
    <row r="523">
      <c r="A523" s="2">
        <v>80.0</v>
      </c>
      <c r="B523" s="2">
        <v>26.0</v>
      </c>
      <c r="C523" s="2">
        <v>1.0</v>
      </c>
      <c r="D523" s="2">
        <f>if((Perhitungan_Awal!$C$31 * A523 + Perhitungan_Awal!$C$32 * B523) &lt; Model_Diskriminan!$B$7, 0, 1)</f>
        <v>1</v>
      </c>
      <c r="E523" s="2" t="str">
        <f t="shared" si="1"/>
        <v>Benar</v>
      </c>
    </row>
    <row r="524">
      <c r="A524" s="2">
        <v>72.0</v>
      </c>
      <c r="B524" s="2">
        <v>26.0</v>
      </c>
      <c r="C524" s="2">
        <v>1.0</v>
      </c>
      <c r="D524" s="2">
        <f>if((Perhitungan_Awal!$C$31 * A524 + Perhitungan_Awal!$C$32 * B524) &lt; Model_Diskriminan!$B$7, 0, 1)</f>
        <v>1</v>
      </c>
      <c r="E524" s="2" t="str">
        <f t="shared" si="1"/>
        <v>Benar</v>
      </c>
    </row>
    <row r="525">
      <c r="A525" s="2">
        <v>70.0</v>
      </c>
      <c r="B525" s="2">
        <v>45.0</v>
      </c>
      <c r="C525" s="2">
        <v>0.0</v>
      </c>
      <c r="D525" s="2">
        <f>if((Perhitungan_Awal!$C$31 * A525 + Perhitungan_Awal!$C$32 * B525) &lt; Model_Diskriminan!$B$7, 0, 1)</f>
        <v>0</v>
      </c>
      <c r="E525" s="2" t="str">
        <f t="shared" si="1"/>
        <v>Benar</v>
      </c>
    </row>
    <row r="526">
      <c r="A526" s="2">
        <v>58.0</v>
      </c>
      <c r="B526" s="2">
        <v>24.0</v>
      </c>
      <c r="C526" s="2">
        <v>1.0</v>
      </c>
      <c r="D526" s="2">
        <f>if((Perhitungan_Awal!$C$31 * A526 + Perhitungan_Awal!$C$32 * B526) &lt; Model_Diskriminan!$B$7, 0, 1)</f>
        <v>1</v>
      </c>
      <c r="E526" s="2" t="str">
        <f t="shared" si="1"/>
        <v>Benar</v>
      </c>
    </row>
    <row r="527">
      <c r="A527" s="2">
        <v>60.0</v>
      </c>
      <c r="B527" s="2">
        <v>21.0</v>
      </c>
      <c r="C527" s="2">
        <v>1.0</v>
      </c>
      <c r="D527" s="2">
        <f>if((Perhitungan_Awal!$C$31 * A527 + Perhitungan_Awal!$C$32 * B527) &lt; Model_Diskriminan!$B$7, 0, 1)</f>
        <v>1</v>
      </c>
      <c r="E527" s="2" t="str">
        <f t="shared" si="1"/>
        <v>Benar</v>
      </c>
    </row>
    <row r="528">
      <c r="A528" s="2">
        <v>64.0</v>
      </c>
      <c r="B528" s="2">
        <v>21.0</v>
      </c>
      <c r="C528" s="2">
        <v>1.0</v>
      </c>
      <c r="D528" s="2">
        <f>if((Perhitungan_Awal!$C$31 * A528 + Perhitungan_Awal!$C$32 * B528) &lt; Model_Diskriminan!$B$7, 0, 1)</f>
        <v>1</v>
      </c>
      <c r="E528" s="2" t="str">
        <f t="shared" si="1"/>
        <v>Benar</v>
      </c>
    </row>
    <row r="529">
      <c r="A529" s="2">
        <v>74.0</v>
      </c>
      <c r="B529" s="2">
        <v>24.0</v>
      </c>
      <c r="C529" s="2">
        <v>1.0</v>
      </c>
      <c r="D529" s="2">
        <f>if((Perhitungan_Awal!$C$31 * A529 + Perhitungan_Awal!$C$32 * B529) &lt; Model_Diskriminan!$B$7, 0, 1)</f>
        <v>1</v>
      </c>
      <c r="E529" s="2" t="str">
        <f t="shared" si="1"/>
        <v>Benar</v>
      </c>
    </row>
    <row r="530">
      <c r="A530" s="2">
        <v>66.0</v>
      </c>
      <c r="B530" s="2">
        <v>22.0</v>
      </c>
      <c r="C530" s="2">
        <v>1.0</v>
      </c>
      <c r="D530" s="2">
        <f>if((Perhitungan_Awal!$C$31 * A530 + Perhitungan_Awal!$C$32 * B530) &lt; Model_Diskriminan!$B$7, 0, 1)</f>
        <v>1</v>
      </c>
      <c r="E530" s="2" t="str">
        <f t="shared" si="1"/>
        <v>Benar</v>
      </c>
    </row>
    <row r="531">
      <c r="A531" s="2">
        <v>65.0</v>
      </c>
      <c r="B531" s="2">
        <v>31.0</v>
      </c>
      <c r="C531" s="2">
        <v>1.0</v>
      </c>
      <c r="D531" s="2">
        <f>if((Perhitungan_Awal!$C$31 * A531 + Perhitungan_Awal!$C$32 * B531) &lt; Model_Diskriminan!$B$7, 0, 1)</f>
        <v>1</v>
      </c>
      <c r="E531" s="2" t="str">
        <f t="shared" si="1"/>
        <v>Benar</v>
      </c>
    </row>
    <row r="532">
      <c r="A532" s="2">
        <v>60.0</v>
      </c>
      <c r="B532" s="2">
        <v>22.0</v>
      </c>
      <c r="C532" s="2">
        <v>1.0</v>
      </c>
      <c r="D532" s="2">
        <f>if((Perhitungan_Awal!$C$31 * A532 + Perhitungan_Awal!$C$32 * B532) &lt; Model_Diskriminan!$B$7, 0, 1)</f>
        <v>1</v>
      </c>
      <c r="E532" s="2" t="str">
        <f t="shared" si="1"/>
        <v>Benar</v>
      </c>
    </row>
    <row r="533">
      <c r="A533" s="2">
        <v>76.0</v>
      </c>
      <c r="B533" s="2">
        <v>24.0</v>
      </c>
      <c r="C533" s="2">
        <v>1.0</v>
      </c>
      <c r="D533" s="2">
        <f>if((Perhitungan_Awal!$C$31 * A533 + Perhitungan_Awal!$C$32 * B533) &lt; Model_Diskriminan!$B$7, 0, 1)</f>
        <v>1</v>
      </c>
      <c r="E533" s="2" t="str">
        <f t="shared" si="1"/>
        <v>Benar</v>
      </c>
    </row>
    <row r="534">
      <c r="A534" s="2">
        <v>66.0</v>
      </c>
      <c r="B534" s="2">
        <v>29.0</v>
      </c>
      <c r="C534" s="2">
        <v>1.0</v>
      </c>
      <c r="D534" s="2">
        <f>if((Perhitungan_Awal!$C$31 * A534 + Perhitungan_Awal!$C$32 * B534) &lt; Model_Diskriminan!$B$7, 0, 1)</f>
        <v>1</v>
      </c>
      <c r="E534" s="2" t="str">
        <f t="shared" si="1"/>
        <v>Benar</v>
      </c>
    </row>
    <row r="535">
      <c r="A535" s="2">
        <v>72.0</v>
      </c>
      <c r="B535" s="2">
        <v>31.0</v>
      </c>
      <c r="C535" s="2">
        <v>1.0</v>
      </c>
      <c r="D535" s="2">
        <f>if((Perhitungan_Awal!$C$31 * A535 + Perhitungan_Awal!$C$32 * B535) &lt; Model_Diskriminan!$B$7, 0, 1)</f>
        <v>1</v>
      </c>
      <c r="E535" s="2" t="str">
        <f t="shared" si="1"/>
        <v>Benar</v>
      </c>
    </row>
    <row r="536">
      <c r="A536" s="2">
        <v>56.0</v>
      </c>
      <c r="B536" s="2">
        <v>24.0</v>
      </c>
      <c r="C536" s="2">
        <v>1.0</v>
      </c>
      <c r="D536" s="2">
        <f>if((Perhitungan_Awal!$C$31 * A536 + Perhitungan_Awal!$C$32 * B536) &lt; Model_Diskriminan!$B$7, 0, 1)</f>
        <v>1</v>
      </c>
      <c r="E536" s="2" t="str">
        <f t="shared" si="1"/>
        <v>Benar</v>
      </c>
    </row>
    <row r="537">
      <c r="A537" s="2">
        <v>72.0</v>
      </c>
      <c r="B537" s="2">
        <v>23.0</v>
      </c>
      <c r="C537" s="2">
        <v>1.0</v>
      </c>
      <c r="D537" s="2">
        <f>if((Perhitungan_Awal!$C$31 * A537 + Perhitungan_Awal!$C$32 * B537) &lt; Model_Diskriminan!$B$7, 0, 1)</f>
        <v>1</v>
      </c>
      <c r="E537" s="2" t="str">
        <f t="shared" si="1"/>
        <v>Benar</v>
      </c>
    </row>
    <row r="538">
      <c r="A538" s="2">
        <v>90.0</v>
      </c>
      <c r="B538" s="2">
        <v>46.0</v>
      </c>
      <c r="C538" s="2">
        <v>0.0</v>
      </c>
      <c r="D538" s="2">
        <f>if((Perhitungan_Awal!$C$31 * A538 + Perhitungan_Awal!$C$32 * B538) &lt; Model_Diskriminan!$B$7, 0, 1)</f>
        <v>0</v>
      </c>
      <c r="E538" s="2" t="str">
        <f t="shared" si="1"/>
        <v>Benar</v>
      </c>
    </row>
    <row r="539">
      <c r="A539" s="2">
        <v>60.0</v>
      </c>
      <c r="B539" s="2">
        <v>67.0</v>
      </c>
      <c r="C539" s="2">
        <v>0.0</v>
      </c>
      <c r="D539" s="2">
        <f>if((Perhitungan_Awal!$C$31 * A539 + Perhitungan_Awal!$C$32 * B539) &lt; Model_Diskriminan!$B$7, 0, 1)</f>
        <v>0</v>
      </c>
      <c r="E539" s="2" t="str">
        <f t="shared" si="1"/>
        <v>Benar</v>
      </c>
    </row>
    <row r="540">
      <c r="A540" s="2">
        <v>80.0</v>
      </c>
      <c r="B540" s="2">
        <v>23.0</v>
      </c>
      <c r="C540" s="2">
        <v>1.0</v>
      </c>
      <c r="D540" s="2">
        <f>if((Perhitungan_Awal!$C$31 * A540 + Perhitungan_Awal!$C$32 * B540) &lt; Model_Diskriminan!$B$7, 0, 1)</f>
        <v>1</v>
      </c>
      <c r="E540" s="2" t="str">
        <f t="shared" si="1"/>
        <v>Benar</v>
      </c>
    </row>
    <row r="541">
      <c r="A541" s="2">
        <v>92.0</v>
      </c>
      <c r="B541" s="2">
        <v>32.0</v>
      </c>
      <c r="C541" s="2">
        <v>0.0</v>
      </c>
      <c r="D541" s="2">
        <f>if((Perhitungan_Awal!$C$31 * A541 + Perhitungan_Awal!$C$32 * B541) &lt; Model_Diskriminan!$B$7, 0, 1)</f>
        <v>0</v>
      </c>
      <c r="E541" s="2" t="str">
        <f t="shared" si="1"/>
        <v>Benar</v>
      </c>
    </row>
    <row r="542">
      <c r="A542" s="2">
        <v>74.0</v>
      </c>
      <c r="B542" s="2">
        <v>43.0</v>
      </c>
      <c r="C542" s="2">
        <v>0.0</v>
      </c>
      <c r="D542" s="2">
        <f>if((Perhitungan_Awal!$C$31 * A542 + Perhitungan_Awal!$C$32 * B542) &lt; Model_Diskriminan!$B$7, 0, 1)</f>
        <v>0</v>
      </c>
      <c r="E542" s="2" t="str">
        <f t="shared" si="1"/>
        <v>Benar</v>
      </c>
    </row>
    <row r="543">
      <c r="A543" s="2">
        <v>72.0</v>
      </c>
      <c r="B543" s="2">
        <v>27.0</v>
      </c>
      <c r="C543" s="2">
        <v>1.0</v>
      </c>
      <c r="D543" s="2">
        <f>if((Perhitungan_Awal!$C$31 * A543 + Perhitungan_Awal!$C$32 * B543) &lt; Model_Diskriminan!$B$7, 0, 1)</f>
        <v>1</v>
      </c>
      <c r="E543" s="2" t="str">
        <f t="shared" si="1"/>
        <v>Benar</v>
      </c>
    </row>
    <row r="544">
      <c r="A544" s="2">
        <v>85.0</v>
      </c>
      <c r="B544" s="2">
        <v>56.0</v>
      </c>
      <c r="C544" s="2">
        <v>0.0</v>
      </c>
      <c r="D544" s="2">
        <f>if((Perhitungan_Awal!$C$31 * A544 + Perhitungan_Awal!$C$32 * B544) &lt; Model_Diskriminan!$B$7, 0, 1)</f>
        <v>0</v>
      </c>
      <c r="E544" s="2" t="str">
        <f t="shared" si="1"/>
        <v>Benar</v>
      </c>
    </row>
    <row r="545">
      <c r="A545" s="2">
        <v>90.0</v>
      </c>
      <c r="B545" s="2">
        <v>25.0</v>
      </c>
      <c r="C545" s="2">
        <v>1.0</v>
      </c>
      <c r="D545" s="2">
        <f>if((Perhitungan_Awal!$C$31 * A545 + Perhitungan_Awal!$C$32 * B545) &lt; Model_Diskriminan!$B$7, 0, 1)</f>
        <v>1</v>
      </c>
      <c r="E545" s="2" t="str">
        <f t="shared" si="1"/>
        <v>Benar</v>
      </c>
    </row>
    <row r="546">
      <c r="A546" s="2">
        <v>78.0</v>
      </c>
      <c r="B546" s="2">
        <v>29.0</v>
      </c>
      <c r="C546" s="2">
        <v>1.0</v>
      </c>
      <c r="D546" s="2">
        <f>if((Perhitungan_Awal!$C$31 * A546 + Perhitungan_Awal!$C$32 * B546) &lt; Model_Diskriminan!$B$7, 0, 1)</f>
        <v>1</v>
      </c>
      <c r="E546" s="2" t="str">
        <f t="shared" si="1"/>
        <v>Benar</v>
      </c>
    </row>
    <row r="547">
      <c r="A547" s="2">
        <v>90.0</v>
      </c>
      <c r="B547" s="2">
        <v>37.0</v>
      </c>
      <c r="C547" s="2">
        <v>0.0</v>
      </c>
      <c r="D547" s="2">
        <f>if((Perhitungan_Awal!$C$31 * A547 + Perhitungan_Awal!$C$32 * B547) &lt; Model_Diskriminan!$B$7, 0, 1)</f>
        <v>0</v>
      </c>
      <c r="E547" s="2" t="str">
        <f t="shared" si="1"/>
        <v>Benar</v>
      </c>
    </row>
    <row r="548">
      <c r="A548" s="2">
        <v>76.0</v>
      </c>
      <c r="B548" s="2">
        <v>53.0</v>
      </c>
      <c r="C548" s="2">
        <v>0.0</v>
      </c>
      <c r="D548" s="2">
        <f>if((Perhitungan_Awal!$C$31 * A548 + Perhitungan_Awal!$C$32 * B548) &lt; Model_Diskriminan!$B$7, 0, 1)</f>
        <v>0</v>
      </c>
      <c r="E548" s="2" t="str">
        <f t="shared" si="1"/>
        <v>Benar</v>
      </c>
    </row>
    <row r="549">
      <c r="A549" s="2">
        <v>68.0</v>
      </c>
      <c r="B549" s="2">
        <v>28.0</v>
      </c>
      <c r="C549" s="2">
        <v>1.0</v>
      </c>
      <c r="D549" s="2">
        <f>if((Perhitungan_Awal!$C$31 * A549 + Perhitungan_Awal!$C$32 * B549) &lt; Model_Diskriminan!$B$7, 0, 1)</f>
        <v>1</v>
      </c>
      <c r="E549" s="2" t="str">
        <f t="shared" si="1"/>
        <v>Benar</v>
      </c>
    </row>
    <row r="550">
      <c r="A550" s="2">
        <v>82.0</v>
      </c>
      <c r="B550" s="2">
        <v>50.0</v>
      </c>
      <c r="C550" s="2">
        <v>0.0</v>
      </c>
      <c r="D550" s="2">
        <f>if((Perhitungan_Awal!$C$31 * A550 + Perhitungan_Awal!$C$32 * B550) &lt; Model_Diskriminan!$B$7, 0, 1)</f>
        <v>0</v>
      </c>
      <c r="E550" s="2" t="str">
        <f t="shared" si="1"/>
        <v>Benar</v>
      </c>
    </row>
    <row r="551">
      <c r="A551" s="2">
        <v>110.0</v>
      </c>
      <c r="B551" s="2">
        <v>37.0</v>
      </c>
      <c r="C551" s="2">
        <v>0.0</v>
      </c>
      <c r="D551" s="2">
        <f>if((Perhitungan_Awal!$C$31 * A551 + Perhitungan_Awal!$C$32 * B551) &lt; Model_Diskriminan!$B$7, 0, 1)</f>
        <v>0</v>
      </c>
      <c r="E551" s="2" t="str">
        <f t="shared" si="1"/>
        <v>Benar</v>
      </c>
    </row>
    <row r="552">
      <c r="A552" s="2">
        <v>70.0</v>
      </c>
      <c r="B552" s="2">
        <v>21.0</v>
      </c>
      <c r="C552" s="2">
        <v>1.0</v>
      </c>
      <c r="D552" s="2">
        <f>if((Perhitungan_Awal!$C$31 * A552 + Perhitungan_Awal!$C$32 * B552) &lt; Model_Diskriminan!$B$7, 0, 1)</f>
        <v>1</v>
      </c>
      <c r="E552" s="2" t="str">
        <f t="shared" si="1"/>
        <v>Benar</v>
      </c>
    </row>
    <row r="553">
      <c r="A553" s="2">
        <v>68.0</v>
      </c>
      <c r="B553" s="2">
        <v>25.0</v>
      </c>
      <c r="C553" s="2">
        <v>1.0</v>
      </c>
      <c r="D553" s="2">
        <f>if((Perhitungan_Awal!$C$31 * A553 + Perhitungan_Awal!$C$32 * B553) &lt; Model_Diskriminan!$B$7, 0, 1)</f>
        <v>1</v>
      </c>
      <c r="E553" s="2" t="str">
        <f t="shared" si="1"/>
        <v>Benar</v>
      </c>
    </row>
    <row r="554">
      <c r="A554" s="2">
        <v>88.0</v>
      </c>
      <c r="B554" s="2">
        <v>66.0</v>
      </c>
      <c r="C554" s="2">
        <v>0.0</v>
      </c>
      <c r="D554" s="2">
        <f>if((Perhitungan_Awal!$C$31 * A554 + Perhitungan_Awal!$C$32 * B554) &lt; Model_Diskriminan!$B$7, 0, 1)</f>
        <v>0</v>
      </c>
      <c r="E554" s="2" t="str">
        <f t="shared" si="1"/>
        <v>Benar</v>
      </c>
    </row>
    <row r="555">
      <c r="A555" s="2">
        <v>62.0</v>
      </c>
      <c r="B555" s="2">
        <v>23.0</v>
      </c>
      <c r="C555" s="2">
        <v>1.0</v>
      </c>
      <c r="D555" s="2">
        <f>if((Perhitungan_Awal!$C$31 * A555 + Perhitungan_Awal!$C$32 * B555) &lt; Model_Diskriminan!$B$7, 0, 1)</f>
        <v>1</v>
      </c>
      <c r="E555" s="2" t="str">
        <f t="shared" si="1"/>
        <v>Benar</v>
      </c>
    </row>
    <row r="556">
      <c r="A556" s="2">
        <v>64.0</v>
      </c>
      <c r="B556" s="2">
        <v>28.0</v>
      </c>
      <c r="C556" s="2">
        <v>1.0</v>
      </c>
      <c r="D556" s="2">
        <f>if((Perhitungan_Awal!$C$31 * A556 + Perhitungan_Awal!$C$32 * B556) &lt; Model_Diskriminan!$B$7, 0, 1)</f>
        <v>1</v>
      </c>
      <c r="E556" s="2" t="str">
        <f t="shared" si="1"/>
        <v>Benar</v>
      </c>
    </row>
    <row r="557">
      <c r="A557" s="2">
        <v>70.0</v>
      </c>
      <c r="B557" s="2">
        <v>37.0</v>
      </c>
      <c r="C557" s="2">
        <v>1.0</v>
      </c>
      <c r="D557" s="2">
        <f>if((Perhitungan_Awal!$C$31 * A557 + Perhitungan_Awal!$C$32 * B557) &lt; Model_Diskriminan!$B$7, 0, 1)</f>
        <v>1</v>
      </c>
      <c r="E557" s="2" t="str">
        <f t="shared" si="1"/>
        <v>Benar</v>
      </c>
    </row>
    <row r="558">
      <c r="A558" s="2">
        <v>70.0</v>
      </c>
      <c r="B558" s="2">
        <v>30.0</v>
      </c>
      <c r="C558" s="2">
        <v>1.0</v>
      </c>
      <c r="D558" s="2">
        <f>if((Perhitungan_Awal!$C$31 * A558 + Perhitungan_Awal!$C$32 * B558) &lt; Model_Diskriminan!$B$7, 0, 1)</f>
        <v>1</v>
      </c>
      <c r="E558" s="2" t="str">
        <f t="shared" si="1"/>
        <v>Benar</v>
      </c>
    </row>
    <row r="559">
      <c r="A559" s="2">
        <v>76.0</v>
      </c>
      <c r="B559" s="2">
        <v>58.0</v>
      </c>
      <c r="C559" s="2">
        <v>0.0</v>
      </c>
      <c r="D559" s="2">
        <f>if((Perhitungan_Awal!$C$31 * A559 + Perhitungan_Awal!$C$32 * B559) &lt; Model_Diskriminan!$B$7, 0, 1)</f>
        <v>0</v>
      </c>
      <c r="E559" s="2" t="str">
        <f t="shared" si="1"/>
        <v>Benar</v>
      </c>
    </row>
    <row r="560">
      <c r="A560" s="2">
        <v>68.0</v>
      </c>
      <c r="B560" s="2">
        <v>42.0</v>
      </c>
      <c r="C560" s="2">
        <v>0.0</v>
      </c>
      <c r="D560" s="2">
        <f>if((Perhitungan_Awal!$C$31 * A560 + Perhitungan_Awal!$C$32 * B560) &lt; Model_Diskriminan!$B$7, 0, 1)</f>
        <v>0</v>
      </c>
      <c r="E560" s="2" t="str">
        <f t="shared" si="1"/>
        <v>Benar</v>
      </c>
    </row>
    <row r="561">
      <c r="A561" s="2">
        <v>74.0</v>
      </c>
      <c r="B561" s="2">
        <v>35.0</v>
      </c>
      <c r="C561" s="2">
        <v>1.0</v>
      </c>
      <c r="D561" s="2">
        <f>if((Perhitungan_Awal!$C$31 * A561 + Perhitungan_Awal!$C$32 * B561) &lt; Model_Diskriminan!$B$7, 0, 1)</f>
        <v>1</v>
      </c>
      <c r="E561" s="2" t="str">
        <f t="shared" si="1"/>
        <v>Benar</v>
      </c>
    </row>
    <row r="562">
      <c r="A562" s="2">
        <v>76.0</v>
      </c>
      <c r="B562" s="2">
        <v>54.0</v>
      </c>
      <c r="C562" s="2">
        <v>0.0</v>
      </c>
      <c r="D562" s="2">
        <f>if((Perhitungan_Awal!$C$31 * A562 + Perhitungan_Awal!$C$32 * B562) &lt; Model_Diskriminan!$B$7, 0, 1)</f>
        <v>0</v>
      </c>
      <c r="E562" s="2" t="str">
        <f t="shared" si="1"/>
        <v>Benar</v>
      </c>
    </row>
    <row r="563">
      <c r="A563" s="2">
        <v>66.0</v>
      </c>
      <c r="B563" s="2">
        <v>28.0</v>
      </c>
      <c r="C563" s="2">
        <v>1.0</v>
      </c>
      <c r="D563" s="2">
        <f>if((Perhitungan_Awal!$C$31 * A563 + Perhitungan_Awal!$C$32 * B563) &lt; Model_Diskriminan!$B$7, 0, 1)</f>
        <v>1</v>
      </c>
      <c r="E563" s="2" t="str">
        <f t="shared" si="1"/>
        <v>Benar</v>
      </c>
    </row>
    <row r="564">
      <c r="A564" s="2">
        <v>68.0</v>
      </c>
      <c r="B564" s="2">
        <v>24.0</v>
      </c>
      <c r="C564" s="2">
        <v>1.0</v>
      </c>
      <c r="D564" s="2">
        <f>if((Perhitungan_Awal!$C$31 * A564 + Perhitungan_Awal!$C$32 * B564) &lt; Model_Diskriminan!$B$7, 0, 1)</f>
        <v>1</v>
      </c>
      <c r="E564" s="2" t="str">
        <f t="shared" si="1"/>
        <v>Benar</v>
      </c>
    </row>
    <row r="565">
      <c r="A565" s="2">
        <v>60.0</v>
      </c>
      <c r="B565" s="2">
        <v>32.0</v>
      </c>
      <c r="C565" s="2">
        <v>1.0</v>
      </c>
      <c r="D565" s="2">
        <f>if((Perhitungan_Awal!$C$31 * A565 + Perhitungan_Awal!$C$32 * B565) &lt; Model_Diskriminan!$B$7, 0, 1)</f>
        <v>1</v>
      </c>
      <c r="E565" s="2" t="str">
        <f t="shared" si="1"/>
        <v>Benar</v>
      </c>
    </row>
    <row r="566">
      <c r="A566" s="2">
        <v>80.0</v>
      </c>
      <c r="B566" s="2">
        <v>27.0</v>
      </c>
      <c r="C566" s="2">
        <v>1.0</v>
      </c>
      <c r="D566" s="2">
        <f>if((Perhitungan_Awal!$C$31 * A566 + Perhitungan_Awal!$C$32 * B566) &lt; Model_Diskriminan!$B$7, 0, 1)</f>
        <v>1</v>
      </c>
      <c r="E566" s="2" t="str">
        <f t="shared" si="1"/>
        <v>Benar</v>
      </c>
    </row>
    <row r="567">
      <c r="A567" s="2">
        <v>54.0</v>
      </c>
      <c r="B567" s="2">
        <v>22.0</v>
      </c>
      <c r="C567" s="2">
        <v>1.0</v>
      </c>
      <c r="D567" s="2">
        <f>if((Perhitungan_Awal!$C$31 * A567 + Perhitungan_Awal!$C$32 * B567) &lt; Model_Diskriminan!$B$7, 0, 1)</f>
        <v>1</v>
      </c>
      <c r="E567" s="2" t="str">
        <f t="shared" si="1"/>
        <v>Benar</v>
      </c>
    </row>
    <row r="568">
      <c r="A568" s="2">
        <v>72.0</v>
      </c>
      <c r="B568" s="2">
        <v>21.0</v>
      </c>
      <c r="C568" s="2">
        <v>1.0</v>
      </c>
      <c r="D568" s="2">
        <f>if((Perhitungan_Awal!$C$31 * A568 + Perhitungan_Awal!$C$32 * B568) &lt; Model_Diskriminan!$B$7, 0, 1)</f>
        <v>1</v>
      </c>
      <c r="E568" s="2" t="str">
        <f t="shared" si="1"/>
        <v>Benar</v>
      </c>
    </row>
    <row r="569">
      <c r="A569" s="2">
        <v>62.0</v>
      </c>
      <c r="B569" s="2">
        <v>46.0</v>
      </c>
      <c r="C569" s="2">
        <v>0.0</v>
      </c>
      <c r="D569" s="2">
        <f>if((Perhitungan_Awal!$C$31 * A569 + Perhitungan_Awal!$C$32 * B569) &lt; Model_Diskriminan!$B$7, 0, 1)</f>
        <v>0</v>
      </c>
      <c r="E569" s="2" t="str">
        <f t="shared" si="1"/>
        <v>Benar</v>
      </c>
    </row>
    <row r="570">
      <c r="A570" s="2">
        <v>72.0</v>
      </c>
      <c r="B570" s="2">
        <v>37.0</v>
      </c>
      <c r="C570" s="2">
        <v>1.0</v>
      </c>
      <c r="D570" s="2">
        <f>if((Perhitungan_Awal!$C$31 * A570 + Perhitungan_Awal!$C$32 * B570) &lt; Model_Diskriminan!$B$7, 0, 1)</f>
        <v>1</v>
      </c>
      <c r="E570" s="2" t="str">
        <f t="shared" si="1"/>
        <v>Benar</v>
      </c>
    </row>
    <row r="571">
      <c r="A571" s="2">
        <v>66.0</v>
      </c>
      <c r="B571" s="2">
        <v>33.0</v>
      </c>
      <c r="C571" s="2">
        <v>1.0</v>
      </c>
      <c r="D571" s="2">
        <f>if((Perhitungan_Awal!$C$31 * A571 + Perhitungan_Awal!$C$32 * B571) &lt; Model_Diskriminan!$B$7, 0, 1)</f>
        <v>1</v>
      </c>
      <c r="E571" s="2" t="str">
        <f t="shared" si="1"/>
        <v>Benar</v>
      </c>
    </row>
    <row r="572">
      <c r="A572" s="2">
        <v>70.0</v>
      </c>
      <c r="B572" s="2">
        <v>39.0</v>
      </c>
      <c r="C572" s="2">
        <v>0.0</v>
      </c>
      <c r="D572" s="2">
        <f>if((Perhitungan_Awal!$C$31 * A572 + Perhitungan_Awal!$C$32 * B572) &lt; Model_Diskriminan!$B$7, 0, 1)</f>
        <v>0</v>
      </c>
      <c r="E572" s="2" t="str">
        <f t="shared" si="1"/>
        <v>Benar</v>
      </c>
    </row>
    <row r="573">
      <c r="A573" s="2">
        <v>96.0</v>
      </c>
      <c r="B573" s="2">
        <v>21.0</v>
      </c>
      <c r="C573" s="2">
        <v>1.0</v>
      </c>
      <c r="D573" s="2">
        <f>if((Perhitungan_Awal!$C$31 * A573 + Perhitungan_Awal!$C$32 * B573) &lt; Model_Diskriminan!$B$7, 0, 1)</f>
        <v>1</v>
      </c>
      <c r="E573" s="2" t="str">
        <f t="shared" si="1"/>
        <v>Benar</v>
      </c>
    </row>
    <row r="574">
      <c r="A574" s="2">
        <v>58.0</v>
      </c>
      <c r="B574" s="2">
        <v>22.0</v>
      </c>
      <c r="C574" s="2">
        <v>1.0</v>
      </c>
      <c r="D574" s="2">
        <f>if((Perhitungan_Awal!$C$31 * A574 + Perhitungan_Awal!$C$32 * B574) &lt; Model_Diskriminan!$B$7, 0, 1)</f>
        <v>1</v>
      </c>
      <c r="E574" s="2" t="str">
        <f t="shared" si="1"/>
        <v>Benar</v>
      </c>
    </row>
    <row r="575">
      <c r="A575" s="2">
        <v>60.0</v>
      </c>
      <c r="B575" s="2">
        <v>22.0</v>
      </c>
      <c r="C575" s="2">
        <v>1.0</v>
      </c>
      <c r="D575" s="2">
        <f>if((Perhitungan_Awal!$C$31 * A575 + Perhitungan_Awal!$C$32 * B575) &lt; Model_Diskriminan!$B$7, 0, 1)</f>
        <v>1</v>
      </c>
      <c r="E575" s="2" t="str">
        <f t="shared" si="1"/>
        <v>Benar</v>
      </c>
    </row>
    <row r="576">
      <c r="A576" s="2">
        <v>86.0</v>
      </c>
      <c r="B576" s="2">
        <v>23.0</v>
      </c>
      <c r="C576" s="2">
        <v>1.0</v>
      </c>
      <c r="D576" s="2">
        <f>if((Perhitungan_Awal!$C$31 * A576 + Perhitungan_Awal!$C$32 * B576) &lt; Model_Diskriminan!$B$7, 0, 1)</f>
        <v>1</v>
      </c>
      <c r="E576" s="2" t="str">
        <f t="shared" si="1"/>
        <v>Benar</v>
      </c>
    </row>
    <row r="577">
      <c r="A577" s="2">
        <v>44.0</v>
      </c>
      <c r="B577" s="2">
        <v>25.0</v>
      </c>
      <c r="C577" s="2">
        <v>1.0</v>
      </c>
      <c r="D577" s="2">
        <f>if((Perhitungan_Awal!$C$31 * A577 + Perhitungan_Awal!$C$32 * B577) &lt; Model_Diskriminan!$B$7, 0, 1)</f>
        <v>1</v>
      </c>
      <c r="E577" s="2" t="str">
        <f t="shared" si="1"/>
        <v>Benar</v>
      </c>
    </row>
    <row r="578">
      <c r="A578" s="2">
        <v>44.0</v>
      </c>
      <c r="B578" s="2">
        <v>35.0</v>
      </c>
      <c r="C578" s="2">
        <v>1.0</v>
      </c>
      <c r="D578" s="2">
        <f>if((Perhitungan_Awal!$C$31 * A578 + Perhitungan_Awal!$C$32 * B578) &lt; Model_Diskriminan!$B$7, 0, 1)</f>
        <v>1</v>
      </c>
      <c r="E578" s="2" t="str">
        <f t="shared" si="1"/>
        <v>Benar</v>
      </c>
    </row>
    <row r="579">
      <c r="A579" s="2">
        <v>80.0</v>
      </c>
      <c r="B579" s="2">
        <v>21.0</v>
      </c>
      <c r="C579" s="2">
        <v>1.0</v>
      </c>
      <c r="D579" s="2">
        <f>if((Perhitungan_Awal!$C$31 * A579 + Perhitungan_Awal!$C$32 * B579) &lt; Model_Diskriminan!$B$7, 0, 1)</f>
        <v>1</v>
      </c>
      <c r="E579" s="2" t="str">
        <f t="shared" si="1"/>
        <v>Benar</v>
      </c>
    </row>
    <row r="580">
      <c r="A580" s="2">
        <v>68.0</v>
      </c>
      <c r="B580" s="2">
        <v>36.0</v>
      </c>
      <c r="C580" s="2">
        <v>1.0</v>
      </c>
      <c r="D580" s="2">
        <f>if((Perhitungan_Awal!$C$31 * A580 + Perhitungan_Awal!$C$32 * B580) &lt; Model_Diskriminan!$B$7, 0, 1)</f>
        <v>1</v>
      </c>
      <c r="E580" s="2" t="str">
        <f t="shared" si="1"/>
        <v>Benar</v>
      </c>
    </row>
    <row r="581">
      <c r="A581" s="2">
        <v>70.0</v>
      </c>
      <c r="B581" s="2">
        <v>62.0</v>
      </c>
      <c r="C581" s="2">
        <v>0.0</v>
      </c>
      <c r="D581" s="2">
        <f>if((Perhitungan_Awal!$C$31 * A581 + Perhitungan_Awal!$C$32 * B581) &lt; Model_Diskriminan!$B$7, 0, 1)</f>
        <v>0</v>
      </c>
      <c r="E581" s="2" t="str">
        <f t="shared" si="1"/>
        <v>Benar</v>
      </c>
    </row>
    <row r="582">
      <c r="A582" s="2">
        <v>90.0</v>
      </c>
      <c r="B582" s="2">
        <v>21.0</v>
      </c>
      <c r="C582" s="2">
        <v>1.0</v>
      </c>
      <c r="D582" s="2">
        <f>if((Perhitungan_Awal!$C$31 * A582 + Perhitungan_Awal!$C$32 * B582) &lt; Model_Diskriminan!$B$7, 0, 1)</f>
        <v>1</v>
      </c>
      <c r="E582" s="2" t="str">
        <f t="shared" si="1"/>
        <v>Benar</v>
      </c>
    </row>
    <row r="583">
      <c r="A583" s="2">
        <v>60.0</v>
      </c>
      <c r="B583" s="2">
        <v>27.0</v>
      </c>
      <c r="C583" s="2">
        <v>1.0</v>
      </c>
      <c r="D583" s="2">
        <f>if((Perhitungan_Awal!$C$31 * A583 + Perhitungan_Awal!$C$32 * B583) &lt; Model_Diskriminan!$B$7, 0, 1)</f>
        <v>1</v>
      </c>
      <c r="E583" s="2" t="str">
        <f t="shared" si="1"/>
        <v>Benar</v>
      </c>
    </row>
    <row r="584">
      <c r="A584" s="2">
        <v>78.0</v>
      </c>
      <c r="B584" s="2">
        <v>62.0</v>
      </c>
      <c r="C584" s="2">
        <v>0.0</v>
      </c>
      <c r="D584" s="2">
        <f>if((Perhitungan_Awal!$C$31 * A584 + Perhitungan_Awal!$C$32 * B584) &lt; Model_Diskriminan!$B$7, 0, 1)</f>
        <v>0</v>
      </c>
      <c r="E584" s="2" t="str">
        <f t="shared" si="1"/>
        <v>Benar</v>
      </c>
    </row>
    <row r="585">
      <c r="A585" s="2">
        <v>76.0</v>
      </c>
      <c r="B585" s="2">
        <v>42.0</v>
      </c>
      <c r="C585" s="2">
        <v>0.0</v>
      </c>
      <c r="D585" s="2">
        <f>if((Perhitungan_Awal!$C$31 * A585 + Perhitungan_Awal!$C$32 * B585) &lt; Model_Diskriminan!$B$7, 0, 1)</f>
        <v>0</v>
      </c>
      <c r="E585" s="2" t="str">
        <f t="shared" si="1"/>
        <v>Benar</v>
      </c>
    </row>
    <row r="586">
      <c r="A586" s="2">
        <v>76.0</v>
      </c>
      <c r="B586" s="2">
        <v>52.0</v>
      </c>
      <c r="C586" s="2">
        <v>0.0</v>
      </c>
      <c r="D586" s="2">
        <f>if((Perhitungan_Awal!$C$31 * A586 + Perhitungan_Awal!$C$32 * B586) &lt; Model_Diskriminan!$B$7, 0, 1)</f>
        <v>0</v>
      </c>
      <c r="E586" s="2" t="str">
        <f t="shared" si="1"/>
        <v>Benar</v>
      </c>
    </row>
    <row r="587">
      <c r="A587" s="2">
        <v>56.0</v>
      </c>
      <c r="B587" s="2">
        <v>22.0</v>
      </c>
      <c r="C587" s="2">
        <v>1.0</v>
      </c>
      <c r="D587" s="2">
        <f>if((Perhitungan_Awal!$C$31 * A587 + Perhitungan_Awal!$C$32 * B587) &lt; Model_Diskriminan!$B$7, 0, 1)</f>
        <v>1</v>
      </c>
      <c r="E587" s="2" t="str">
        <f t="shared" si="1"/>
        <v>Benar</v>
      </c>
    </row>
    <row r="588">
      <c r="A588" s="2">
        <v>66.0</v>
      </c>
      <c r="B588" s="2">
        <v>41.0</v>
      </c>
      <c r="C588" s="2">
        <v>1.0</v>
      </c>
      <c r="D588" s="2">
        <f>if((Perhitungan_Awal!$C$31 * A588 + Perhitungan_Awal!$C$32 * B588) &lt; Model_Diskriminan!$B$7, 0, 1)</f>
        <v>0</v>
      </c>
      <c r="E588" s="2" t="str">
        <f t="shared" si="1"/>
        <v>Salah</v>
      </c>
    </row>
    <row r="589">
      <c r="A589" s="2">
        <v>66.0</v>
      </c>
      <c r="B589" s="2">
        <v>29.0</v>
      </c>
      <c r="C589" s="2">
        <v>1.0</v>
      </c>
      <c r="D589" s="2">
        <f>if((Perhitungan_Awal!$C$31 * A589 + Perhitungan_Awal!$C$32 * B589) &lt; Model_Diskriminan!$B$7, 0, 1)</f>
        <v>1</v>
      </c>
      <c r="E589" s="2" t="str">
        <f t="shared" si="1"/>
        <v>Benar</v>
      </c>
    </row>
    <row r="590">
      <c r="A590" s="2">
        <v>86.0</v>
      </c>
      <c r="B590" s="2">
        <v>52.0</v>
      </c>
      <c r="C590" s="2">
        <v>0.0</v>
      </c>
      <c r="D590" s="2">
        <f>if((Perhitungan_Awal!$C$31 * A590 + Perhitungan_Awal!$C$32 * B590) &lt; Model_Diskriminan!$B$7, 0, 1)</f>
        <v>0</v>
      </c>
      <c r="E590" s="2" t="str">
        <f t="shared" si="1"/>
        <v>Benar</v>
      </c>
    </row>
    <row r="591">
      <c r="A591" s="2">
        <v>72.0</v>
      </c>
      <c r="B591" s="2">
        <v>25.0</v>
      </c>
      <c r="C591" s="2">
        <v>1.0</v>
      </c>
      <c r="D591" s="2">
        <f>if((Perhitungan_Awal!$C$31 * A591 + Perhitungan_Awal!$C$32 * B591) &lt; Model_Diskriminan!$B$7, 0, 1)</f>
        <v>1</v>
      </c>
      <c r="E591" s="2" t="str">
        <f t="shared" si="1"/>
        <v>Benar</v>
      </c>
    </row>
    <row r="592">
      <c r="A592" s="2">
        <v>84.0</v>
      </c>
      <c r="B592" s="2">
        <v>45.0</v>
      </c>
      <c r="C592" s="2">
        <v>0.0</v>
      </c>
      <c r="D592" s="2">
        <f>if((Perhitungan_Awal!$C$31 * A592 + Perhitungan_Awal!$C$32 * B592) &lt; Model_Diskriminan!$B$7, 0, 1)</f>
        <v>0</v>
      </c>
      <c r="E592" s="2" t="str">
        <f t="shared" si="1"/>
        <v>Benar</v>
      </c>
    </row>
    <row r="593">
      <c r="A593" s="2">
        <v>78.0</v>
      </c>
      <c r="B593" s="2">
        <v>24.0</v>
      </c>
      <c r="C593" s="2">
        <v>1.0</v>
      </c>
      <c r="D593" s="2">
        <f>if((Perhitungan_Awal!$C$31 * A593 + Perhitungan_Awal!$C$32 * B593) &lt; Model_Diskriminan!$B$7, 0, 1)</f>
        <v>1</v>
      </c>
      <c r="E593" s="2" t="str">
        <f t="shared" si="1"/>
        <v>Benar</v>
      </c>
    </row>
    <row r="594">
      <c r="A594" s="2">
        <v>80.0</v>
      </c>
      <c r="B594" s="2">
        <v>44.0</v>
      </c>
      <c r="C594" s="2">
        <v>0.0</v>
      </c>
      <c r="D594" s="2">
        <f>if((Perhitungan_Awal!$C$31 * A594 + Perhitungan_Awal!$C$32 * B594) &lt; Model_Diskriminan!$B$7, 0, 1)</f>
        <v>0</v>
      </c>
      <c r="E594" s="2" t="str">
        <f t="shared" si="1"/>
        <v>Benar</v>
      </c>
    </row>
    <row r="595">
      <c r="A595" s="2">
        <v>52.0</v>
      </c>
      <c r="B595" s="2">
        <v>25.0</v>
      </c>
      <c r="C595" s="2">
        <v>1.0</v>
      </c>
      <c r="D595" s="2">
        <f>if((Perhitungan_Awal!$C$31 * A595 + Perhitungan_Awal!$C$32 * B595) &lt; Model_Diskriminan!$B$7, 0, 1)</f>
        <v>1</v>
      </c>
      <c r="E595" s="2" t="str">
        <f t="shared" si="1"/>
        <v>Benar</v>
      </c>
    </row>
    <row r="596">
      <c r="A596" s="2">
        <v>72.0</v>
      </c>
      <c r="B596" s="2">
        <v>34.0</v>
      </c>
      <c r="C596" s="2">
        <v>1.0</v>
      </c>
      <c r="D596" s="2">
        <f>if((Perhitungan_Awal!$C$31 * A596 + Perhitungan_Awal!$C$32 * B596) &lt; Model_Diskriminan!$B$7, 0, 1)</f>
        <v>1</v>
      </c>
      <c r="E596" s="2" t="str">
        <f t="shared" si="1"/>
        <v>Benar</v>
      </c>
    </row>
    <row r="597">
      <c r="A597" s="2">
        <v>82.0</v>
      </c>
      <c r="B597" s="2">
        <v>22.0</v>
      </c>
      <c r="C597" s="2">
        <v>1.0</v>
      </c>
      <c r="D597" s="2">
        <f>if((Perhitungan_Awal!$C$31 * A597 + Perhitungan_Awal!$C$32 * B597) &lt; Model_Diskriminan!$B$7, 0, 1)</f>
        <v>1</v>
      </c>
      <c r="E597" s="2" t="str">
        <f t="shared" si="1"/>
        <v>Benar</v>
      </c>
    </row>
    <row r="598">
      <c r="A598" s="2">
        <v>76.0</v>
      </c>
      <c r="B598" s="2">
        <v>46.0</v>
      </c>
      <c r="C598" s="2">
        <v>0.0</v>
      </c>
      <c r="D598" s="2">
        <f>if((Perhitungan_Awal!$C$31 * A598 + Perhitungan_Awal!$C$32 * B598) &lt; Model_Diskriminan!$B$7, 0, 1)</f>
        <v>0</v>
      </c>
      <c r="E598" s="2" t="str">
        <f t="shared" si="1"/>
        <v>Benar</v>
      </c>
    </row>
    <row r="599">
      <c r="A599" s="2">
        <v>24.0</v>
      </c>
      <c r="B599" s="2">
        <v>21.0</v>
      </c>
      <c r="C599" s="2">
        <v>1.0</v>
      </c>
      <c r="D599" s="2">
        <f>if((Perhitungan_Awal!$C$31 * A599 + Perhitungan_Awal!$C$32 * B599) &lt; Model_Diskriminan!$B$7, 0, 1)</f>
        <v>1</v>
      </c>
      <c r="E599" s="2" t="str">
        <f t="shared" si="1"/>
        <v>Benar</v>
      </c>
    </row>
    <row r="600">
      <c r="A600" s="2">
        <v>74.0</v>
      </c>
      <c r="B600" s="2">
        <v>38.0</v>
      </c>
      <c r="C600" s="2">
        <v>0.0</v>
      </c>
      <c r="D600" s="2">
        <f>if((Perhitungan_Awal!$C$31 * A600 + Perhitungan_Awal!$C$32 * B600) &lt; Model_Diskriminan!$B$7, 0, 1)</f>
        <v>0</v>
      </c>
      <c r="E600" s="2" t="str">
        <f t="shared" si="1"/>
        <v>Benar</v>
      </c>
    </row>
    <row r="601">
      <c r="A601" s="2">
        <v>38.0</v>
      </c>
      <c r="B601" s="2">
        <v>26.0</v>
      </c>
      <c r="C601" s="2">
        <v>1.0</v>
      </c>
      <c r="D601" s="2">
        <f>if((Perhitungan_Awal!$C$31 * A601 + Perhitungan_Awal!$C$32 * B601) &lt; Model_Diskriminan!$B$7, 0, 1)</f>
        <v>1</v>
      </c>
      <c r="E601" s="2" t="str">
        <f t="shared" si="1"/>
        <v>Benar</v>
      </c>
    </row>
  </sheetData>
  <mergeCells count="1">
    <mergeCell ref="K7:L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2025-06-04T18:29:39Z</dcterms:created>
  <dc:creator>openpyxl</dc:creator>
</cp:coreProperties>
</file>