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1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jeimy_saenz_urosario_edu_co/Documents/Escritorio/"/>
    </mc:Choice>
  </mc:AlternateContent>
  <xr:revisionPtr revIDLastSave="13" documentId="8_{67BC1AC3-7408-4705-9982-983B9A4D86B8}" xr6:coauthVersionLast="47" xr6:coauthVersionMax="47" xr10:uidLastSave="{48BCB356-EEB3-4C71-8EBD-3DA106F30648}"/>
  <bookViews>
    <workbookView xWindow="-24120" yWindow="-120" windowWidth="24240" windowHeight="13020" xr2:uid="{00000000-000D-0000-FFFF-FFFF00000000}"/>
  </bookViews>
  <sheets>
    <sheet name="Pregrado" sheetId="1" r:id="rId1"/>
    <sheet name="Posgrado" sheetId="2" state="hidden" r:id="rId2"/>
    <sheet name="Asignación docente" sheetId="3" state="hidden" r:id="rId3"/>
    <sheet name="Asignación docente." sheetId="8" r:id="rId4"/>
  </sheets>
  <definedNames>
    <definedName name="_xlnm._FilterDatabase" localSheetId="2" hidden="1">'Asignación docente'!$D$4:$AX$153</definedName>
    <definedName name="_xlnm._FilterDatabase" localSheetId="3" hidden="1">'Asignación docente.'!$A$3:$CT$210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W27" i="1"/>
  <c r="AO3" i="8"/>
  <c r="AO2" i="8"/>
  <c r="AL3" i="8"/>
  <c r="AK3" i="8"/>
  <c r="AL2" i="8"/>
  <c r="AK2" i="8"/>
  <c r="BF3" i="8"/>
  <c r="BF2" i="8"/>
  <c r="AR3" i="8"/>
  <c r="AR2" i="8"/>
  <c r="BE3" i="8"/>
  <c r="BE2" i="8"/>
  <c r="AQ3" i="8"/>
  <c r="AQ2" i="8"/>
  <c r="AS3" i="8"/>
  <c r="AS2" i="8"/>
  <c r="BD3" i="8"/>
  <c r="BD2" i="8"/>
  <c r="BA3" i="8"/>
  <c r="BA2" i="8"/>
  <c r="BK3" i="8"/>
  <c r="BK2" i="8"/>
  <c r="BH3" i="8"/>
  <c r="BH2" i="8"/>
  <c r="V3" i="8"/>
  <c r="V2" i="8"/>
  <c r="V4" i="1"/>
  <c r="U4" i="1"/>
  <c r="T4" i="1"/>
  <c r="V22" i="1"/>
  <c r="U22" i="1"/>
  <c r="T22" i="1"/>
  <c r="O2" i="8" l="1"/>
  <c r="CJ3" i="8" l="1"/>
  <c r="CJ2" i="8"/>
  <c r="BB3" i="8"/>
  <c r="BB2" i="8"/>
  <c r="CG3" i="8"/>
  <c r="CG2" i="8"/>
  <c r="CP3" i="8"/>
  <c r="CO3" i="8"/>
  <c r="CN3" i="8"/>
  <c r="CM3" i="8"/>
  <c r="CK3" i="8"/>
  <c r="CP2" i="8"/>
  <c r="CO2" i="8"/>
  <c r="CN2" i="8"/>
  <c r="CM2" i="8"/>
  <c r="CK2" i="8"/>
  <c r="AZ3" i="8" l="1"/>
  <c r="AZ2" i="8"/>
  <c r="AX3" i="8"/>
  <c r="AX2" i="8"/>
  <c r="P3" i="8" l="1"/>
  <c r="P2" i="8"/>
  <c r="AY3" i="8"/>
  <c r="AY2" i="8"/>
  <c r="AI3" i="8"/>
  <c r="AI2" i="8"/>
  <c r="Z3" i="8"/>
  <c r="Z2" i="8"/>
  <c r="V25" i="1"/>
  <c r="N3" i="8" l="1"/>
  <c r="CI3" i="8" l="1"/>
  <c r="CI2" i="8"/>
  <c r="BJ3" i="8"/>
  <c r="BJ2" i="8"/>
  <c r="Y3" i="8"/>
  <c r="Y2" i="8"/>
  <c r="AP3" i="8"/>
  <c r="AP2" i="8"/>
  <c r="AN3" i="8"/>
  <c r="AN2" i="8"/>
  <c r="CL3" i="8"/>
  <c r="CL2" i="8"/>
  <c r="BY3" i="8"/>
  <c r="BY2" i="8"/>
  <c r="BT3" i="8"/>
  <c r="BT2" i="8"/>
  <c r="CS3" i="8"/>
  <c r="CS2" i="8"/>
  <c r="CR3" i="8"/>
  <c r="CR2" i="8"/>
  <c r="BR3" i="8"/>
  <c r="BR2" i="8"/>
  <c r="CD3" i="8"/>
  <c r="CD2" i="8"/>
  <c r="CH3" i="8"/>
  <c r="CH2" i="8"/>
  <c r="CC3" i="8"/>
  <c r="CC2" i="8"/>
  <c r="BZ3" i="8"/>
  <c r="BZ2" i="8"/>
  <c r="AG3" i="8"/>
  <c r="AG2" i="8"/>
  <c r="AF2" i="8"/>
  <c r="AF3" i="8"/>
  <c r="V35" i="1" l="1"/>
  <c r="BP3" i="8" l="1"/>
  <c r="BP2" i="8"/>
  <c r="W3" i="8" l="1"/>
  <c r="W2" i="8"/>
  <c r="S3" i="8"/>
  <c r="AJ3" i="8"/>
  <c r="S2" i="8"/>
  <c r="AJ2" i="8"/>
  <c r="N2" i="8"/>
  <c r="U3" i="8" l="1"/>
  <c r="U2" i="8"/>
  <c r="CQ3" i="8"/>
  <c r="CQ2" i="8"/>
  <c r="BG3" i="8"/>
  <c r="CF3" i="8"/>
  <c r="CE3" i="8"/>
  <c r="CB3" i="8"/>
  <c r="CA3" i="8"/>
  <c r="BW3" i="8"/>
  <c r="BV3" i="8"/>
  <c r="BU3" i="8"/>
  <c r="BG2" i="8"/>
  <c r="CF2" i="8"/>
  <c r="CE2" i="8"/>
  <c r="CB2" i="8"/>
  <c r="CA2" i="8"/>
  <c r="BW2" i="8"/>
  <c r="BV2" i="8"/>
  <c r="BU2" i="8"/>
  <c r="BO3" i="8"/>
  <c r="BM3" i="8"/>
  <c r="BM2" i="8"/>
  <c r="CT3" i="8"/>
  <c r="BS3" i="8"/>
  <c r="BQ3" i="8"/>
  <c r="AV3" i="8"/>
  <c r="BN3" i="8"/>
  <c r="CT2" i="8"/>
  <c r="BS2" i="8"/>
  <c r="BQ2" i="8"/>
  <c r="AV2" i="8"/>
  <c r="BO2" i="8"/>
  <c r="BN2" i="8"/>
  <c r="AW3" i="8"/>
  <c r="AU3" i="8"/>
  <c r="BI3" i="8"/>
  <c r="BL3" i="8"/>
  <c r="AT3" i="8"/>
  <c r="BX3" i="8"/>
  <c r="AM3" i="8"/>
  <c r="BC3" i="8"/>
  <c r="AA3" i="8"/>
  <c r="AH3" i="8"/>
  <c r="AC3" i="8"/>
  <c r="J3" i="8"/>
  <c r="O3" i="8"/>
  <c r="H3" i="8"/>
  <c r="AB3" i="8"/>
  <c r="X3" i="8"/>
  <c r="I3" i="8"/>
  <c r="AE3" i="8"/>
  <c r="L3" i="8"/>
  <c r="R3" i="8"/>
  <c r="T3" i="8"/>
  <c r="AD3" i="8"/>
  <c r="K3" i="8"/>
  <c r="Q3" i="8"/>
  <c r="M3" i="8"/>
  <c r="G3" i="8"/>
  <c r="AW2" i="8"/>
  <c r="AU2" i="8"/>
  <c r="BI2" i="8"/>
  <c r="BL2" i="8"/>
  <c r="AT2" i="8"/>
  <c r="BX2" i="8"/>
  <c r="AM2" i="8"/>
  <c r="BC2" i="8"/>
  <c r="AA2" i="8"/>
  <c r="AH2" i="8"/>
  <c r="AC2" i="8"/>
  <c r="J2" i="8"/>
  <c r="H2" i="8"/>
  <c r="AB2" i="8"/>
  <c r="X2" i="8"/>
  <c r="I2" i="8"/>
  <c r="AE2" i="8"/>
  <c r="L2" i="8"/>
  <c r="R2" i="8"/>
  <c r="T2" i="8"/>
  <c r="AD2" i="8"/>
  <c r="K2" i="8"/>
  <c r="Q2" i="8"/>
  <c r="M2" i="8"/>
  <c r="G2" i="8"/>
  <c r="BB4" i="3" l="1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4" i="3"/>
  <c r="AF3" i="3"/>
  <c r="K3" i="3"/>
  <c r="K4" i="3"/>
  <c r="U3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AE3" i="3"/>
  <c r="AD3" i="3"/>
  <c r="AC3" i="3"/>
  <c r="AB3" i="3"/>
  <c r="AA3" i="3"/>
  <c r="Z3" i="3"/>
  <c r="Y3" i="3"/>
  <c r="X3" i="3"/>
  <c r="W3" i="3"/>
  <c r="V3" i="3"/>
  <c r="T3" i="3"/>
  <c r="S3" i="3"/>
  <c r="R3" i="3"/>
  <c r="Q3" i="3"/>
  <c r="P3" i="3"/>
  <c r="O3" i="3"/>
  <c r="N3" i="3"/>
  <c r="M3" i="3"/>
  <c r="L3" i="3"/>
  <c r="J3" i="3"/>
  <c r="J4" i="3"/>
  <c r="V6" i="1" l="1"/>
  <c r="U6" i="1"/>
  <c r="T6" i="1"/>
  <c r="W32" i="2" l="1"/>
  <c r="W31" i="2"/>
  <c r="W30" i="2"/>
  <c r="W29" i="2"/>
  <c r="W11" i="2"/>
  <c r="W10" i="2"/>
  <c r="W9" i="2"/>
  <c r="W8" i="2"/>
  <c r="W7" i="2"/>
  <c r="W6" i="2"/>
  <c r="W5" i="2"/>
  <c r="U4" i="2"/>
  <c r="T4" i="2"/>
  <c r="V40" i="1"/>
  <c r="U40" i="1"/>
  <c r="T40" i="1"/>
  <c r="W22" i="1" s="1"/>
  <c r="V39" i="1"/>
  <c r="U39" i="1"/>
  <c r="T39" i="1"/>
  <c r="V38" i="1"/>
  <c r="U38" i="1"/>
  <c r="T38" i="1"/>
  <c r="V37" i="1"/>
  <c r="U37" i="1"/>
  <c r="T37" i="1"/>
  <c r="V36" i="1"/>
  <c r="U36" i="1"/>
  <c r="T36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8" i="1"/>
  <c r="U28" i="1"/>
  <c r="T28" i="1"/>
  <c r="V27" i="1"/>
  <c r="U27" i="1"/>
  <c r="T27" i="1"/>
  <c r="V26" i="1"/>
  <c r="U26" i="1"/>
  <c r="T26" i="1"/>
  <c r="U25" i="1"/>
  <c r="T25" i="1"/>
  <c r="V24" i="1"/>
  <c r="U24" i="1"/>
  <c r="T24" i="1"/>
  <c r="V23" i="1"/>
  <c r="U23" i="1"/>
  <c r="T23" i="1"/>
  <c r="V20" i="1"/>
  <c r="U20" i="1"/>
  <c r="T20" i="1"/>
  <c r="V19" i="1"/>
  <c r="U19" i="1"/>
  <c r="T19" i="1"/>
  <c r="V17" i="1"/>
  <c r="U17" i="1"/>
  <c r="T17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9" i="1"/>
  <c r="U9" i="1"/>
  <c r="T9" i="1"/>
  <c r="V8" i="1"/>
  <c r="U8" i="1"/>
  <c r="T8" i="1"/>
  <c r="V7" i="1"/>
  <c r="U7" i="1"/>
  <c r="T7" i="1"/>
  <c r="V5" i="1"/>
  <c r="U5" i="1"/>
  <c r="T5" i="1"/>
  <c r="W4" i="1" s="1"/>
  <c r="W8" i="1" l="1"/>
  <c r="W12" i="1"/>
  <c r="W5" i="1"/>
  <c r="W28" i="1"/>
  <c r="W9" i="1"/>
  <c r="W13" i="1"/>
  <c r="W23" i="1"/>
  <c r="W7" i="1"/>
  <c r="W30" i="1"/>
  <c r="W15" i="1"/>
  <c r="W17" i="1"/>
  <c r="W26" i="1"/>
  <c r="W24" i="1"/>
  <c r="W19" i="1"/>
  <c r="W34" i="1"/>
  <c r="W38" i="1"/>
  <c r="W39" i="1"/>
  <c r="W37" i="1"/>
  <c r="W14" i="1"/>
  <c r="W33" i="1"/>
  <c r="W36" i="1"/>
  <c r="W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Jeimy Alexandra Saenz Marulanda</author>
  </authors>
  <commentList>
    <comment ref="A39" authorId="0" shapeId="0" xr:uid="{15B068AB-BD88-4742-9589-005134080A57}">
      <text>
        <r>
          <rPr>
            <b/>
            <sz val="9"/>
            <color indexed="81"/>
            <rFont val="Tahoma"/>
            <family val="2"/>
          </rPr>
          <t>Jeimy Alexandra Saenz Marulanda:</t>
        </r>
        <r>
          <rPr>
            <sz val="9"/>
            <color indexed="81"/>
            <rFont val="Tahoma"/>
            <family val="2"/>
          </rPr>
          <t xml:space="preserve">
Mismo código pero cambió tipología de cr. de A a AB.</t>
        </r>
      </text>
    </comment>
    <comment ref="A54" authorId="0" shapeId="0" xr:uid="{B2B6D8D6-651B-4D31-A4A9-BE96C910E360}">
      <text>
        <r>
          <rPr>
            <b/>
            <sz val="9"/>
            <color indexed="81"/>
            <rFont val="Tahoma"/>
            <family val="2"/>
          </rPr>
          <t>Jeimy Alexandra Saenz Marulanda:</t>
        </r>
        <r>
          <rPr>
            <sz val="9"/>
            <color indexed="81"/>
            <rFont val="Tahoma"/>
            <family val="2"/>
          </rPr>
          <t xml:space="preserve">
Cambia nombre en MA03</t>
        </r>
      </text>
    </comment>
    <comment ref="A57" authorId="0" shapeId="0" xr:uid="{A3FB1014-9FDD-440F-B38D-7662D6A09D6E}">
      <text>
        <r>
          <rPr>
            <b/>
            <sz val="9"/>
            <color indexed="81"/>
            <rFont val="Tahoma"/>
            <family val="2"/>
          </rPr>
          <t>Jeimy Alexandra Saenz Marulanda:</t>
        </r>
        <r>
          <rPr>
            <sz val="9"/>
            <color indexed="81"/>
            <rFont val="Tahoma"/>
            <family val="2"/>
          </rPr>
          <t xml:space="preserve">
Mantener IHS de asignatura MA02</t>
        </r>
      </text>
    </comment>
    <comment ref="A60" authorId="0" shapeId="0" xr:uid="{6F826548-FDB3-4356-B6B1-D168E5B028EB}">
      <text>
        <r>
          <rPr>
            <b/>
            <sz val="9"/>
            <color indexed="81"/>
            <rFont val="Tahoma"/>
            <family val="2"/>
          </rPr>
          <t>Jeimy Alexandra Saenz Marulanda:</t>
        </r>
        <r>
          <rPr>
            <sz val="9"/>
            <color indexed="81"/>
            <rFont val="Tahoma"/>
            <family val="2"/>
          </rPr>
          <t xml:space="preserve">
Mantener IHS de asignatura MA02</t>
        </r>
      </text>
    </comment>
  </commentList>
</comments>
</file>

<file path=xl/sharedStrings.xml><?xml version="1.0" encoding="utf-8"?>
<sst xmlns="http://schemas.openxmlformats.org/spreadsheetml/2006/main" count="2160" uniqueCount="822">
  <si>
    <t>Nuevos MACC</t>
  </si>
  <si>
    <t>Nuevos II</t>
  </si>
  <si>
    <t>Nuevos IE</t>
  </si>
  <si>
    <t>Nuevos ISE</t>
  </si>
  <si>
    <t>Combinada</t>
  </si>
  <si>
    <t>Asignatura</t>
  </si>
  <si>
    <t>Cred.</t>
  </si>
  <si>
    <t>Tipo de crédito</t>
  </si>
  <si>
    <t>Horas semanales</t>
  </si>
  <si>
    <t>Proyecto</t>
  </si>
  <si>
    <t>Tipología del Proyecto</t>
  </si>
  <si>
    <t>Asignaturas que Requieren salón Especial</t>
  </si>
  <si>
    <t>Columna1</t>
  </si>
  <si>
    <t>Columna2</t>
  </si>
  <si>
    <t>profesor que dictará la asignatura</t>
  </si>
  <si>
    <t>Distribución Horaria</t>
  </si>
  <si>
    <t>Distribución de Salón</t>
  </si>
  <si>
    <t>Monitoría</t>
  </si>
  <si>
    <t>Prerrequisitos</t>
  </si>
  <si>
    <t># Estudiantes Inscritos Inicialmente</t>
  </si>
  <si>
    <t># Estudiantes Inscritos 2023-2</t>
  </si>
  <si>
    <t>posible % aprobados (90%)</t>
  </si>
  <si>
    <t>posible % reprobados o retiro (10%)</t>
  </si>
  <si>
    <t># Estudiantes que cancelaron</t>
  </si>
  <si>
    <t>Estimado</t>
  </si>
  <si>
    <t># de grupos</t>
  </si>
  <si>
    <t>comentario</t>
  </si>
  <si>
    <t>Comentarios</t>
  </si>
  <si>
    <t>Comentarios con JF</t>
  </si>
  <si>
    <t>Comentarios2</t>
  </si>
  <si>
    <t>% reprobación 2022-1</t>
  </si>
  <si>
    <t>% reprobación 2021-3</t>
  </si>
  <si>
    <t>% reprobación 2021-4</t>
  </si>
  <si>
    <t>combinar mantener 4 hrs</t>
  </si>
  <si>
    <t>Álgebra abstracta y codificación</t>
  </si>
  <si>
    <t>4A</t>
  </si>
  <si>
    <t>NO</t>
  </si>
  <si>
    <t>2 clases de 2:00 h</t>
  </si>
  <si>
    <t>Salón Normal</t>
  </si>
  <si>
    <t>Demanda, sin horario</t>
  </si>
  <si>
    <t>Lógica TNC y Álgebra Lineal</t>
  </si>
  <si>
    <t>Álgebra Lineal</t>
  </si>
  <si>
    <t>3A</t>
  </si>
  <si>
    <t>2 clases de 1:30 h</t>
  </si>
  <si>
    <t>Regular</t>
  </si>
  <si>
    <t>Cálculo 1</t>
  </si>
  <si>
    <t>Algoritmos y estructura de datos</t>
  </si>
  <si>
    <t>2A+1B</t>
  </si>
  <si>
    <t>SI</t>
  </si>
  <si>
    <t>Teórico y Aplicado</t>
  </si>
  <si>
    <t>1 clase de 2:00 h, 1 clase de 3:00 h</t>
  </si>
  <si>
    <t>Sala de cómputo</t>
  </si>
  <si>
    <t>Demanda, con horario</t>
  </si>
  <si>
    <t>Programación de Computadores</t>
  </si>
  <si>
    <t>Análisis estadístico de datos</t>
  </si>
  <si>
    <t>Aplicado</t>
  </si>
  <si>
    <t>1 clase en salón normal, 1 clase en sala de cómputo</t>
  </si>
  <si>
    <t>No requiere</t>
  </si>
  <si>
    <t>Probabilidad y Estadística 2, Ingeniería de Datos</t>
  </si>
  <si>
    <t>Análisis numérico y computación científica</t>
  </si>
  <si>
    <t>1 clase de 2h + 1 clase de 3h</t>
  </si>
  <si>
    <t>Salón con computadores</t>
  </si>
  <si>
    <t>Álgebra Lineal, Ecuaciones Diferenciales, Algoritmos y Estructuras de Datos</t>
  </si>
  <si>
    <t>Análisis real</t>
  </si>
  <si>
    <t>2 clases de 1:30</t>
  </si>
  <si>
    <t>Demanda , sin horario</t>
  </si>
  <si>
    <t>Lógica TNC y Cálculo2</t>
  </si>
  <si>
    <t>Arquitectura del Computador</t>
  </si>
  <si>
    <t>Nueva asignatura obligatoria en MA03</t>
  </si>
  <si>
    <t>Precálculo</t>
  </si>
  <si>
    <t>Cálculo 2</t>
  </si>
  <si>
    <t>Cálculo 3</t>
  </si>
  <si>
    <t>2A</t>
  </si>
  <si>
    <t>1 clase de 2:00 h</t>
  </si>
  <si>
    <t>Capstone</t>
  </si>
  <si>
    <t>3C</t>
  </si>
  <si>
    <t>1 clase de 1:30</t>
  </si>
  <si>
    <t>208 Casur, (Tesla)</t>
  </si>
  <si>
    <t>Modeling Of Dynamical Systems, Seminario, Keystone</t>
  </si>
  <si>
    <t>Cornerstone</t>
  </si>
  <si>
    <t xml:space="preserve">Cálculo 1, Fundamentos de Sistemas Digitales, Algoritmos y Estructuras de Datos y Lógica para Ciencias de la Computación. </t>
  </si>
  <si>
    <t>Diseño y Análisis de Algoritmos</t>
  </si>
  <si>
    <t>Algoritmos y Estructuras de Datos, Teoría de la Computación</t>
  </si>
  <si>
    <t>Ecuaciones Diferenciales</t>
  </si>
  <si>
    <t>Una clase en Salón Normal, Una clase en sala</t>
  </si>
  <si>
    <r>
      <t xml:space="preserve">Cálculo 3 y Álgebra Lineal </t>
    </r>
    <r>
      <rPr>
        <sz val="11"/>
        <color rgb="FF0070C0"/>
        <rFont val="Calibri"/>
        <family val="2"/>
      </rPr>
      <t>4to</t>
    </r>
  </si>
  <si>
    <t>Ecuaciones diferenciales parciales</t>
  </si>
  <si>
    <t>Análisis Real y Ecuaciones Diferenciales</t>
  </si>
  <si>
    <t>Combinada con física 1</t>
  </si>
  <si>
    <t>Elementos de Física</t>
  </si>
  <si>
    <t>¿Tesla?</t>
  </si>
  <si>
    <t>Fundamentos de Sistemas Digitales</t>
  </si>
  <si>
    <t>sala Tesla</t>
  </si>
  <si>
    <t>Un monitor en el laboratorio. No afecta horario</t>
  </si>
  <si>
    <t xml:space="preserve">Geometría </t>
  </si>
  <si>
    <t xml:space="preserve">Geometría Diferencial y Computacional </t>
  </si>
  <si>
    <t>3A+1B</t>
  </si>
  <si>
    <t>3 clases  de 2:00 h</t>
  </si>
  <si>
    <t>1 clase  en salón normal, las otras dos en sala</t>
  </si>
  <si>
    <t>Teoría de grafos, optimización, probabilidad y estadística 2, topología, algoritmos y estructura de datos</t>
  </si>
  <si>
    <t>Keystone</t>
  </si>
  <si>
    <t>Cálculo 2, Teoría de Grafos, Ingeniería de Datos, Probabilidad y Estadística 2, Cornerstone Project y  Optimización</t>
  </si>
  <si>
    <t>Lógica para ciencias de la computación</t>
  </si>
  <si>
    <t>1A+1B</t>
  </si>
  <si>
    <t>Lógica, teoría de números y conjuntos</t>
  </si>
  <si>
    <t>ING1-IGN1</t>
  </si>
  <si>
    <t>Ingeniería de Datos</t>
  </si>
  <si>
    <r>
      <t xml:space="preserve">Programación de Computadores 
</t>
    </r>
    <r>
      <rPr>
        <sz val="11"/>
        <color rgb="FF0070C0"/>
        <rFont val="Calibri"/>
        <family val="2"/>
      </rPr>
      <t>Algoritmos</t>
    </r>
  </si>
  <si>
    <t>combinar - 5 hrs</t>
  </si>
  <si>
    <t>Mathematical Modeling Of Systems In Natural Sciences</t>
  </si>
  <si>
    <t>Programación de Computadores, Probabilidad y Estadística 2, Modeling of Dynamical Systems</t>
  </si>
  <si>
    <t>Modeling Of Dynamical Systems</t>
  </si>
  <si>
    <t>¿sala Tesla?</t>
  </si>
  <si>
    <t>Operating Systems</t>
  </si>
  <si>
    <t>no se ofertó</t>
  </si>
  <si>
    <t>Optimización</t>
  </si>
  <si>
    <t>2 clases de 1:30, 1 clase de 2:00 h</t>
  </si>
  <si>
    <t>Las clases de 1:30 en salón normal, la clase de 2:00 en sala de cómputo</t>
  </si>
  <si>
    <t>Cálculo 2. Álgebra Lineal</t>
  </si>
  <si>
    <t>Pensamiento Matemático</t>
  </si>
  <si>
    <t>Saslón normal</t>
  </si>
  <si>
    <t>Probabilidad y Estadística 1</t>
  </si>
  <si>
    <t>Probabilidad y Estadística 2</t>
  </si>
  <si>
    <t>Seminario de grado</t>
  </si>
  <si>
    <t>1B</t>
  </si>
  <si>
    <t>Salón normal</t>
  </si>
  <si>
    <r>
      <t>65% de créditos (</t>
    </r>
    <r>
      <rPr>
        <i/>
        <sz val="11"/>
        <color rgb="FF0070C0"/>
        <rFont val="Calibri"/>
        <family val="2"/>
      </rPr>
      <t>5to semestre</t>
    </r>
    <r>
      <rPr>
        <sz val="11"/>
        <color theme="1"/>
        <rFont val="Calibri"/>
        <family val="2"/>
      </rPr>
      <t>)</t>
    </r>
  </si>
  <si>
    <t>Teoría de Grafos</t>
  </si>
  <si>
    <t>Teoría de la Computación</t>
  </si>
  <si>
    <r>
      <t xml:space="preserve">Lógica para la computación </t>
    </r>
    <r>
      <rPr>
        <sz val="11"/>
        <color rgb="FF0070C0"/>
        <rFont val="Calibri"/>
        <family val="2"/>
      </rPr>
      <t>2do</t>
    </r>
  </si>
  <si>
    <t>Topología</t>
  </si>
  <si>
    <t xml:space="preserve">Análisis Real </t>
  </si>
  <si>
    <t xml:space="preserve">Variable Compleja </t>
  </si>
  <si>
    <t>Ing</t>
  </si>
  <si>
    <t>Química Ing</t>
  </si>
  <si>
    <t>Foundation Project</t>
  </si>
  <si>
    <t>1 clase de 1:30 h</t>
  </si>
  <si>
    <t>Ecuaciones Diferenciales y Sistemas Dinámicos</t>
  </si>
  <si>
    <t>2 clases de 1:30 h, 1 clase de 2:00 h</t>
  </si>
  <si>
    <t>Cálculo 2, Física 1, Álgebra Lineal</t>
  </si>
  <si>
    <t>Física 1</t>
  </si>
  <si>
    <t>1 clase de 2:00 h, 2 clases 1,5, tutoria 1 h</t>
  </si>
  <si>
    <t>2 clases salón normal, 1 laboratorio</t>
  </si>
  <si>
    <t>Física 2</t>
  </si>
  <si>
    <t>Física 3</t>
  </si>
  <si>
    <t>II</t>
  </si>
  <si>
    <t>Contabilidad y Matemáticas Financieras</t>
  </si>
  <si>
    <t>Sistemas de Producción y Servicios</t>
  </si>
  <si>
    <t>Logística</t>
  </si>
  <si>
    <t>Microeconomía</t>
  </si>
  <si>
    <t>Servicio de Microeconomía</t>
  </si>
  <si>
    <t>Simulación</t>
  </si>
  <si>
    <t>Estrategia y Transformación Organizacional</t>
  </si>
  <si>
    <t>IE</t>
  </si>
  <si>
    <t>Fundamentos de Electrónica Análoga</t>
  </si>
  <si>
    <t>Laboratorio</t>
  </si>
  <si>
    <t>Fundamentos de Energías Renovables</t>
  </si>
  <si>
    <t>A</t>
  </si>
  <si>
    <t>Diseño de sistemas digitales</t>
  </si>
  <si>
    <t>Cálculo 2, Programación de Computadores, Fundamentos de Electrónica Análoga, Fundamentos de Sistemas Digitales</t>
  </si>
  <si>
    <t>Instrumentación</t>
  </si>
  <si>
    <t>Laboratorio Bardeen</t>
  </si>
  <si>
    <t>Cálculo 2, Probabilidad y Estadística 1, Fundamentos de Electrónica Análoga</t>
  </si>
  <si>
    <t>Sistemas Embebidos</t>
  </si>
  <si>
    <t>Procesamiento de señales, Probabilidad y Estadística 1</t>
  </si>
  <si>
    <t>IE, ISE</t>
  </si>
  <si>
    <t>Fundamentos de Circuitos</t>
  </si>
  <si>
    <t>Control</t>
  </si>
  <si>
    <t>ISE</t>
  </si>
  <si>
    <t>Análisis de Sistemas de Potencia</t>
  </si>
  <si>
    <t>Ec. Diferenciales y Sist. Dinámicos, elementos de sistemas eléctricos</t>
  </si>
  <si>
    <t>Elementos de Sistemas Eléctricos</t>
  </si>
  <si>
    <t>Energía y Medio Ambiente</t>
  </si>
  <si>
    <t>Economía de Sistemas de Energía</t>
  </si>
  <si>
    <t>Laboratorio Volta</t>
  </si>
  <si>
    <t>Termodinámica</t>
  </si>
  <si>
    <t>Vernoulli</t>
  </si>
  <si>
    <t>Transferencia de Calor</t>
  </si>
  <si>
    <t>Termodinámica, Mecánica de Fluidos</t>
  </si>
  <si>
    <t>Mecánica de Fluidos</t>
  </si>
  <si>
    <t>Ciberseguridad</t>
  </si>
  <si>
    <t>Hacking Ético</t>
  </si>
  <si>
    <t>Seguridad en el ciclo de desarrollo software</t>
  </si>
  <si>
    <t>Introducción a la Criptografía</t>
  </si>
  <si>
    <t>Seguridad de redes</t>
  </si>
  <si>
    <t>Redes de Computadores</t>
  </si>
  <si>
    <t>Análisis Forense y Gestión de Incidentes</t>
  </si>
  <si>
    <t>I. Artificial</t>
  </si>
  <si>
    <t xml:space="preserve">Procesamiento de señales </t>
  </si>
  <si>
    <t>Probabilidad y Estadística 1, Variable Compleja
o Variable Compleja y Estadística</t>
  </si>
  <si>
    <t>Inteligencia Artificial: representación y solución de problemas</t>
  </si>
  <si>
    <t>Probabilidad y Estadística 1 o Probabilidad</t>
  </si>
  <si>
    <t>Introducción a Visión por computadora</t>
  </si>
  <si>
    <t>Procesamiento de Señales</t>
  </si>
  <si>
    <t>Introducción al procesamiento del lenguaje natural</t>
  </si>
  <si>
    <t>C. de Datos/IA</t>
  </si>
  <si>
    <t>Aprendizaje Automático de Máquina I</t>
  </si>
  <si>
    <t>Optimización, Álgebra Lineal</t>
  </si>
  <si>
    <t>C. de Datos</t>
  </si>
  <si>
    <t>Se vuelve obligatoria en MA03</t>
  </si>
  <si>
    <t>Análisis Avanzado de datos</t>
  </si>
  <si>
    <t>Análisis Estadístico de Datos</t>
  </si>
  <si>
    <t>Computación en la nube</t>
  </si>
  <si>
    <t>Big Data</t>
  </si>
  <si>
    <t>Análisis Estadístico de Datos, Redes de Computadores</t>
  </si>
  <si>
    <t>Dllo. Software</t>
  </si>
  <si>
    <t>Desarrollo móvil</t>
  </si>
  <si>
    <t>Desarrollo web</t>
  </si>
  <si>
    <t>sala de cómputo</t>
  </si>
  <si>
    <t>Algoritmos y Estructuras de Datos</t>
  </si>
  <si>
    <t>Diseño y arquitectura de software</t>
  </si>
  <si>
    <t>Mat. Avanzadas</t>
  </si>
  <si>
    <t>Análisis funcional</t>
  </si>
  <si>
    <t>Análisis Real, Álgebra Lineal</t>
  </si>
  <si>
    <t>Teoría de la medida</t>
  </si>
  <si>
    <t>Teoría de números</t>
  </si>
  <si>
    <t>Lógica, Teoría de números y conjuntos; Álgebra Lineal</t>
  </si>
  <si>
    <t>Advanced Modelling of dynamic systems</t>
  </si>
  <si>
    <t>Probabilidad y Estadística 2, Matematical modelling of Systems in Natural Sciences</t>
  </si>
  <si>
    <t>nueva</t>
  </si>
  <si>
    <t>Áreas menores</t>
  </si>
  <si>
    <t>Introducción a sistemas embebidos</t>
  </si>
  <si>
    <t>Redes de dispositivos</t>
  </si>
  <si>
    <t>Geometría no euclideana</t>
  </si>
  <si>
    <t>Sensores y actuadores</t>
  </si>
  <si>
    <t>Fund. de sistemas digitales</t>
  </si>
  <si>
    <t>Matemáticas actuariales</t>
  </si>
  <si>
    <t>Análisis de riesgos</t>
  </si>
  <si>
    <t>Sistemas de información geográfica</t>
  </si>
  <si>
    <t>Nuevos Maestría MACC</t>
  </si>
  <si>
    <t>Nuevos Maestría MER</t>
  </si>
  <si>
    <t>Nuevos Doctorado ICT</t>
  </si>
  <si>
    <t>Encuesta profesores</t>
  </si>
  <si>
    <t>Propuesta del Director</t>
  </si>
  <si>
    <t>Líderazgo</t>
  </si>
  <si>
    <t>Profesor que actualmente dicta la asignatura</t>
  </si>
  <si>
    <t>Profesores que han dictado la asignatura</t>
  </si>
  <si>
    <t># Estudiantes Inscritos 2021-1</t>
  </si>
  <si>
    <t>Comentarios VG</t>
  </si>
  <si>
    <t>No se ofertó</t>
  </si>
  <si>
    <t>Mauro Artigiani
Valérie Gauthier</t>
  </si>
  <si>
    <t>Una clase en Salón Normal, Una clase y Monitoría en sala</t>
  </si>
  <si>
    <t>Lógica y Álgebra Lineal</t>
  </si>
  <si>
    <t>Cuando se vaya a ofertar que quede en el quinto semestre de la malla 1</t>
  </si>
  <si>
    <t xml:space="preserve">Todavía no le toca,pero no se abrió este semestre- vamos a mirar si ya la vieron / encuesta? </t>
  </si>
  <si>
    <t>no abrir</t>
  </si>
  <si>
    <t>SA, JF</t>
  </si>
  <si>
    <t>OBLIGATORIAS MAESTRÍA MACC</t>
  </si>
  <si>
    <t>Mixto: 1 sesión en computadores, 1 sesión en salón estándar</t>
  </si>
  <si>
    <t>Martín Andrade</t>
  </si>
  <si>
    <t>Demanda sin horario</t>
  </si>
  <si>
    <t>Combinada con Análisis de Datos</t>
  </si>
  <si>
    <t>AC, SA, JF</t>
  </si>
  <si>
    <t>Aprendizaje Automático de Maquina I</t>
  </si>
  <si>
    <t>Santiago Alférez</t>
  </si>
  <si>
    <t>DD</t>
  </si>
  <si>
    <t>Seguridad para Arquitectura Empresarial y Gestión Empresarial</t>
  </si>
  <si>
    <t>Daniel Díaz</t>
  </si>
  <si>
    <t>EA, AC</t>
  </si>
  <si>
    <t>Inteligencia Artificial: Representación y Solución de Problemas</t>
  </si>
  <si>
    <t>Sala de Cómputo</t>
  </si>
  <si>
    <t>Edgar Andrade</t>
  </si>
  <si>
    <t>Seminario 1</t>
  </si>
  <si>
    <t>Margot Salas</t>
  </si>
  <si>
    <t>Creación de Productos</t>
  </si>
  <si>
    <t>Ricardo Buitrago</t>
  </si>
  <si>
    <t>En conjunto con maestría MER</t>
  </si>
  <si>
    <t>Seminario 2</t>
  </si>
  <si>
    <t>Metodologías Ágiles para Gestión de Proyectos</t>
  </si>
  <si>
    <t>Valerie</t>
  </si>
  <si>
    <t>ELECTIVAS LÍNEA CIBERSEGURIDAD</t>
  </si>
  <si>
    <t>Introducción a la criptografía</t>
  </si>
  <si>
    <t>Ciberinteligencia y Análisis de Amenazas</t>
  </si>
  <si>
    <t>Jaime Tobar</t>
  </si>
  <si>
    <t>Seguridad en Sistemas Ciberfísicos y SCADA</t>
  </si>
  <si>
    <t>Daniel D.</t>
  </si>
  <si>
    <t>Inteligencia Artificial para Ciberseguridad</t>
  </si>
  <si>
    <t>Hacking Avanzado</t>
  </si>
  <si>
    <t>Análisis forense y gestión de incidentes</t>
  </si>
  <si>
    <t>Santiago, Alexander</t>
  </si>
  <si>
    <t>ELECTIVAS LÍNEA INTELIGENCIA ARTIFICIAL</t>
  </si>
  <si>
    <t>Aprendizaje Profundo</t>
  </si>
  <si>
    <t>Este curso lo pienso modular, podrian ser profesores como : Santiago Alferez, Alexander Caicedo, Daniel Diaz, Juan Fernando Pérez. Cada uno dando una o dos clases, como aplicaciones en diferentes áreas, y cosas así. Aunque no he hablado aun con los profes sobre este curso, esa labor la realizo en estos días, pero necesito su aval para poder hablar con ellos.</t>
  </si>
  <si>
    <t>Aplicaciones de Aprendizaje Automático de Máquina</t>
  </si>
  <si>
    <t>Aprendizaje Reforzado</t>
  </si>
  <si>
    <t>Inteligencia Artificial para Sistemas Ciberfísicos</t>
  </si>
  <si>
    <t>Alexander</t>
  </si>
  <si>
    <t>ELECTIVAS CIENCIAS DE DATOS COMPUTACIONAL</t>
  </si>
  <si>
    <t>Análisis Avanzado de Datos</t>
  </si>
  <si>
    <t>JF, HF, PW</t>
  </si>
  <si>
    <t>Bases de Datos Avanzadas</t>
  </si>
  <si>
    <t>Algoritmos de Aprendizaje Automático para Big Data</t>
  </si>
  <si>
    <t>Aprendizaje Automático de Máquina II</t>
  </si>
  <si>
    <t>OBLIGATORIAS MAESTRÍA MER</t>
  </si>
  <si>
    <t>Energía Solar y Modelamiento</t>
  </si>
  <si>
    <t>Angélica Pedraza</t>
  </si>
  <si>
    <t>Energía Eólica y Modelamiento</t>
  </si>
  <si>
    <t>Juan Camilo Castaño</t>
  </si>
  <si>
    <t>Energías Renovables en Mercados Eléctricos</t>
  </si>
  <si>
    <t>María Fernanda Gómez</t>
  </si>
  <si>
    <t>Seminario Maestría 1</t>
  </si>
  <si>
    <t>Juan F. Pérez</t>
  </si>
  <si>
    <t>Proyecto 1</t>
  </si>
  <si>
    <t>¿Salón normal?</t>
  </si>
  <si>
    <t>Seminario Maestría 2</t>
  </si>
  <si>
    <t>ELECTIVAS LÍNEA MERCADOS Y REGULACIÓN</t>
  </si>
  <si>
    <t>Regulación y legislación energética</t>
  </si>
  <si>
    <t>Economía y política energética</t>
  </si>
  <si>
    <t>Planificación Energética</t>
  </si>
  <si>
    <t>Operación del Mercado</t>
  </si>
  <si>
    <t>ELECTIVAS LÍNEA SISTEMAS DE GENERACIÓN</t>
  </si>
  <si>
    <t>Fuentes alternas de energía (cogeneración)</t>
  </si>
  <si>
    <t>Fuentes convencionales de energía</t>
  </si>
  <si>
    <t>Sistemas de almacenamiento</t>
  </si>
  <si>
    <t>Optimización de Sistemas Energéticos</t>
  </si>
  <si>
    <t>OBLIGATORIAS DOCTORADO</t>
  </si>
  <si>
    <t>Reto ICT</t>
  </si>
  <si>
    <t>Seminario de Investigación 1</t>
  </si>
  <si>
    <t>Proyecto de Investigación 1</t>
  </si>
  <si>
    <t xml:space="preserve"> AA Maestría MER</t>
  </si>
  <si>
    <t>Julián Rincón</t>
  </si>
  <si>
    <t>David Celeita</t>
  </si>
  <si>
    <t>Carlos Álvarez</t>
  </si>
  <si>
    <t>Mauro Artigiani</t>
  </si>
  <si>
    <t>Jesús Vega</t>
  </si>
  <si>
    <t>Edwin Cubides</t>
  </si>
  <si>
    <t>Carlos Cifuentes</t>
  </si>
  <si>
    <t>Germán Obando</t>
  </si>
  <si>
    <t>Alexander Caicedo</t>
  </si>
  <si>
    <t>Juan C Yepes</t>
  </si>
  <si>
    <t>Mario Jimenez</t>
  </si>
  <si>
    <t>Andrés Pérez</t>
  </si>
  <si>
    <t>Claudia Caro</t>
  </si>
  <si>
    <t>Daniel Bojacá</t>
  </si>
  <si>
    <t>Norma Sarmiento</t>
  </si>
  <si>
    <t>Pedro Wightman</t>
  </si>
  <si>
    <t>María Fda. Gómez</t>
  </si>
  <si>
    <t>Luz M. Echeverry</t>
  </si>
  <si>
    <t>Cécile Gauthier</t>
  </si>
  <si>
    <t>Henry Naranjo</t>
  </si>
  <si>
    <t>Nelson Sánchez</t>
  </si>
  <si>
    <t>Claudia Hernández</t>
  </si>
  <si>
    <t>Alexander Cardona</t>
  </si>
  <si>
    <t>Eduardo Chavarro</t>
  </si>
  <si>
    <t>Jorge Hernández</t>
  </si>
  <si>
    <t>Jose Ricardo Buitriago</t>
  </si>
  <si>
    <t>Carlos Giraldo</t>
  </si>
  <si>
    <t>Eliana Barriga</t>
  </si>
  <si>
    <t>Diana Moreno</t>
  </si>
  <si>
    <t>Stella Sierra</t>
  </si>
  <si>
    <t>Juan D. Rojas</t>
  </si>
  <si>
    <t>Juan Carlos Martínez</t>
  </si>
  <si>
    <t>Fernando Sánchez</t>
  </si>
  <si>
    <t>Mónica Cañón</t>
  </si>
  <si>
    <t>Edisson Realpe</t>
  </si>
  <si>
    <t>Jesús González</t>
  </si>
  <si>
    <t>María Mestre</t>
  </si>
  <si>
    <t>Carolina Albarracín</t>
  </si>
  <si>
    <t>Javier Neira</t>
  </si>
  <si>
    <t>Daniel Castro</t>
  </si>
  <si>
    <t>Prefieren dar</t>
  </si>
  <si>
    <t>Podrían Dar / ya la han dado</t>
  </si>
  <si>
    <t>PROFESOR ACTUAL</t>
  </si>
  <si>
    <t>PROFESOR 2022-2</t>
  </si>
  <si>
    <t>PROGRAMA</t>
  </si>
  <si>
    <t>ASIGNATURA</t>
  </si>
  <si>
    <t>IHS</t>
  </si>
  <si>
    <t>GRUPO</t>
  </si>
  <si>
    <t>Mauro, Valérie</t>
  </si>
  <si>
    <t>Mauro</t>
  </si>
  <si>
    <t>MACC</t>
  </si>
  <si>
    <t>Álgebra abstracta y codificación G1</t>
  </si>
  <si>
    <t>Álgebra abstracta y codificación G2</t>
  </si>
  <si>
    <t>Germán, Norma, Mauro, Martín, Edgar, Valérie, Alexander</t>
  </si>
  <si>
    <t>Edgar, Norma, Jesús,  Margot</t>
  </si>
  <si>
    <t>Álgebra Lineal G1</t>
  </si>
  <si>
    <t>Norma</t>
  </si>
  <si>
    <t>Álgebra Lineal G2</t>
  </si>
  <si>
    <t>Pedro, Carlos</t>
  </si>
  <si>
    <t>Carlos, Julián</t>
  </si>
  <si>
    <t>Carlos Alvarez</t>
  </si>
  <si>
    <t>Algoritmos y estructura de datos G1</t>
  </si>
  <si>
    <t>Algoritmos y estructura de datos G2</t>
  </si>
  <si>
    <t>-</t>
  </si>
  <si>
    <t>Pedro</t>
  </si>
  <si>
    <t>Algoritmos y estructura de datos G3</t>
  </si>
  <si>
    <t>Juan F</t>
  </si>
  <si>
    <t>Santiago Alferez</t>
  </si>
  <si>
    <t>Maestría MACC</t>
  </si>
  <si>
    <t>Análisis Avanzado de Datos (Maestría)</t>
  </si>
  <si>
    <t>Análisis Estadístico de Datos (Maestría)</t>
  </si>
  <si>
    <t>Juan F.</t>
  </si>
  <si>
    <t>Santiago, Martín</t>
  </si>
  <si>
    <t>Juan Camilo</t>
  </si>
  <si>
    <t>Análisis estadístico de datos G1</t>
  </si>
  <si>
    <t>Análisis estadístico de datos G2</t>
  </si>
  <si>
    <t>Julián, Santiago</t>
  </si>
  <si>
    <t xml:space="preserve">Julián </t>
  </si>
  <si>
    <t>Análisis numérico y computación científica G1</t>
  </si>
  <si>
    <t>Mauro, Margot, Martín</t>
  </si>
  <si>
    <t>Margot, Germán Combariza, Julio Ramos</t>
  </si>
  <si>
    <t>Análisis real G1</t>
  </si>
  <si>
    <t>Margot</t>
  </si>
  <si>
    <t>Análisis real G2</t>
  </si>
  <si>
    <t>Alexander, Santiago, Daniel, Juan F</t>
  </si>
  <si>
    <t>Aplicaciones de Aprendizaje Automático de Máquina (MIXTO) (Maestria)</t>
  </si>
  <si>
    <t>Santiago, Alexander, Juan F</t>
  </si>
  <si>
    <t>Cécile</t>
  </si>
  <si>
    <t>Alexander, Santiago</t>
  </si>
  <si>
    <t>Aprendizaje Profundo (Maestria)</t>
  </si>
  <si>
    <t>Hector Florez</t>
  </si>
  <si>
    <t>Juan D., Norma, Mauro, Juan C., Carlos, Martín, Alexander</t>
  </si>
  <si>
    <t>Norma, Margot, Luz M., Juan C., Germán C, Alexander, David Celeita, Edwin Cubides</t>
  </si>
  <si>
    <t>MACC, ING</t>
  </si>
  <si>
    <t>Cálculo 1 G1</t>
  </si>
  <si>
    <t>Juan Martínez</t>
  </si>
  <si>
    <t>Cálculo 1 G2</t>
  </si>
  <si>
    <t>Cálculo 1 G3</t>
  </si>
  <si>
    <t>Norma, Mauro, Carlos, Martín, Alexander</t>
  </si>
  <si>
    <t>Alexander, Santiago, Norma, Mauro,</t>
  </si>
  <si>
    <t>Cálculo 2 G1</t>
  </si>
  <si>
    <t>Cálculo 2 G2</t>
  </si>
  <si>
    <t>Juan D., Mauro, Carlos, Martín</t>
  </si>
  <si>
    <t>Rafael, Juan D., Wilmar Bolaños</t>
  </si>
  <si>
    <t>Juan David</t>
  </si>
  <si>
    <t>Cálculo 3 G1</t>
  </si>
  <si>
    <t>Pedro, Daniel D., Juan F</t>
  </si>
  <si>
    <t>Juan F., Germán, Mario</t>
  </si>
  <si>
    <t>Carlos, Alexander</t>
  </si>
  <si>
    <t>Carlos C.</t>
  </si>
  <si>
    <t>Capstone G1</t>
  </si>
  <si>
    <t>Cátedra por definir</t>
  </si>
  <si>
    <t>INDUSTRIAL</t>
  </si>
  <si>
    <t>Mario, Juan F</t>
  </si>
  <si>
    <t>Mario, Alexander</t>
  </si>
  <si>
    <t>Mario</t>
  </si>
  <si>
    <t>Cornerstone G2</t>
  </si>
  <si>
    <t>José Ricardo</t>
  </si>
  <si>
    <t>Oscar</t>
  </si>
  <si>
    <t>Germán, Mauro, Martín</t>
  </si>
  <si>
    <t>Luz Myriam</t>
  </si>
  <si>
    <t>Ecuaciones Diferenciales G1</t>
  </si>
  <si>
    <t>Eliana</t>
  </si>
  <si>
    <t>Ecuaciones Diferenciales G2</t>
  </si>
  <si>
    <t>Mauro, Martín</t>
  </si>
  <si>
    <t>Ecuaciones diferenciales parciales G1</t>
  </si>
  <si>
    <t>Elementos de Física Lab. G1</t>
  </si>
  <si>
    <t>Elementos de Física Lab. G2</t>
  </si>
  <si>
    <t>Germán, Santiago, Carlos, Andrés P.</t>
  </si>
  <si>
    <t>Julian Rincón, Omar Torres, Alejandro Guarnizo,  Mario Jiménez</t>
  </si>
  <si>
    <t>Elementos de Física Teórica G1</t>
  </si>
  <si>
    <t>Andrés P.</t>
  </si>
  <si>
    <t>Juan Camil Castaño</t>
  </si>
  <si>
    <t>Maestría MER</t>
  </si>
  <si>
    <t>Andrés P., María F.</t>
  </si>
  <si>
    <t>Maria Fer. Gomez</t>
  </si>
  <si>
    <t>ENERGÉTICOS</t>
  </si>
  <si>
    <t>María F.</t>
  </si>
  <si>
    <t>INGENIERÍAS</t>
  </si>
  <si>
    <t>Germán, Juan C., Juan F</t>
  </si>
  <si>
    <t>Germán</t>
  </si>
  <si>
    <t>David celeita</t>
  </si>
  <si>
    <t>Germán, Jesús, Mario</t>
  </si>
  <si>
    <t>ELECTRÓNICA, ENERGÉTICOS</t>
  </si>
  <si>
    <t>Bardin</t>
  </si>
  <si>
    <t>1  teorica y 3 laboratorio / 1 semana y la otra 2 y 2 (sin laboratorio)</t>
  </si>
  <si>
    <t>Jesús</t>
  </si>
  <si>
    <t>Fundamentos de Sistemas Digitales Lab G1</t>
  </si>
  <si>
    <t>Fundamentos de Sistemas Digitales Lab G2</t>
  </si>
  <si>
    <t>Fundamentos de Sistemas Digitales Lab G3</t>
  </si>
  <si>
    <t>Germán, Mario</t>
  </si>
  <si>
    <t>Germán, Mario, Jesús</t>
  </si>
  <si>
    <t>Fundamentos de Sistemas Digitales Teórica G1</t>
  </si>
  <si>
    <t>Julián</t>
  </si>
  <si>
    <t>Julian Rincon, Margot Salas, Mauro</t>
  </si>
  <si>
    <t>Julián, Mauro</t>
  </si>
  <si>
    <t>Geometría Diferencial y Computacional G1</t>
  </si>
  <si>
    <t>Hector Flórez, Claudia Hernández</t>
  </si>
  <si>
    <t>Ingeniería de Datos G1</t>
  </si>
  <si>
    <t>Claudia</t>
  </si>
  <si>
    <t>Ingeniería de Datos G2</t>
  </si>
  <si>
    <t>Daniel</t>
  </si>
  <si>
    <t>Edgar</t>
  </si>
  <si>
    <t>Inteligencia Artificial: Representación y Solución de Problemas (Maestría)</t>
  </si>
  <si>
    <t>Valérie</t>
  </si>
  <si>
    <t>Introducción a la criptografía (Maestría)</t>
  </si>
  <si>
    <t>Santiago</t>
  </si>
  <si>
    <t>Mario Jiménez, Juan F. Pérez</t>
  </si>
  <si>
    <t>Keystone G1</t>
  </si>
  <si>
    <t>Daniel B., Edgar</t>
  </si>
  <si>
    <t>Edgar Andrade, Daniel Bojacá</t>
  </si>
  <si>
    <t>Lógica para ciencias de la computación G1</t>
  </si>
  <si>
    <t>Bojacá</t>
  </si>
  <si>
    <t>Lógica para ciencias de la computación G2</t>
  </si>
  <si>
    <t>Lógica para ciencias de la computación G3</t>
  </si>
  <si>
    <t>Daniel B., Juan D., Mauro, Martín, Edgar</t>
  </si>
  <si>
    <t>Mauro Artigiani, Juan David Rojas, Daniel Bojacá, Martín Andrade, Luz M, Edgar Andrade, Wilmar Bolaños</t>
  </si>
  <si>
    <t>Lógica, teoría de números y conjuntos G1</t>
  </si>
  <si>
    <t>Lógica, teoría de números y conjuntos G2</t>
  </si>
  <si>
    <t>Lógica, teoría de números y conjuntos G3</t>
  </si>
  <si>
    <t>Carlos, Martín</t>
  </si>
  <si>
    <t>Martin</t>
  </si>
  <si>
    <t>Mathematical Modeling Of Systems In Natural Sciences Teórica G1</t>
  </si>
  <si>
    <t>Modeling Of Dynamical Systems G1</t>
  </si>
  <si>
    <t>Opción de Grado 1</t>
  </si>
  <si>
    <t>José Morillo, Cécile Gauthier, German Obando</t>
  </si>
  <si>
    <t>Optimización G1</t>
  </si>
  <si>
    <t>Daniel B., Juan D., Mauro, Margot, Edgar, Valérie</t>
  </si>
  <si>
    <t>Daniel Bojacá, Juan David Rojas, Margot Salas</t>
  </si>
  <si>
    <t>Pensamiento Matemático G1</t>
  </si>
  <si>
    <t>Pensamiento Matemático G2</t>
  </si>
  <si>
    <t>Pensamiento Matemático G3</t>
  </si>
  <si>
    <t>José Morillo</t>
  </si>
  <si>
    <t>Juan D., Norma, Juan C.</t>
  </si>
  <si>
    <t>Juan David Rojas, Norma Sarmiento, Margot Salas, Rafael Méndez, Stella Sierra, Norma Sarmiento</t>
  </si>
  <si>
    <t>Carmen Salas</t>
  </si>
  <si>
    <t>Precálculo G1</t>
  </si>
  <si>
    <t>Precálculo G2</t>
  </si>
  <si>
    <t>Stella</t>
  </si>
  <si>
    <t>Precálculo G3</t>
  </si>
  <si>
    <t>Germán, Juan C., Martín</t>
  </si>
  <si>
    <t>Juan Camilo Yepes, Cécile Gauthier, Martín Andrade</t>
  </si>
  <si>
    <t>Probabilidad y Estadística 1 G1</t>
  </si>
  <si>
    <t>Probabilidad y Estadística 1 G2</t>
  </si>
  <si>
    <t>Martin Andrade, Cécile Gauthier, Juan Camilo Yepes</t>
  </si>
  <si>
    <t>Probabilidad y Estadística 2 G2</t>
  </si>
  <si>
    <t>Germán, Alexander</t>
  </si>
  <si>
    <t>Cécile Gauthier, Alexander Caicedo</t>
  </si>
  <si>
    <t>Germán, Carlos, Andrés P., Daniel D.</t>
  </si>
  <si>
    <t>Carlos Álvarez, Andres Pérez, Héctor Florez, Daniel Díaz, Julian Rincón</t>
  </si>
  <si>
    <t>Programación de Computadores G1</t>
  </si>
  <si>
    <t>Luz Stella</t>
  </si>
  <si>
    <t>Programación de Computadores G2</t>
  </si>
  <si>
    <t>Programación de Computadores G3</t>
  </si>
  <si>
    <t>Programación de Computadores G4</t>
  </si>
  <si>
    <t>Doctorado ICT</t>
  </si>
  <si>
    <t>Química Teórica G1</t>
  </si>
  <si>
    <t>Química laboratorio G1</t>
  </si>
  <si>
    <t>Química laboratorio G2</t>
  </si>
  <si>
    <t>Pedro, Daniel D.</t>
  </si>
  <si>
    <t>Daniel Díaz, David Celeita</t>
  </si>
  <si>
    <t>Seguridad para Arquitectura Empresarial y Gestión Empresarial (Maestria)</t>
  </si>
  <si>
    <t>Seminario 1 (Maestría)</t>
  </si>
  <si>
    <t>Seminario 2 (Maestría)</t>
  </si>
  <si>
    <t>Seminario de grado G1</t>
  </si>
  <si>
    <t>Carlos C</t>
  </si>
  <si>
    <t>Bardín o Tesla</t>
  </si>
  <si>
    <t>1  teorica y 3 laboratorio</t>
  </si>
  <si>
    <t>Juan C.</t>
  </si>
  <si>
    <t>Germán, Daniel B., Juan D.</t>
  </si>
  <si>
    <t>Juan David Rojas, Daniel Bojacá</t>
  </si>
  <si>
    <t>Teoría de Grafos G1</t>
  </si>
  <si>
    <t>Teoría de Grafos G2</t>
  </si>
  <si>
    <t>Daniel B., Mauro, Edgar</t>
  </si>
  <si>
    <t>Edgar Andrade, Mauro Atigiani</t>
  </si>
  <si>
    <t>Teoría de la Computación G1</t>
  </si>
  <si>
    <t>Teoría de la Computación G2</t>
  </si>
  <si>
    <t>Mauro, Margot</t>
  </si>
  <si>
    <t>Topología G1</t>
  </si>
  <si>
    <t>Topología G2</t>
  </si>
  <si>
    <t>Cécile Gauthier, Alexancer Caicedo</t>
  </si>
  <si>
    <t>ING</t>
  </si>
  <si>
    <t>Mario Jiménez</t>
  </si>
  <si>
    <t>César Augusto del Corral</t>
  </si>
  <si>
    <t>Variable Compleja G1</t>
  </si>
  <si>
    <t>Variable Compleja G2</t>
  </si>
  <si>
    <t>Daniel D., Diego E.</t>
  </si>
  <si>
    <t>Alejandro Castañeda</t>
  </si>
  <si>
    <t>Cristian Martínez</t>
  </si>
  <si>
    <t>David Andrade</t>
  </si>
  <si>
    <t>David González</t>
  </si>
  <si>
    <t>Diana Guzmán</t>
  </si>
  <si>
    <t>Diego Casas</t>
  </si>
  <si>
    <t>Fabián Sánchez</t>
  </si>
  <si>
    <t>Johan Redondo</t>
  </si>
  <si>
    <t>José Bermúdez</t>
  </si>
  <si>
    <t>José Galvis</t>
  </si>
  <si>
    <t>José Alejandro Guerrero</t>
  </si>
  <si>
    <t>Leonardo Vargas</t>
  </si>
  <si>
    <t>Luis Seijas</t>
  </si>
  <si>
    <t>Mauricio Becerra</t>
  </si>
  <si>
    <t>Nelly Cantillo</t>
  </si>
  <si>
    <t>Orión Ramos</t>
  </si>
  <si>
    <t>Pedro  Wightman</t>
  </si>
  <si>
    <t>Rafael  Méndez</t>
  </si>
  <si>
    <t>Ronald Romero</t>
  </si>
  <si>
    <t xml:space="preserve"> Vivian Beltrán</t>
  </si>
  <si>
    <t>Yibi Morales</t>
  </si>
  <si>
    <t>Alexander León</t>
  </si>
  <si>
    <t>Alberto Mario Castillo</t>
  </si>
  <si>
    <t>Ana María B.</t>
  </si>
  <si>
    <t>Andrés Barrera</t>
  </si>
  <si>
    <t>Ángela Pardo</t>
  </si>
  <si>
    <t>Camilo Gómez</t>
  </si>
  <si>
    <t>César Rodríguez</t>
  </si>
  <si>
    <t>Daniel Rambaut</t>
  </si>
  <si>
    <t>Diego Espitia</t>
  </si>
  <si>
    <t>Dora Suárez</t>
  </si>
  <si>
    <t>Ferney Beltrán</t>
  </si>
  <si>
    <t>Javier Casas</t>
  </si>
  <si>
    <t>Jorge Mario Becera</t>
  </si>
  <si>
    <t>Lorena García</t>
  </si>
  <si>
    <t>Luz Stella García</t>
  </si>
  <si>
    <t>Midory Komatsudani</t>
  </si>
  <si>
    <t>Nicolás Avilán</t>
  </si>
  <si>
    <t>Sergio  Duque</t>
  </si>
  <si>
    <t>Stella  Sierra</t>
  </si>
  <si>
    <t>Alejandro Feged</t>
  </si>
  <si>
    <t>Andrea Matiz</t>
  </si>
  <si>
    <t>Andrés López</t>
  </si>
  <si>
    <t>Camilo Triana</t>
  </si>
  <si>
    <t>Claudia Bohórquez</t>
  </si>
  <si>
    <t>Cristian Díaz</t>
  </si>
  <si>
    <t>Gabriel Pérez</t>
  </si>
  <si>
    <t>Gabriel Puerta</t>
  </si>
  <si>
    <t>Guillermo Quintana</t>
  </si>
  <si>
    <t>José Ricardo Buitriago</t>
  </si>
  <si>
    <t>Jhon Alexis Méndez</t>
  </si>
  <si>
    <t>Juan Esteban Aponte</t>
  </si>
  <si>
    <t>Juan Jair Lizarazo</t>
  </si>
  <si>
    <t>Julián González</t>
  </si>
  <si>
    <t>Julián Rojas</t>
  </si>
  <si>
    <t>Julieth García</t>
  </si>
  <si>
    <t>Luis Díaz</t>
  </si>
  <si>
    <t>Luis García</t>
  </si>
  <si>
    <t>Mauricio Palma</t>
  </si>
  <si>
    <t>Nicolás López</t>
  </si>
  <si>
    <t>Óscar Fernández</t>
  </si>
  <si>
    <t>Rafael Ernesto Buitrago</t>
  </si>
  <si>
    <t>Raul Marino</t>
  </si>
  <si>
    <t>Ricardo Duitama</t>
  </si>
  <si>
    <t>Sandra Sánchez</t>
  </si>
  <si>
    <t>Wilmar Suárez</t>
  </si>
  <si>
    <t>Mario Perdomo</t>
  </si>
  <si>
    <t>Ivon Páez Gallego</t>
  </si>
  <si>
    <t>Johan Andrey Ortega</t>
  </si>
  <si>
    <t>Iris Leticia Fernández</t>
  </si>
  <si>
    <t>COMBINADA</t>
  </si>
  <si>
    <t>PROFESOR 2024-1</t>
  </si>
  <si>
    <t>SÍ. 4 HRS (MA02)</t>
  </si>
  <si>
    <t>MAURO ARTIGIANI</t>
  </si>
  <si>
    <t>1 -MACC</t>
  </si>
  <si>
    <t>MIDORY KOMATSUDANI</t>
  </si>
  <si>
    <t>MISMO CÓDIGO</t>
  </si>
  <si>
    <t>CRISTIAN MARTÍNEZ</t>
  </si>
  <si>
    <t>NORMA SARMIENTO</t>
  </si>
  <si>
    <t>SERGIO DUQUE</t>
  </si>
  <si>
    <t>Álgebra Lineal G3</t>
  </si>
  <si>
    <t>LUIS SEIJAS</t>
  </si>
  <si>
    <t>PEDRO WIGTHMAN</t>
  </si>
  <si>
    <t>DORA SUÁREZ</t>
  </si>
  <si>
    <t>JOSÉ A. GUERRERO</t>
  </si>
  <si>
    <t>Análisis numérico y computación científica G2</t>
  </si>
  <si>
    <t>DAVID ANDRADE</t>
  </si>
  <si>
    <t>Capstone G2</t>
  </si>
  <si>
    <t>WILSON ROJAS</t>
  </si>
  <si>
    <t>CARLOS GIRALDO</t>
  </si>
  <si>
    <t>NICOLÁS AVILÁN</t>
  </si>
  <si>
    <t>Geometría</t>
  </si>
  <si>
    <t>Geometría Diferencial y Computacional</t>
  </si>
  <si>
    <t>JAVIER CASAS</t>
  </si>
  <si>
    <t>LUZ STELLA SIERRA</t>
  </si>
  <si>
    <t>EDWIN CUBIDES</t>
  </si>
  <si>
    <t>EDGAR ANDRADE</t>
  </si>
  <si>
    <t>CÉSAR RODRÍGUEZ</t>
  </si>
  <si>
    <t>SÍ. 5 HRS (MA03)</t>
  </si>
  <si>
    <t>ALBERTO M. CASTILLO</t>
  </si>
  <si>
    <t>RAFAEL MÉNDEZ</t>
  </si>
  <si>
    <t>DANIEL BOJACÁ</t>
  </si>
  <si>
    <t>5 HRS (MA03)</t>
  </si>
  <si>
    <t>ANA MARÍA</t>
  </si>
  <si>
    <t>CAMILO GÓMEZ</t>
  </si>
  <si>
    <t>Probabilidad y Estadística 1 G3</t>
  </si>
  <si>
    <t>Probabilidad y Estadística 2 G1</t>
  </si>
  <si>
    <t>LEONARDO</t>
  </si>
  <si>
    <t>YIBY MORALES</t>
  </si>
  <si>
    <t>DANIEL CASTRO</t>
  </si>
  <si>
    <t>FERNEY BELTRÁN</t>
  </si>
  <si>
    <t>1-MACC -E</t>
  </si>
  <si>
    <t>Teoría de la Medida</t>
  </si>
  <si>
    <t>IGUAL</t>
  </si>
  <si>
    <t>Teoría de Números</t>
  </si>
  <si>
    <t>SÍ. 11310063</t>
  </si>
  <si>
    <t>Aprendizaje Automático de Máquinas</t>
  </si>
  <si>
    <t>DANIEL DÍAZ</t>
  </si>
  <si>
    <t>SÍ. 11320022</t>
  </si>
  <si>
    <t>ANDRÉS BARRERA</t>
  </si>
  <si>
    <t>FABIÁN SÁNCHEZ</t>
  </si>
  <si>
    <t>SÍ. 11320024</t>
  </si>
  <si>
    <t>Desarrollo Móvil</t>
  </si>
  <si>
    <t>RONALD ROMERO</t>
  </si>
  <si>
    <t>Seguridad de Redes</t>
  </si>
  <si>
    <t>ORIÓN</t>
  </si>
  <si>
    <t>1-MACC, IE</t>
  </si>
  <si>
    <t>MARIO JIMÉNEZ</t>
  </si>
  <si>
    <t>JESÚS VEGA</t>
  </si>
  <si>
    <t>2-MACC, ING</t>
  </si>
  <si>
    <t>DANIEL RAMBAUT</t>
  </si>
  <si>
    <t>Cálculo 1 G5</t>
  </si>
  <si>
    <t>CAROLINA ALBARRACÍN</t>
  </si>
  <si>
    <t>Cálculo 2 G3</t>
  </si>
  <si>
    <t>SÍ. 3 HRS (MA03)</t>
  </si>
  <si>
    <t>HENRY NARANJO</t>
  </si>
  <si>
    <t>Cálculo 3 G2</t>
  </si>
  <si>
    <t>Cornerstone G1</t>
  </si>
  <si>
    <t>SÍ. 11310015</t>
  </si>
  <si>
    <t>ALEXANDER CARDONA</t>
  </si>
  <si>
    <t>Física 1 - Mg</t>
  </si>
  <si>
    <t>ÁNGELA PARDO</t>
  </si>
  <si>
    <t>Física 1 - Lab.</t>
  </si>
  <si>
    <t>Física 1 - Tut.</t>
  </si>
  <si>
    <t>Keystone G2</t>
  </si>
  <si>
    <t>Optimización G2</t>
  </si>
  <si>
    <t>STELLA SIERRA</t>
  </si>
  <si>
    <t>Precálculo G4</t>
  </si>
  <si>
    <t>Programación de Computadores G5</t>
  </si>
  <si>
    <t>JOSÉ GALVIS</t>
  </si>
  <si>
    <t>3-INGENIERÍAS</t>
  </si>
  <si>
    <t>Física 2 - Mg</t>
  </si>
  <si>
    <t>JOSÉ BERMÚDEZ</t>
  </si>
  <si>
    <t>Física 2 - Lab.</t>
  </si>
  <si>
    <t>Física 2 - Tut.</t>
  </si>
  <si>
    <t>Física 3 - Mg</t>
  </si>
  <si>
    <t>Física 3 - Lab.</t>
  </si>
  <si>
    <t>Física 3 - Tut.</t>
  </si>
  <si>
    <t>DAVID GONZÁLEZ</t>
  </si>
  <si>
    <t>DIANA GUZMÁN</t>
  </si>
  <si>
    <t>Modelado con dinámica de sistemas</t>
  </si>
  <si>
    <t>SERVICIO FCN</t>
  </si>
  <si>
    <t>Química - Mg</t>
  </si>
  <si>
    <t>ALEJANDRO CAST.</t>
  </si>
  <si>
    <t>4-IE, ISE</t>
  </si>
  <si>
    <t>5-ISE</t>
  </si>
  <si>
    <t>MARÍA F. GÓMEZ</t>
  </si>
  <si>
    <t>ANDRÉS PÉREZ</t>
  </si>
  <si>
    <t>6-IE</t>
  </si>
  <si>
    <t>NELLY CANTILLO</t>
  </si>
  <si>
    <t>Fundamentos de energías renovables</t>
  </si>
  <si>
    <t>LORENA GARCÍA</t>
  </si>
  <si>
    <t>Diseño de Sistemas Digitales</t>
  </si>
  <si>
    <t>ALEXANDER LEÓN</t>
  </si>
  <si>
    <t>7-II</t>
  </si>
  <si>
    <t>SERVICIO ECONOMÍA</t>
  </si>
  <si>
    <t>MAURICIO BECERRA</t>
  </si>
  <si>
    <t>Finanzas</t>
  </si>
  <si>
    <t>DOC. ICT</t>
  </si>
  <si>
    <t xml:space="preserve">Seminario de Investigación 1 </t>
  </si>
  <si>
    <t>Proyecto de Investigación 2</t>
  </si>
  <si>
    <t>Seminario de Investigación 2</t>
  </si>
  <si>
    <t>Investigación Dirigida 1</t>
  </si>
  <si>
    <t>Seminario de Investigación 3</t>
  </si>
  <si>
    <t>Scientific  Writing and Presentations</t>
  </si>
  <si>
    <t>Investigación Dirigida 2</t>
  </si>
  <si>
    <t>Seminario de Investigación 4</t>
  </si>
  <si>
    <t>MCIS</t>
  </si>
  <si>
    <t>ARQUITECTURAS DE IOT PARA CIUDADES INTELIGENTES</t>
  </si>
  <si>
    <t>CIUDADES INTELIGENTES</t>
  </si>
  <si>
    <t>DESARROLLO SOSTENIBLE</t>
  </si>
  <si>
    <t xml:space="preserve">SISTEMAS DE INFORMACIÓN GEOGRÁFICA </t>
  </si>
  <si>
    <t>RETO URBANO</t>
  </si>
  <si>
    <t>SENSORES Y ACTUADORES PARA IOT</t>
  </si>
  <si>
    <t>TABLEROS DE CONTROL Y ANALÍTICA URBANA</t>
  </si>
  <si>
    <t>FORMULACIÓN DE PROYECTO DE GRADO EN CIUDADES INTELIGENTES</t>
  </si>
  <si>
    <t>SEMINARIO MAESTRÍA</t>
  </si>
  <si>
    <t>MER</t>
  </si>
  <si>
    <t>ENERGÍA EÓLICA Y MODELAMIENTO</t>
  </si>
  <si>
    <t>MER y MCIS</t>
  </si>
  <si>
    <t>ANÁLISIS DE DATOS / ANÁLISIS ESTADÍSTICO DE DATOS</t>
  </si>
  <si>
    <t>METODOLOGÍAS ÁGILES PARA GESTIÓN DE PROYECTOS</t>
  </si>
  <si>
    <t>ENERGÍA SOLAR Y MODELAMIENTO</t>
  </si>
  <si>
    <t>ENERGÍAS RENOVABLES EN MERCADOS ELÉCTRICOS</t>
  </si>
  <si>
    <t>PROYECTO 1</t>
  </si>
  <si>
    <t>PROYECTO 2</t>
  </si>
  <si>
    <t>ECONOMÍA Y POLÍTICA ENERGÉTICA</t>
  </si>
  <si>
    <t>OPERACIÓN DEL MERCADO</t>
  </si>
  <si>
    <t>PLANIFICACIÓN ENERGÉTICA</t>
  </si>
  <si>
    <t>REGULACIÓN Y LEGISLACIÓN ENERGÉTICA</t>
  </si>
  <si>
    <t>FUENTES ALTERNAS DE ENERGÍA (COGENERACIÓN)</t>
  </si>
  <si>
    <t>FUENTES CONVENCIONALES DE ENERGÍA</t>
  </si>
  <si>
    <t>OPTIMIZACIÓN DE SISTEMAS ENERGÉTICOS</t>
  </si>
  <si>
    <t>SISTEMAS DE ALMACENAMIENTO</t>
  </si>
  <si>
    <t>MOVILIDAD SOSTENIBLE</t>
  </si>
  <si>
    <t>HIDRÓGENO. REALIDADES Y PERSPECTIVAS</t>
  </si>
  <si>
    <t>CREACIÓN DE PRODUCTO</t>
  </si>
  <si>
    <t>BIONERGÍA</t>
  </si>
  <si>
    <t>MMACC</t>
  </si>
  <si>
    <t>PROGRAMACIÓN COLABORATIVA</t>
  </si>
  <si>
    <t>APRENDIZAJE AUTOMÁTICO DE MAQUINA I</t>
  </si>
  <si>
    <t>INTELIGENCIA ARTIFICIAL: REPRESENTACIÓN Y SOLUCIÓN DE PROBLEMAS</t>
  </si>
  <si>
    <t>SEGURIDAD PARA ARQUITECTURA EMPRESARIAL Y GESTIÓN EMPRESARIAL</t>
  </si>
  <si>
    <t>OPCIÓN DE GRADO 1</t>
  </si>
  <si>
    <t>OPCIÓN DE GRADO 2</t>
  </si>
  <si>
    <t>BIG DATA</t>
  </si>
  <si>
    <t>BASES DE DATOS AVANZADAS</t>
  </si>
  <si>
    <t>INTELIGENCIA ARTIFICIAL PARA SISTEMAS CIBERFÍSICOS</t>
  </si>
  <si>
    <t>APRENDIZAJE PROFUNDO</t>
  </si>
  <si>
    <t>APRENDIZAJE REFORZADO</t>
  </si>
  <si>
    <t>ANÁLISIS FORENSE Y GESTIÓN DE INCIDENTES</t>
  </si>
  <si>
    <t>CIBERINTELIGENCIA Y ANÁLISIS DE AMENAZAS</t>
  </si>
  <si>
    <t>MMACC y MCIS</t>
  </si>
  <si>
    <t>CREACIÓN DE PRODUCTOS</t>
  </si>
  <si>
    <t>MMACC y MER</t>
  </si>
  <si>
    <t>SEMINARIO 1</t>
  </si>
  <si>
    <t>SEMINARIO 2</t>
  </si>
  <si>
    <t>SEMINARIO 3</t>
  </si>
  <si>
    <t>MGEIID</t>
  </si>
  <si>
    <t>CIUDADANÍA DIGITAL EN LA SOCIEDAD DE CONOCIMIENTO</t>
  </si>
  <si>
    <t>PROPIEDAD INTELECTUAL Y DERECHOS DIGITALES</t>
  </si>
  <si>
    <t>FUNDAMENTOS DE ANÁLISIS DE LA DECISIÓN</t>
  </si>
  <si>
    <t>VISUALIZACIÓN DE DATOS</t>
  </si>
  <si>
    <t>FUNDAMENTOS DE INNOVACIÓN, LIDERAZGO Y UX</t>
  </si>
  <si>
    <t>ORGANIZACIÓN Y CURACIÓN DE LA INFORMACIÓN DIGITAL</t>
  </si>
  <si>
    <t>INTRODUCCIÓN A LA ANALÍTICA DE DATOS</t>
  </si>
  <si>
    <t>HABILIDADES BLANDAS PARA LA CREATIVIDAD, EL LIDERAZGO Y LA INTELIGENCIA EMOCIONAL</t>
  </si>
  <si>
    <t>DISEÑO DE EXPERIENCIA DE USUARIO</t>
  </si>
  <si>
    <t>FOUNDATION</t>
  </si>
  <si>
    <t>BOOTCAMP</t>
  </si>
  <si>
    <t>SEGURIDAD Y PRIVACIDAD DE DATOS POR DISEÑO</t>
  </si>
  <si>
    <t>DATA STORY TELLING</t>
  </si>
  <si>
    <t>CAPSTONE</t>
  </si>
  <si>
    <t>ELECTIVA 1</t>
  </si>
  <si>
    <t>ELECTIVA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</si>
</sst>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2">
    <font>
      <sz val="11"/>
      <color theme="1"/>
      <name val="Arial"/>
    </font>
    <font>
      <sz val="11"/>
      <color theme="1"/>
      <name val="Cambria"/>
      <family val="1"/>
    </font>
    <font>
      <sz val="11"/>
      <color rgb="FFFFFFFF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Arial"/>
      <family val="2"/>
    </font>
    <font>
      <sz val="11"/>
      <color rgb="FF0070C0"/>
      <name val="Calibri"/>
      <family val="2"/>
    </font>
    <font>
      <i/>
      <sz val="11"/>
      <color rgb="FF0070C0"/>
      <name val="Calibri"/>
      <family val="2"/>
    </font>
    <font>
      <b/>
      <sz val="10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b/>
      <sz val="11"/>
      <color theme="0"/>
      <name val="Calibri"/>
      <family val="2"/>
    </font>
    <font>
      <b/>
      <sz val="11"/>
      <color theme="0"/>
      <name val="Arial"/>
      <family val="2"/>
    </font>
    <font>
      <b/>
      <sz val="11"/>
      <color rgb="FFFF0000"/>
      <name val="Cambria"/>
      <family val="1"/>
    </font>
    <font>
      <sz val="11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9"/>
      <color theme="1"/>
      <name val="Calibri"/>
      <family val="2"/>
      <scheme val="major"/>
    </font>
    <font>
      <b/>
      <sz val="9"/>
      <color theme="0"/>
      <name val="Calibri"/>
      <family val="2"/>
      <scheme val="major"/>
    </font>
    <font>
      <sz val="9"/>
      <name val="Calibri"/>
      <family val="2"/>
      <scheme val="major"/>
    </font>
    <font>
      <sz val="9"/>
      <color rgb="FF000000"/>
      <name val="Calibri"/>
      <family val="2"/>
      <scheme val="major"/>
    </font>
    <font>
      <b/>
      <sz val="9"/>
      <name val="Calibri"/>
      <family val="2"/>
      <scheme val="major"/>
    </font>
    <font>
      <sz val="1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3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BCC8EE"/>
        <bgColor rgb="FFBCC8EE"/>
      </patternFill>
    </fill>
    <fill>
      <patternFill patternType="solid">
        <fgColor rgb="FFC4B5E1"/>
        <bgColor rgb="FFC4B5E1"/>
      </patternFill>
    </fill>
    <fill>
      <patternFill patternType="solid">
        <fgColor rgb="FFD9E7FD"/>
        <bgColor rgb="FFD9E7FD"/>
      </patternFill>
    </fill>
    <fill>
      <patternFill patternType="solid">
        <fgColor rgb="FFB5E3E8"/>
        <bgColor rgb="FFB5E3E8"/>
      </patternFill>
    </fill>
    <fill>
      <patternFill patternType="solid">
        <fgColor rgb="FFE0D9EF"/>
        <bgColor rgb="FFE0D9EF"/>
      </patternFill>
    </fill>
    <fill>
      <patternFill patternType="solid">
        <fgColor rgb="FF6AA84F"/>
        <bgColor rgb="FF6AA84F"/>
      </patternFill>
    </fill>
    <fill>
      <patternFill patternType="solid">
        <fgColor rgb="FFB8E08C"/>
        <bgColor rgb="FFB8E08C"/>
      </patternFill>
    </fill>
    <fill>
      <patternFill patternType="solid">
        <fgColor rgb="FFD4ECBA"/>
        <bgColor rgb="FFD4ECBA"/>
      </patternFill>
    </fill>
    <fill>
      <patternFill patternType="solid">
        <fgColor rgb="FFFFE598"/>
        <bgColor rgb="FFFFE598"/>
      </patternFill>
    </fill>
    <fill>
      <patternFill patternType="solid">
        <fgColor rgb="FFD9D2E9"/>
        <bgColor rgb="FFD9D2E9"/>
      </patternFill>
    </fill>
    <fill>
      <patternFill patternType="solid">
        <fgColor rgb="FF26A69A"/>
        <bgColor rgb="FF26A69A"/>
      </patternFill>
    </fill>
    <fill>
      <patternFill patternType="solid">
        <fgColor rgb="FFD9EAD3"/>
        <bgColor rgb="FFD9EAD3"/>
      </patternFill>
    </fill>
    <fill>
      <patternFill patternType="solid">
        <fgColor rgb="FFDDF2F0"/>
        <bgColor rgb="FFDDF2F0"/>
      </patternFill>
    </fill>
    <fill>
      <patternFill patternType="solid">
        <fgColor rgb="FFFDDCE8"/>
        <bgColor rgb="FFFDDCE8"/>
      </patternFill>
    </fill>
    <fill>
      <patternFill patternType="solid">
        <fgColor rgb="FFF4CCCC"/>
        <bgColor rgb="FFF4CCCC"/>
      </patternFill>
    </fill>
    <fill>
      <patternFill patternType="solid">
        <fgColor rgb="FF757070"/>
        <bgColor rgb="FF757070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rgb="FFFF00FF"/>
      </patternFill>
    </fill>
    <fill>
      <patternFill patternType="solid">
        <fgColor theme="4" tint="0.59999389629810485"/>
        <bgColor rgb="FF00FFFF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B7B7B7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rgb="FFB4A7D6"/>
      </patternFill>
    </fill>
    <fill>
      <patternFill patternType="solid">
        <fgColor theme="4" tint="0.59999389629810485"/>
        <bgColor rgb="FFB6D7A8"/>
      </patternFill>
    </fill>
    <fill>
      <patternFill patternType="solid">
        <fgColor theme="4" tint="0.59999389629810485"/>
        <bgColor rgb="FFF9CB9C"/>
      </patternFill>
    </fill>
    <fill>
      <patternFill patternType="solid">
        <fgColor theme="4" tint="0.59999389629810485"/>
        <bgColor rgb="FFC4B5E1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rgb="FFBCC8EE"/>
      </patternFill>
    </fill>
    <fill>
      <patternFill patternType="solid">
        <fgColor theme="4" tint="0.59999389629810485"/>
        <bgColor rgb="FFE0D9EF"/>
      </patternFill>
    </fill>
    <fill>
      <patternFill patternType="solid">
        <fgColor theme="4" tint="0.59999389629810485"/>
        <bgColor rgb="FFD9E7FD"/>
      </patternFill>
    </fill>
    <fill>
      <patternFill patternType="solid">
        <fgColor theme="4" tint="0.59999389629810485"/>
        <bgColor rgb="FFB8E08C"/>
      </patternFill>
    </fill>
    <fill>
      <patternFill patternType="solid">
        <fgColor theme="4" tint="0.59999389629810485"/>
        <bgColor rgb="FFD4ECBA"/>
      </patternFill>
    </fill>
    <fill>
      <patternFill patternType="solid">
        <fgColor theme="4" tint="0.59999389629810485"/>
        <bgColor rgb="FFA2C4C9"/>
      </patternFill>
    </fill>
    <fill>
      <patternFill patternType="solid">
        <fgColor theme="4" tint="0.59999389629810485"/>
        <bgColor rgb="FFD9D2E9"/>
      </patternFill>
    </fill>
    <fill>
      <patternFill patternType="solid">
        <fgColor theme="4" tint="0.59999389629810485"/>
        <bgColor rgb="FFF4CCCC"/>
      </patternFill>
    </fill>
    <fill>
      <patternFill patternType="solid">
        <fgColor theme="4" tint="0.59999389629810485"/>
        <bgColor rgb="FFFFE598"/>
      </patternFill>
    </fill>
    <fill>
      <patternFill patternType="solid">
        <fgColor theme="4" tint="0.59999389629810485"/>
        <bgColor rgb="FFE6B8AF"/>
      </patternFill>
    </fill>
    <fill>
      <patternFill patternType="solid">
        <fgColor rgb="FFBDD7EE"/>
        <bgColor rgb="FFBDD6EE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9C9"/>
        <bgColor rgb="FFB4C6E7"/>
      </patternFill>
    </fill>
    <fill>
      <patternFill patternType="solid">
        <fgColor rgb="FFFFC9C9"/>
        <bgColor rgb="FFEFEFEF"/>
      </patternFill>
    </fill>
    <fill>
      <patternFill patternType="solid">
        <fgColor rgb="FFFFC9C9"/>
        <bgColor rgb="FFE0D9EF"/>
      </patternFill>
    </fill>
    <fill>
      <patternFill patternType="solid">
        <fgColor rgb="FFFFC9C9"/>
        <bgColor rgb="FFA2C4C9"/>
      </patternFill>
    </fill>
    <fill>
      <patternFill patternType="solid">
        <fgColor rgb="FFBDD7EE"/>
        <bgColor rgb="FFEFEFEF"/>
      </patternFill>
    </fill>
    <fill>
      <patternFill patternType="solid">
        <fgColor rgb="FFBDD7EE"/>
        <bgColor rgb="FFA2C4C9"/>
      </patternFill>
    </fill>
    <fill>
      <patternFill patternType="solid">
        <fgColor rgb="FFFF0000"/>
        <bgColor rgb="FFB6D7A8"/>
      </patternFill>
    </fill>
    <fill>
      <patternFill patternType="solid">
        <fgColor rgb="FFFF0000"/>
        <bgColor rgb="FFF9CB9C"/>
      </patternFill>
    </fill>
    <fill>
      <patternFill patternType="solid">
        <fgColor rgb="FFFF0000"/>
        <bgColor rgb="FFB4A7D6"/>
      </patternFill>
    </fill>
    <fill>
      <patternFill patternType="solid">
        <fgColor rgb="FFFF0000"/>
        <bgColor rgb="FFFF00FF"/>
      </patternFill>
    </fill>
    <fill>
      <patternFill patternType="solid">
        <fgColor rgb="FF006666"/>
        <bgColor theme="7"/>
      </patternFill>
    </fill>
    <fill>
      <patternFill patternType="solid">
        <fgColor rgb="FF006666"/>
        <bgColor rgb="FFFFC000"/>
      </patternFill>
    </fill>
    <fill>
      <patternFill patternType="solid">
        <fgColor rgb="FF006666"/>
        <bgColor rgb="FF00FFFF"/>
      </patternFill>
    </fill>
    <fill>
      <patternFill patternType="solid">
        <fgColor theme="9" tint="0.39997558519241921"/>
        <bgColor rgb="FFF4B083"/>
      </patternFill>
    </fill>
    <fill>
      <patternFill patternType="solid">
        <fgColor theme="9" tint="0.39997558519241921"/>
        <bgColor theme="7"/>
      </patternFill>
    </fill>
    <fill>
      <patternFill patternType="solid">
        <fgColor rgb="FF002060"/>
        <bgColor rgb="FF757070"/>
      </patternFill>
    </fill>
    <fill>
      <patternFill patternType="solid">
        <fgColor rgb="FF006666"/>
        <bgColor theme="0"/>
      </patternFill>
    </fill>
    <fill>
      <patternFill patternType="solid">
        <fgColor rgb="FF006666"/>
        <bgColor indexed="64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rgb="FFB7B7B7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33CC"/>
        <bgColor rgb="FFFFFFFF"/>
      </patternFill>
    </fill>
    <fill>
      <patternFill patternType="solid">
        <fgColor rgb="FFFF33CC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theme="7"/>
      </patternFill>
    </fill>
    <fill>
      <patternFill patternType="solid">
        <fgColor theme="9" tint="-0.249977111117893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theme="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39997558519241921"/>
        <bgColor rgb="FFF4B083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rgb="FFA4C2F4"/>
      </patternFill>
    </fill>
    <fill>
      <patternFill patternType="solid">
        <fgColor theme="1"/>
        <bgColor rgb="FFB4A7D6"/>
      </patternFill>
    </fill>
    <fill>
      <patternFill patternType="solid">
        <fgColor theme="1"/>
        <bgColor rgb="FFB6D7A8"/>
      </patternFill>
    </fill>
    <fill>
      <patternFill patternType="solid">
        <fgColor rgb="FFFFB9B9"/>
        <bgColor rgb="FFFCE5CD"/>
      </patternFill>
    </fill>
    <fill>
      <patternFill patternType="solid">
        <fgColor rgb="FFFFB9B9"/>
        <bgColor rgb="FFF9CB9C"/>
      </patternFill>
    </fill>
    <fill>
      <patternFill patternType="solid">
        <fgColor rgb="FF8ED7DD"/>
        <bgColor rgb="FFFCE5CD"/>
      </patternFill>
    </fill>
    <fill>
      <patternFill patternType="solid">
        <fgColor rgb="FF8ED7DD"/>
        <bgColor indexed="64"/>
      </patternFill>
    </fill>
    <fill>
      <patternFill patternType="solid">
        <fgColor theme="1"/>
        <bgColor rgb="FFF9CB9C"/>
      </patternFill>
    </fill>
    <fill>
      <patternFill patternType="solid">
        <fgColor theme="1"/>
        <bgColor rgb="FFFCE5CD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B6D7A8"/>
      </patternFill>
    </fill>
    <fill>
      <patternFill patternType="solid">
        <fgColor rgb="FF00B0F0"/>
        <bgColor theme="7"/>
      </patternFill>
    </fill>
    <fill>
      <patternFill patternType="solid">
        <fgColor rgb="FF00B0F0"/>
        <bgColor rgb="FFEFEFEF"/>
      </patternFill>
    </fill>
    <fill>
      <patternFill patternType="solid">
        <fgColor rgb="FFFFABAB"/>
        <bgColor rgb="FF757070"/>
      </patternFill>
    </fill>
  </fills>
  <borders count="3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3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 wrapText="1"/>
    </xf>
    <xf numFmtId="9" fontId="1" fillId="5" borderId="5" xfId="0" applyNumberFormat="1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1" fontId="1" fillId="5" borderId="5" xfId="0" applyNumberFormat="1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 wrapText="1"/>
    </xf>
    <xf numFmtId="1" fontId="1" fillId="6" borderId="5" xfId="0" applyNumberFormat="1" applyFont="1" applyFill="1" applyBorder="1" applyAlignment="1">
      <alignment vertical="center" wrapText="1"/>
    </xf>
    <xf numFmtId="9" fontId="1" fillId="6" borderId="5" xfId="0" applyNumberFormat="1" applyFont="1" applyFill="1" applyBorder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 wrapText="1"/>
    </xf>
    <xf numFmtId="1" fontId="1" fillId="7" borderId="5" xfId="0" applyNumberFormat="1" applyFont="1" applyFill="1" applyBorder="1" applyAlignment="1">
      <alignment vertical="center" wrapText="1"/>
    </xf>
    <xf numFmtId="9" fontId="1" fillId="7" borderId="5" xfId="0" applyNumberFormat="1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vertical="center"/>
    </xf>
    <xf numFmtId="9" fontId="1" fillId="8" borderId="5" xfId="0" applyNumberFormat="1" applyFont="1" applyFill="1" applyBorder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6" fillId="9" borderId="5" xfId="0" applyFont="1" applyFill="1" applyBorder="1" applyAlignment="1">
      <alignment vertical="center" wrapText="1"/>
    </xf>
    <xf numFmtId="0" fontId="6" fillId="9" borderId="5" xfId="0" applyFont="1" applyFill="1" applyBorder="1" applyAlignment="1">
      <alignment vertical="center"/>
    </xf>
    <xf numFmtId="1" fontId="6" fillId="9" borderId="5" xfId="0" applyNumberFormat="1" applyFont="1" applyFill="1" applyBorder="1" applyAlignment="1">
      <alignment vertical="center" wrapText="1"/>
    </xf>
    <xf numFmtId="0" fontId="6" fillId="9" borderId="5" xfId="0" applyFont="1" applyFill="1" applyBorder="1" applyAlignment="1">
      <alignment horizontal="center" vertical="center" wrapText="1"/>
    </xf>
    <xf numFmtId="9" fontId="6" fillId="9" borderId="5" xfId="0" applyNumberFormat="1" applyFont="1" applyFill="1" applyBorder="1" applyAlignment="1">
      <alignment vertical="center" wrapText="1"/>
    </xf>
    <xf numFmtId="0" fontId="6" fillId="9" borderId="0" xfId="0" applyFont="1" applyFill="1" applyAlignment="1">
      <alignment vertical="center" wrapText="1"/>
    </xf>
    <xf numFmtId="0" fontId="6" fillId="8" borderId="5" xfId="0" applyFont="1" applyFill="1" applyBorder="1" applyAlignment="1">
      <alignment vertical="center" wrapText="1"/>
    </xf>
    <xf numFmtId="0" fontId="6" fillId="8" borderId="5" xfId="0" applyFont="1" applyFill="1" applyBorder="1" applyAlignment="1">
      <alignment vertical="center"/>
    </xf>
    <xf numFmtId="0" fontId="6" fillId="8" borderId="5" xfId="0" applyFont="1" applyFill="1" applyBorder="1" applyAlignment="1">
      <alignment horizontal="center" vertical="center" wrapText="1"/>
    </xf>
    <xf numFmtId="9" fontId="6" fillId="8" borderId="5" xfId="0" applyNumberFormat="1" applyFont="1" applyFill="1" applyBorder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1" fillId="10" borderId="5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11" borderId="0" xfId="0" applyFont="1" applyFill="1" applyAlignment="1">
      <alignment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13" borderId="14" xfId="0" applyFont="1" applyFill="1" applyBorder="1" applyAlignment="1">
      <alignment vertical="center" wrapText="1"/>
    </xf>
    <xf numFmtId="0" fontId="1" fillId="13" borderId="15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vertical="center" wrapText="1"/>
    </xf>
    <xf numFmtId="0" fontId="1" fillId="13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12" borderId="19" xfId="0" applyFont="1" applyFill="1" applyBorder="1" applyAlignment="1">
      <alignment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vertical="center" wrapText="1"/>
    </xf>
    <xf numFmtId="0" fontId="1" fillId="12" borderId="17" xfId="0" applyFont="1" applyFill="1" applyBorder="1" applyAlignment="1">
      <alignment vertical="center" wrapText="1"/>
    </xf>
    <xf numFmtId="0" fontId="1" fillId="13" borderId="19" xfId="0" applyFont="1" applyFill="1" applyBorder="1" applyAlignment="1">
      <alignment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vertical="center" wrapText="1"/>
    </xf>
    <xf numFmtId="0" fontId="1" fillId="13" borderId="17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12" borderId="23" xfId="0" applyFont="1" applyFill="1" applyBorder="1" applyAlignment="1">
      <alignment vertical="center" wrapText="1"/>
    </xf>
    <xf numFmtId="0" fontId="1" fillId="12" borderId="24" xfId="0" applyFont="1" applyFill="1" applyBorder="1" applyAlignment="1">
      <alignment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vertical="center" wrapText="1"/>
    </xf>
    <xf numFmtId="0" fontId="8" fillId="14" borderId="14" xfId="0" applyFont="1" applyFill="1" applyBorder="1" applyAlignment="1">
      <alignment horizontal="left"/>
    </xf>
    <xf numFmtId="0" fontId="8" fillId="14" borderId="15" xfId="0" applyFont="1" applyFill="1" applyBorder="1" applyAlignment="1">
      <alignment horizontal="left"/>
    </xf>
    <xf numFmtId="0" fontId="8" fillId="15" borderId="15" xfId="0" applyFont="1" applyFill="1" applyBorder="1" applyAlignment="1">
      <alignment horizontal="left"/>
    </xf>
    <xf numFmtId="0" fontId="8" fillId="14" borderId="10" xfId="0" applyFont="1" applyFill="1" applyBorder="1" applyAlignment="1">
      <alignment horizontal="left"/>
    </xf>
    <xf numFmtId="0" fontId="8" fillId="16" borderId="19" xfId="0" applyFont="1" applyFill="1" applyBorder="1" applyAlignment="1">
      <alignment horizontal="left"/>
    </xf>
    <xf numFmtId="0" fontId="8" fillId="16" borderId="5" xfId="0" applyFont="1" applyFill="1" applyBorder="1" applyAlignment="1">
      <alignment horizontal="left"/>
    </xf>
    <xf numFmtId="0" fontId="8" fillId="15" borderId="5" xfId="0" applyFont="1" applyFill="1" applyBorder="1" applyAlignment="1">
      <alignment horizontal="left"/>
    </xf>
    <xf numFmtId="0" fontId="8" fillId="16" borderId="17" xfId="0" applyFont="1" applyFill="1" applyBorder="1" applyAlignment="1">
      <alignment horizontal="left"/>
    </xf>
    <xf numFmtId="0" fontId="8" fillId="17" borderId="19" xfId="0" applyFont="1" applyFill="1" applyBorder="1" applyAlignment="1">
      <alignment horizontal="left"/>
    </xf>
    <xf numFmtId="0" fontId="8" fillId="17" borderId="5" xfId="0" applyFont="1" applyFill="1" applyBorder="1" applyAlignment="1">
      <alignment horizontal="left"/>
    </xf>
    <xf numFmtId="0" fontId="8" fillId="17" borderId="17" xfId="0" applyFont="1" applyFill="1" applyBorder="1" applyAlignment="1">
      <alignment horizontal="left"/>
    </xf>
    <xf numFmtId="0" fontId="8" fillId="14" borderId="19" xfId="0" applyFont="1" applyFill="1" applyBorder="1" applyAlignment="1">
      <alignment horizontal="left"/>
    </xf>
    <xf numFmtId="0" fontId="8" fillId="14" borderId="5" xfId="0" applyFont="1" applyFill="1" applyBorder="1" applyAlignment="1">
      <alignment horizontal="left"/>
    </xf>
    <xf numFmtId="0" fontId="8" fillId="14" borderId="17" xfId="0" applyFont="1" applyFill="1" applyBorder="1" applyAlignment="1">
      <alignment horizontal="left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8" fillId="16" borderId="23" xfId="0" applyFont="1" applyFill="1" applyBorder="1" applyAlignment="1">
      <alignment horizontal="left"/>
    </xf>
    <xf numFmtId="0" fontId="8" fillId="16" borderId="24" xfId="0" applyFont="1" applyFill="1" applyBorder="1" applyAlignment="1">
      <alignment horizontal="left"/>
    </xf>
    <xf numFmtId="0" fontId="8" fillId="15" borderId="24" xfId="0" applyFont="1" applyFill="1" applyBorder="1" applyAlignment="1">
      <alignment horizontal="left"/>
    </xf>
    <xf numFmtId="0" fontId="8" fillId="16" borderId="21" xfId="0" applyFont="1" applyFill="1" applyBorder="1" applyAlignment="1">
      <alignment horizontal="left"/>
    </xf>
    <xf numFmtId="0" fontId="8" fillId="15" borderId="14" xfId="0" applyFont="1" applyFill="1" applyBorder="1" applyAlignment="1">
      <alignment horizontal="left"/>
    </xf>
    <xf numFmtId="0" fontId="8" fillId="15" borderId="15" xfId="0" applyFont="1" applyFill="1" applyBorder="1" applyAlignment="1">
      <alignment horizontal="left" wrapText="1"/>
    </xf>
    <xf numFmtId="0" fontId="8" fillId="15" borderId="10" xfId="0" applyFont="1" applyFill="1" applyBorder="1" applyAlignment="1">
      <alignment horizontal="left"/>
    </xf>
    <xf numFmtId="0" fontId="8" fillId="18" borderId="19" xfId="0" applyFont="1" applyFill="1" applyBorder="1" applyAlignment="1">
      <alignment horizontal="left"/>
    </xf>
    <xf numFmtId="0" fontId="8" fillId="18" borderId="5" xfId="0" applyFont="1" applyFill="1" applyBorder="1" applyAlignment="1">
      <alignment horizontal="left"/>
    </xf>
    <xf numFmtId="0" fontId="8" fillId="18" borderId="5" xfId="0" applyFont="1" applyFill="1" applyBorder="1" applyAlignment="1">
      <alignment horizontal="left" wrapText="1"/>
    </xf>
    <xf numFmtId="0" fontId="8" fillId="18" borderId="17" xfId="0" applyFont="1" applyFill="1" applyBorder="1" applyAlignment="1">
      <alignment horizontal="left"/>
    </xf>
    <xf numFmtId="0" fontId="1" fillId="0" borderId="27" xfId="0" applyFont="1" applyBorder="1" applyAlignment="1">
      <alignment vertical="center" wrapText="1"/>
    </xf>
    <xf numFmtId="0" fontId="8" fillId="15" borderId="19" xfId="0" applyFont="1" applyFill="1" applyBorder="1" applyAlignment="1">
      <alignment horizontal="left"/>
    </xf>
    <xf numFmtId="0" fontId="8" fillId="15" borderId="17" xfId="0" applyFont="1" applyFill="1" applyBorder="1" applyAlignment="1">
      <alignment horizontal="left"/>
    </xf>
    <xf numFmtId="0" fontId="8" fillId="18" borderId="23" xfId="0" applyFont="1" applyFill="1" applyBorder="1" applyAlignment="1">
      <alignment horizontal="left"/>
    </xf>
    <xf numFmtId="0" fontId="8" fillId="18" borderId="24" xfId="0" applyFont="1" applyFill="1" applyBorder="1" applyAlignment="1">
      <alignment horizontal="left"/>
    </xf>
    <xf numFmtId="0" fontId="8" fillId="18" borderId="21" xfId="0" applyFont="1" applyFill="1" applyBorder="1" applyAlignment="1">
      <alignment horizontal="left"/>
    </xf>
    <xf numFmtId="0" fontId="8" fillId="20" borderId="14" xfId="0" applyFont="1" applyFill="1" applyBorder="1" applyAlignment="1">
      <alignment horizontal="left"/>
    </xf>
    <xf numFmtId="0" fontId="8" fillId="20" borderId="15" xfId="0" applyFont="1" applyFill="1" applyBorder="1" applyAlignment="1">
      <alignment horizontal="left"/>
    </xf>
    <xf numFmtId="0" fontId="8" fillId="20" borderId="15" xfId="0" applyFont="1" applyFill="1" applyBorder="1" applyAlignment="1">
      <alignment horizontal="left" wrapText="1"/>
    </xf>
    <xf numFmtId="0" fontId="8" fillId="20" borderId="10" xfId="0" applyFont="1" applyFill="1" applyBorder="1" applyAlignment="1">
      <alignment horizontal="left"/>
    </xf>
    <xf numFmtId="0" fontId="8" fillId="21" borderId="19" xfId="0" applyFont="1" applyFill="1" applyBorder="1" applyAlignment="1">
      <alignment horizontal="left"/>
    </xf>
    <xf numFmtId="0" fontId="8" fillId="21" borderId="5" xfId="0" applyFont="1" applyFill="1" applyBorder="1" applyAlignment="1">
      <alignment horizontal="left"/>
    </xf>
    <xf numFmtId="0" fontId="8" fillId="21" borderId="17" xfId="0" applyFont="1" applyFill="1" applyBorder="1" applyAlignment="1">
      <alignment horizontal="left"/>
    </xf>
    <xf numFmtId="0" fontId="1" fillId="0" borderId="28" xfId="0" applyFont="1" applyBorder="1" applyAlignment="1">
      <alignment vertical="center" wrapText="1"/>
    </xf>
    <xf numFmtId="0" fontId="8" fillId="21" borderId="23" xfId="0" applyFont="1" applyFill="1" applyBorder="1" applyAlignment="1">
      <alignment horizontal="left"/>
    </xf>
    <xf numFmtId="0" fontId="8" fillId="21" borderId="24" xfId="0" applyFont="1" applyFill="1" applyBorder="1" applyAlignment="1">
      <alignment horizontal="left"/>
    </xf>
    <xf numFmtId="0" fontId="8" fillId="21" borderId="21" xfId="0" applyFont="1" applyFill="1" applyBorder="1" applyAlignment="1">
      <alignment horizontal="left"/>
    </xf>
    <xf numFmtId="0" fontId="1" fillId="0" borderId="4" xfId="0" applyFont="1" applyBorder="1" applyAlignment="1">
      <alignment vertical="center" wrapText="1"/>
    </xf>
    <xf numFmtId="0" fontId="8" fillId="21" borderId="29" xfId="0" applyFont="1" applyFill="1" applyBorder="1" applyAlignment="1">
      <alignment horizontal="left"/>
    </xf>
    <xf numFmtId="0" fontId="8" fillId="21" borderId="4" xfId="0" applyFont="1" applyFill="1" applyBorder="1" applyAlignment="1">
      <alignment horizontal="left"/>
    </xf>
    <xf numFmtId="0" fontId="8" fillId="21" borderId="26" xfId="0" applyFont="1" applyFill="1" applyBorder="1" applyAlignment="1">
      <alignment horizontal="left"/>
    </xf>
    <xf numFmtId="0" fontId="8" fillId="20" borderId="23" xfId="0" applyFont="1" applyFill="1" applyBorder="1" applyAlignment="1">
      <alignment horizontal="left"/>
    </xf>
    <xf numFmtId="0" fontId="8" fillId="20" borderId="24" xfId="0" applyFont="1" applyFill="1" applyBorder="1" applyAlignment="1">
      <alignment horizontal="left"/>
    </xf>
    <xf numFmtId="0" fontId="8" fillId="20" borderId="21" xfId="0" applyFont="1" applyFill="1" applyBorder="1" applyAlignment="1">
      <alignment horizontal="left"/>
    </xf>
    <xf numFmtId="0" fontId="1" fillId="0" borderId="30" xfId="0" applyFont="1" applyBorder="1" applyAlignment="1">
      <alignment vertical="center" wrapText="1"/>
    </xf>
    <xf numFmtId="0" fontId="1" fillId="22" borderId="14" xfId="0" applyFont="1" applyFill="1" applyBorder="1" applyAlignment="1">
      <alignment vertical="center" wrapText="1"/>
    </xf>
    <xf numFmtId="0" fontId="1" fillId="22" borderId="15" xfId="0" applyFont="1" applyFill="1" applyBorder="1" applyAlignment="1">
      <alignment horizontal="center" vertical="center" wrapText="1"/>
    </xf>
    <xf numFmtId="0" fontId="1" fillId="22" borderId="15" xfId="0" applyFont="1" applyFill="1" applyBorder="1" applyAlignment="1">
      <alignment vertical="center" wrapText="1"/>
    </xf>
    <xf numFmtId="0" fontId="1" fillId="22" borderId="10" xfId="0" applyFont="1" applyFill="1" applyBorder="1" applyAlignment="1">
      <alignment vertical="center" wrapText="1"/>
    </xf>
    <xf numFmtId="0" fontId="1" fillId="22" borderId="19" xfId="0" applyFont="1" applyFill="1" applyBorder="1" applyAlignment="1">
      <alignment vertical="center" wrapText="1"/>
    </xf>
    <xf numFmtId="0" fontId="1" fillId="22" borderId="5" xfId="0" applyFont="1" applyFill="1" applyBorder="1" applyAlignment="1">
      <alignment horizontal="center" vertical="center" wrapText="1"/>
    </xf>
    <xf numFmtId="0" fontId="1" fillId="22" borderId="5" xfId="0" applyFont="1" applyFill="1" applyBorder="1" applyAlignment="1">
      <alignment vertical="center" wrapText="1"/>
    </xf>
    <xf numFmtId="0" fontId="1" fillId="22" borderId="17" xfId="0" applyFont="1" applyFill="1" applyBorder="1" applyAlignment="1">
      <alignment vertical="center" wrapText="1"/>
    </xf>
    <xf numFmtId="0" fontId="1" fillId="22" borderId="23" xfId="0" applyFont="1" applyFill="1" applyBorder="1" applyAlignment="1">
      <alignment vertical="center" wrapText="1"/>
    </xf>
    <xf numFmtId="0" fontId="1" fillId="22" borderId="24" xfId="0" applyFont="1" applyFill="1" applyBorder="1" applyAlignment="1">
      <alignment horizontal="center" vertical="center" wrapText="1"/>
    </xf>
    <xf numFmtId="0" fontId="1" fillId="22" borderId="24" xfId="0" applyFont="1" applyFill="1" applyBorder="1" applyAlignment="1">
      <alignment vertical="center" wrapText="1"/>
    </xf>
    <xf numFmtId="0" fontId="1" fillId="22" borderId="21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vertical="center" wrapText="1"/>
    </xf>
    <xf numFmtId="0" fontId="1" fillId="10" borderId="10" xfId="0" applyFont="1" applyFill="1" applyBorder="1" applyAlignment="1">
      <alignment vertical="center" wrapText="1"/>
    </xf>
    <xf numFmtId="0" fontId="1" fillId="23" borderId="19" xfId="0" applyFont="1" applyFill="1" applyBorder="1" applyAlignment="1">
      <alignment vertical="center" wrapText="1"/>
    </xf>
    <xf numFmtId="0" fontId="1" fillId="23" borderId="5" xfId="0" applyFont="1" applyFill="1" applyBorder="1" applyAlignment="1">
      <alignment horizontal="center" vertical="center" wrapText="1"/>
    </xf>
    <xf numFmtId="0" fontId="1" fillId="23" borderId="5" xfId="0" applyFont="1" applyFill="1" applyBorder="1" applyAlignment="1">
      <alignment vertical="center" wrapText="1"/>
    </xf>
    <xf numFmtId="0" fontId="1" fillId="23" borderId="17" xfId="0" applyFont="1" applyFill="1" applyBorder="1" applyAlignment="1">
      <alignment vertical="center" wrapText="1"/>
    </xf>
    <xf numFmtId="0" fontId="1" fillId="10" borderId="19" xfId="0" applyFont="1" applyFill="1" applyBorder="1" applyAlignment="1">
      <alignment vertical="center" wrapText="1"/>
    </xf>
    <xf numFmtId="0" fontId="1" fillId="10" borderId="17" xfId="0" applyFont="1" applyFill="1" applyBorder="1" applyAlignment="1">
      <alignment vertical="center" wrapText="1"/>
    </xf>
    <xf numFmtId="0" fontId="1" fillId="23" borderId="23" xfId="0" applyFont="1" applyFill="1" applyBorder="1" applyAlignment="1">
      <alignment vertical="center" wrapText="1"/>
    </xf>
    <xf numFmtId="0" fontId="1" fillId="23" borderId="24" xfId="0" applyFont="1" applyFill="1" applyBorder="1" applyAlignment="1">
      <alignment horizontal="center" vertical="center" wrapText="1"/>
    </xf>
    <xf numFmtId="0" fontId="1" fillId="23" borderId="24" xfId="0" applyFont="1" applyFill="1" applyBorder="1" applyAlignment="1">
      <alignment vertical="center" wrapText="1"/>
    </xf>
    <xf numFmtId="0" fontId="1" fillId="23" borderId="21" xfId="0" applyFont="1" applyFill="1" applyBorder="1" applyAlignment="1">
      <alignment vertical="center" wrapText="1"/>
    </xf>
    <xf numFmtId="0" fontId="1" fillId="25" borderId="14" xfId="0" applyFont="1" applyFill="1" applyBorder="1" applyAlignment="1">
      <alignment vertical="center" wrapText="1"/>
    </xf>
    <xf numFmtId="0" fontId="1" fillId="25" borderId="15" xfId="0" applyFont="1" applyFill="1" applyBorder="1" applyAlignment="1">
      <alignment horizontal="center" vertical="center" wrapText="1"/>
    </xf>
    <xf numFmtId="0" fontId="1" fillId="25" borderId="15" xfId="0" applyFont="1" applyFill="1" applyBorder="1" applyAlignment="1">
      <alignment vertical="center" wrapText="1"/>
    </xf>
    <xf numFmtId="0" fontId="1" fillId="25" borderId="10" xfId="0" applyFont="1" applyFill="1" applyBorder="1" applyAlignment="1">
      <alignment vertical="center" wrapText="1"/>
    </xf>
    <xf numFmtId="0" fontId="1" fillId="26" borderId="19" xfId="0" applyFont="1" applyFill="1" applyBorder="1" applyAlignment="1">
      <alignment vertical="center" wrapText="1"/>
    </xf>
    <xf numFmtId="0" fontId="1" fillId="26" borderId="5" xfId="0" applyFont="1" applyFill="1" applyBorder="1" applyAlignment="1">
      <alignment horizontal="center" vertical="center" wrapText="1"/>
    </xf>
    <xf numFmtId="0" fontId="1" fillId="26" borderId="5" xfId="0" applyFont="1" applyFill="1" applyBorder="1" applyAlignment="1">
      <alignment vertical="center" wrapText="1"/>
    </xf>
    <xf numFmtId="0" fontId="1" fillId="26" borderId="17" xfId="0" applyFont="1" applyFill="1" applyBorder="1" applyAlignment="1">
      <alignment vertical="center" wrapText="1"/>
    </xf>
    <xf numFmtId="0" fontId="1" fillId="25" borderId="19" xfId="0" applyFont="1" applyFill="1" applyBorder="1" applyAlignment="1">
      <alignment vertical="center" wrapText="1"/>
    </xf>
    <xf numFmtId="0" fontId="1" fillId="25" borderId="5" xfId="0" applyFont="1" applyFill="1" applyBorder="1" applyAlignment="1">
      <alignment horizontal="center" vertical="center" wrapText="1"/>
    </xf>
    <xf numFmtId="0" fontId="1" fillId="25" borderId="5" xfId="0" applyFont="1" applyFill="1" applyBorder="1" applyAlignment="1">
      <alignment vertical="center" wrapText="1"/>
    </xf>
    <xf numFmtId="0" fontId="1" fillId="25" borderId="17" xfId="0" applyFont="1" applyFill="1" applyBorder="1" applyAlignment="1">
      <alignment vertical="center" wrapText="1"/>
    </xf>
    <xf numFmtId="0" fontId="1" fillId="26" borderId="23" xfId="0" applyFont="1" applyFill="1" applyBorder="1" applyAlignment="1">
      <alignment vertical="center" wrapText="1"/>
    </xf>
    <xf numFmtId="0" fontId="1" fillId="26" borderId="24" xfId="0" applyFont="1" applyFill="1" applyBorder="1" applyAlignment="1">
      <alignment horizontal="center" vertical="center" wrapText="1"/>
    </xf>
    <xf numFmtId="0" fontId="1" fillId="26" borderId="24" xfId="0" applyFont="1" applyFill="1" applyBorder="1" applyAlignment="1">
      <alignment vertical="center" wrapText="1"/>
    </xf>
    <xf numFmtId="0" fontId="1" fillId="26" borderId="21" xfId="0" applyFont="1" applyFill="1" applyBorder="1" applyAlignment="1">
      <alignment vertical="center" wrapText="1"/>
    </xf>
    <xf numFmtId="0" fontId="8" fillId="27" borderId="9" xfId="0" applyFont="1" applyFill="1" applyBorder="1"/>
    <xf numFmtId="0" fontId="1" fillId="27" borderId="15" xfId="0" applyFont="1" applyFill="1" applyBorder="1" applyAlignment="1">
      <alignment horizontal="center" vertical="center" wrapText="1"/>
    </xf>
    <xf numFmtId="0" fontId="1" fillId="27" borderId="15" xfId="0" applyFont="1" applyFill="1" applyBorder="1" applyAlignment="1">
      <alignment vertical="center" wrapText="1"/>
    </xf>
    <xf numFmtId="0" fontId="1" fillId="27" borderId="10" xfId="0" applyFont="1" applyFill="1" applyBorder="1" applyAlignment="1">
      <alignment vertical="center" wrapText="1"/>
    </xf>
    <xf numFmtId="0" fontId="8" fillId="28" borderId="25" xfId="0" applyFont="1" applyFill="1" applyBorder="1"/>
    <xf numFmtId="0" fontId="1" fillId="28" borderId="5" xfId="0" applyFont="1" applyFill="1" applyBorder="1" applyAlignment="1">
      <alignment horizontal="center" vertical="center" wrapText="1"/>
    </xf>
    <xf numFmtId="0" fontId="1" fillId="28" borderId="5" xfId="0" applyFont="1" applyFill="1" applyBorder="1" applyAlignment="1">
      <alignment vertical="center" wrapText="1"/>
    </xf>
    <xf numFmtId="0" fontId="1" fillId="28" borderId="17" xfId="0" applyFont="1" applyFill="1" applyBorder="1" applyAlignment="1">
      <alignment vertical="center" wrapText="1"/>
    </xf>
    <xf numFmtId="0" fontId="8" fillId="27" borderId="31" xfId="0" applyFont="1" applyFill="1" applyBorder="1"/>
    <xf numFmtId="0" fontId="1" fillId="27" borderId="24" xfId="0" applyFont="1" applyFill="1" applyBorder="1" applyAlignment="1">
      <alignment horizontal="center" vertical="center" wrapText="1"/>
    </xf>
    <xf numFmtId="0" fontId="1" fillId="27" borderId="24" xfId="0" applyFont="1" applyFill="1" applyBorder="1" applyAlignment="1">
      <alignment vertical="center" wrapText="1"/>
    </xf>
    <xf numFmtId="0" fontId="1" fillId="27" borderId="2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30" borderId="0" xfId="0" applyFont="1" applyFill="1" applyAlignment="1">
      <alignment vertical="center"/>
    </xf>
    <xf numFmtId="0" fontId="8" fillId="30" borderId="0" xfId="0" applyFont="1" applyFill="1" applyAlignment="1">
      <alignment horizontal="center" vertical="center"/>
    </xf>
    <xf numFmtId="0" fontId="4" fillId="31" borderId="33" xfId="0" applyFont="1" applyFill="1" applyBorder="1" applyAlignment="1">
      <alignment horizontal="center" vertical="center" wrapText="1"/>
    </xf>
    <xf numFmtId="0" fontId="1" fillId="31" borderId="33" xfId="0" applyFont="1" applyFill="1" applyBorder="1" applyAlignment="1">
      <alignment vertical="center"/>
    </xf>
    <xf numFmtId="0" fontId="1" fillId="31" borderId="33" xfId="0" applyFont="1" applyFill="1" applyBorder="1" applyAlignment="1">
      <alignment horizontal="center" vertical="center"/>
    </xf>
    <xf numFmtId="0" fontId="4" fillId="31" borderId="33" xfId="0" applyFont="1" applyFill="1" applyBorder="1" applyAlignment="1">
      <alignment horizontal="center" vertical="center"/>
    </xf>
    <xf numFmtId="0" fontId="4" fillId="31" borderId="33" xfId="0" applyFont="1" applyFill="1" applyBorder="1"/>
    <xf numFmtId="0" fontId="4" fillId="31" borderId="33" xfId="0" applyFont="1" applyFill="1" applyBorder="1" applyAlignment="1">
      <alignment horizontal="center"/>
    </xf>
    <xf numFmtId="0" fontId="1" fillId="32" borderId="33" xfId="0" applyFont="1" applyFill="1" applyBorder="1" applyAlignment="1">
      <alignment vertical="center"/>
    </xf>
    <xf numFmtId="0" fontId="4" fillId="33" borderId="33" xfId="0" applyFont="1" applyFill="1" applyBorder="1" applyAlignment="1">
      <alignment vertical="center" wrapText="1"/>
    </xf>
    <xf numFmtId="0" fontId="4" fillId="33" borderId="33" xfId="0" applyFont="1" applyFill="1" applyBorder="1" applyAlignment="1">
      <alignment horizontal="center" vertical="center" wrapText="1"/>
    </xf>
    <xf numFmtId="0" fontId="4" fillId="34" borderId="33" xfId="0" applyFont="1" applyFill="1" applyBorder="1" applyAlignment="1">
      <alignment horizontal="center" vertical="center" wrapText="1"/>
    </xf>
    <xf numFmtId="0" fontId="1" fillId="33" borderId="33" xfId="0" applyFont="1" applyFill="1" applyBorder="1" applyAlignment="1">
      <alignment vertical="center"/>
    </xf>
    <xf numFmtId="0" fontId="1" fillId="33" borderId="33" xfId="0" applyFont="1" applyFill="1" applyBorder="1" applyAlignment="1">
      <alignment horizontal="center" vertical="center"/>
    </xf>
    <xf numFmtId="0" fontId="4" fillId="33" borderId="33" xfId="0" applyFont="1" applyFill="1" applyBorder="1" applyAlignment="1">
      <alignment horizontal="center" vertical="center"/>
    </xf>
    <xf numFmtId="0" fontId="4" fillId="33" borderId="33" xfId="0" applyFont="1" applyFill="1" applyBorder="1"/>
    <xf numFmtId="0" fontId="4" fillId="33" borderId="33" xfId="0" applyFont="1" applyFill="1" applyBorder="1" applyAlignment="1">
      <alignment horizontal="center"/>
    </xf>
    <xf numFmtId="0" fontId="4" fillId="31" borderId="33" xfId="0" applyFont="1" applyFill="1" applyBorder="1" applyAlignment="1">
      <alignment vertical="center" wrapText="1"/>
    </xf>
    <xf numFmtId="0" fontId="4" fillId="31" borderId="33" xfId="0" applyFont="1" applyFill="1" applyBorder="1" applyAlignment="1">
      <alignment vertical="center"/>
    </xf>
    <xf numFmtId="0" fontId="4" fillId="35" borderId="33" xfId="0" applyFont="1" applyFill="1" applyBorder="1" applyAlignment="1">
      <alignment horizontal="center" vertical="center" wrapText="1"/>
    </xf>
    <xf numFmtId="0" fontId="4" fillId="36" borderId="33" xfId="0" applyFont="1" applyFill="1" applyBorder="1" applyAlignment="1">
      <alignment vertical="center" wrapText="1"/>
    </xf>
    <xf numFmtId="0" fontId="4" fillId="36" borderId="33" xfId="0" applyFont="1" applyFill="1" applyBorder="1" applyAlignment="1">
      <alignment horizontal="center" vertical="center" wrapText="1"/>
    </xf>
    <xf numFmtId="0" fontId="1" fillId="36" borderId="33" xfId="0" applyFont="1" applyFill="1" applyBorder="1" applyAlignment="1">
      <alignment vertical="center"/>
    </xf>
    <xf numFmtId="0" fontId="6" fillId="37" borderId="33" xfId="0" applyFont="1" applyFill="1" applyBorder="1" applyAlignment="1">
      <alignment vertical="center"/>
    </xf>
    <xf numFmtId="0" fontId="6" fillId="37" borderId="33" xfId="0" applyFont="1" applyFill="1" applyBorder="1" applyAlignment="1">
      <alignment horizontal="center" vertical="center"/>
    </xf>
    <xf numFmtId="0" fontId="4" fillId="37" borderId="33" xfId="0" applyFont="1" applyFill="1" applyBorder="1" applyAlignment="1">
      <alignment vertical="center" wrapText="1"/>
    </xf>
    <xf numFmtId="0" fontId="4" fillId="37" borderId="33" xfId="0" applyFont="1" applyFill="1" applyBorder="1" applyAlignment="1">
      <alignment horizontal="center" vertical="center" wrapText="1"/>
    </xf>
    <xf numFmtId="0" fontId="1" fillId="37" borderId="33" xfId="0" applyFont="1" applyFill="1" applyBorder="1" applyAlignment="1">
      <alignment vertical="center"/>
    </xf>
    <xf numFmtId="0" fontId="4" fillId="33" borderId="33" xfId="0" applyFont="1" applyFill="1" applyBorder="1" applyAlignment="1">
      <alignment vertical="center"/>
    </xf>
    <xf numFmtId="0" fontId="4" fillId="38" borderId="33" xfId="0" applyFont="1" applyFill="1" applyBorder="1" applyAlignment="1">
      <alignment horizontal="center" vertical="center"/>
    </xf>
    <xf numFmtId="0" fontId="4" fillId="38" borderId="33" xfId="0" applyFont="1" applyFill="1" applyBorder="1" applyAlignment="1">
      <alignment vertical="center"/>
    </xf>
    <xf numFmtId="0" fontId="1" fillId="38" borderId="33" xfId="0" applyFont="1" applyFill="1" applyBorder="1" applyAlignment="1">
      <alignment vertical="center"/>
    </xf>
    <xf numFmtId="0" fontId="1" fillId="38" borderId="33" xfId="0" applyFont="1" applyFill="1" applyBorder="1" applyAlignment="1">
      <alignment horizontal="center" vertical="center"/>
    </xf>
    <xf numFmtId="0" fontId="4" fillId="38" borderId="33" xfId="0" applyFont="1" applyFill="1" applyBorder="1"/>
    <xf numFmtId="0" fontId="4" fillId="38" borderId="33" xfId="0" applyFont="1" applyFill="1" applyBorder="1" applyAlignment="1">
      <alignment horizontal="center"/>
    </xf>
    <xf numFmtId="0" fontId="4" fillId="31" borderId="33" xfId="0" applyFont="1" applyFill="1" applyBorder="1" applyAlignment="1">
      <alignment horizontal="left" vertical="center" wrapText="1"/>
    </xf>
    <xf numFmtId="0" fontId="4" fillId="34" borderId="33" xfId="0" applyFont="1" applyFill="1" applyBorder="1" applyAlignment="1">
      <alignment horizontal="center" vertical="center"/>
    </xf>
    <xf numFmtId="0" fontId="1" fillId="40" borderId="33" xfId="0" applyFont="1" applyFill="1" applyBorder="1" applyAlignment="1">
      <alignment vertical="center" wrapText="1"/>
    </xf>
    <xf numFmtId="0" fontId="1" fillId="40" borderId="33" xfId="0" applyFont="1" applyFill="1" applyBorder="1" applyAlignment="1">
      <alignment horizontal="center" vertical="center" wrapText="1"/>
    </xf>
    <xf numFmtId="0" fontId="1" fillId="39" borderId="33" xfId="0" applyFont="1" applyFill="1" applyBorder="1" applyAlignment="1">
      <alignment vertical="center" wrapText="1"/>
    </xf>
    <xf numFmtId="0" fontId="4" fillId="35" borderId="33" xfId="0" applyFont="1" applyFill="1" applyBorder="1" applyAlignment="1">
      <alignment horizontal="center" vertical="center"/>
    </xf>
    <xf numFmtId="0" fontId="12" fillId="41" borderId="33" xfId="0" applyFont="1" applyFill="1" applyBorder="1" applyAlignment="1">
      <alignment vertical="center"/>
    </xf>
    <xf numFmtId="0" fontId="12" fillId="41" borderId="33" xfId="0" applyFont="1" applyFill="1" applyBorder="1" applyAlignment="1">
      <alignment horizontal="center" vertical="center"/>
    </xf>
    <xf numFmtId="0" fontId="1" fillId="41" borderId="33" xfId="0" applyFont="1" applyFill="1" applyBorder="1" applyAlignment="1">
      <alignment vertical="center" wrapText="1"/>
    </xf>
    <xf numFmtId="0" fontId="1" fillId="41" borderId="33" xfId="0" applyFont="1" applyFill="1" applyBorder="1" applyAlignment="1">
      <alignment horizontal="center" vertical="center" wrapText="1"/>
    </xf>
    <xf numFmtId="0" fontId="4" fillId="42" borderId="33" xfId="0" applyFont="1" applyFill="1" applyBorder="1" applyAlignment="1">
      <alignment vertical="center"/>
    </xf>
    <xf numFmtId="0" fontId="4" fillId="42" borderId="33" xfId="0" applyFont="1" applyFill="1" applyBorder="1" applyAlignment="1">
      <alignment horizontal="center" vertical="center"/>
    </xf>
    <xf numFmtId="0" fontId="1" fillId="42" borderId="33" xfId="0" applyFont="1" applyFill="1" applyBorder="1" applyAlignment="1">
      <alignment vertical="center" wrapText="1"/>
    </xf>
    <xf numFmtId="0" fontId="1" fillId="42" borderId="33" xfId="0" applyFont="1" applyFill="1" applyBorder="1" applyAlignment="1">
      <alignment horizontal="center" vertical="center" wrapText="1"/>
    </xf>
    <xf numFmtId="0" fontId="4" fillId="42" borderId="33" xfId="0" applyFont="1" applyFill="1" applyBorder="1"/>
    <xf numFmtId="0" fontId="4" fillId="42" borderId="33" xfId="0" applyFont="1" applyFill="1" applyBorder="1" applyAlignment="1">
      <alignment horizontal="center"/>
    </xf>
    <xf numFmtId="0" fontId="1" fillId="42" borderId="33" xfId="0" applyFont="1" applyFill="1" applyBorder="1" applyAlignment="1">
      <alignment horizontal="center" vertical="center"/>
    </xf>
    <xf numFmtId="0" fontId="1" fillId="42" borderId="33" xfId="0" applyFont="1" applyFill="1" applyBorder="1" applyAlignment="1">
      <alignment vertical="center"/>
    </xf>
    <xf numFmtId="0" fontId="4" fillId="43" borderId="33" xfId="0" applyFont="1" applyFill="1" applyBorder="1" applyAlignment="1">
      <alignment vertical="center"/>
    </xf>
    <xf numFmtId="0" fontId="4" fillId="43" borderId="33" xfId="0" applyFont="1" applyFill="1" applyBorder="1" applyAlignment="1">
      <alignment horizontal="center" vertical="center"/>
    </xf>
    <xf numFmtId="0" fontId="1" fillId="43" borderId="33" xfId="0" applyFont="1" applyFill="1" applyBorder="1" applyAlignment="1">
      <alignment vertical="center" wrapText="1"/>
    </xf>
    <xf numFmtId="0" fontId="4" fillId="43" borderId="33" xfId="0" applyFont="1" applyFill="1" applyBorder="1" applyAlignment="1">
      <alignment horizontal="center"/>
    </xf>
    <xf numFmtId="0" fontId="4" fillId="43" borderId="33" xfId="0" applyFont="1" applyFill="1" applyBorder="1"/>
    <xf numFmtId="0" fontId="4" fillId="44" borderId="33" xfId="0" applyFont="1" applyFill="1" applyBorder="1" applyAlignment="1">
      <alignment vertical="center"/>
    </xf>
    <xf numFmtId="0" fontId="4" fillId="44" borderId="33" xfId="0" applyFont="1" applyFill="1" applyBorder="1" applyAlignment="1">
      <alignment horizontal="center" vertical="center"/>
    </xf>
    <xf numFmtId="0" fontId="1" fillId="44" borderId="33" xfId="0" applyFont="1" applyFill="1" applyBorder="1" applyAlignment="1">
      <alignment vertical="center" wrapText="1"/>
    </xf>
    <xf numFmtId="0" fontId="4" fillId="44" borderId="33" xfId="0" applyFont="1" applyFill="1" applyBorder="1"/>
    <xf numFmtId="0" fontId="4" fillId="44" borderId="33" xfId="0" applyFont="1" applyFill="1" applyBorder="1" applyAlignment="1">
      <alignment horizontal="center"/>
    </xf>
    <xf numFmtId="0" fontId="8" fillId="45" borderId="33" xfId="0" applyFont="1" applyFill="1" applyBorder="1" applyAlignment="1">
      <alignment horizontal="left"/>
    </xf>
    <xf numFmtId="0" fontId="8" fillId="45" borderId="33" xfId="0" applyFont="1" applyFill="1" applyBorder="1" applyAlignment="1">
      <alignment horizontal="center"/>
    </xf>
    <xf numFmtId="0" fontId="8" fillId="45" borderId="33" xfId="0" applyFont="1" applyFill="1" applyBorder="1" applyAlignment="1">
      <alignment horizontal="right"/>
    </xf>
    <xf numFmtId="0" fontId="1" fillId="46" borderId="33" xfId="0" applyFont="1" applyFill="1" applyBorder="1" applyAlignment="1">
      <alignment vertical="center" wrapText="1"/>
    </xf>
    <xf numFmtId="0" fontId="1" fillId="46" borderId="33" xfId="0" applyFont="1" applyFill="1" applyBorder="1" applyAlignment="1">
      <alignment horizontal="center" vertical="center" wrapText="1"/>
    </xf>
    <xf numFmtId="0" fontId="1" fillId="47" borderId="33" xfId="0" applyFont="1" applyFill="1" applyBorder="1" applyAlignment="1">
      <alignment vertical="center" wrapText="1"/>
    </xf>
    <xf numFmtId="0" fontId="1" fillId="47" borderId="33" xfId="0" applyFont="1" applyFill="1" applyBorder="1" applyAlignment="1">
      <alignment horizontal="center" vertical="center" wrapText="1"/>
    </xf>
    <xf numFmtId="0" fontId="8" fillId="48" borderId="33" xfId="0" applyFont="1" applyFill="1" applyBorder="1" applyAlignment="1">
      <alignment horizontal="left"/>
    </xf>
    <xf numFmtId="0" fontId="8" fillId="48" borderId="33" xfId="0" applyFont="1" applyFill="1" applyBorder="1" applyAlignment="1">
      <alignment horizontal="center"/>
    </xf>
    <xf numFmtId="0" fontId="8" fillId="48" borderId="33" xfId="0" applyFont="1" applyFill="1" applyBorder="1" applyAlignment="1">
      <alignment horizontal="right"/>
    </xf>
    <xf numFmtId="0" fontId="8" fillId="33" borderId="33" xfId="0" applyFont="1" applyFill="1" applyBorder="1" applyAlignment="1">
      <alignment horizontal="left"/>
    </xf>
    <xf numFmtId="0" fontId="8" fillId="33" borderId="33" xfId="0" applyFont="1" applyFill="1" applyBorder="1" applyAlignment="1">
      <alignment horizontal="center"/>
    </xf>
    <xf numFmtId="0" fontId="8" fillId="33" borderId="33" xfId="0" applyFont="1" applyFill="1" applyBorder="1" applyAlignment="1">
      <alignment horizontal="right"/>
    </xf>
    <xf numFmtId="0" fontId="8" fillId="49" borderId="33" xfId="0" applyFont="1" applyFill="1" applyBorder="1" applyAlignment="1">
      <alignment horizontal="left"/>
    </xf>
    <xf numFmtId="0" fontId="8" fillId="49" borderId="33" xfId="0" applyFont="1" applyFill="1" applyBorder="1" applyAlignment="1">
      <alignment horizontal="center"/>
    </xf>
    <xf numFmtId="0" fontId="8" fillId="49" borderId="33" xfId="0" applyFont="1" applyFill="1" applyBorder="1" applyAlignment="1">
      <alignment horizontal="right"/>
    </xf>
    <xf numFmtId="0" fontId="8" fillId="50" borderId="33" xfId="0" applyFont="1" applyFill="1" applyBorder="1" applyAlignment="1">
      <alignment horizontal="left"/>
    </xf>
    <xf numFmtId="0" fontId="8" fillId="50" borderId="33" xfId="0" applyFont="1" applyFill="1" applyBorder="1" applyAlignment="1">
      <alignment horizontal="center"/>
    </xf>
    <xf numFmtId="0" fontId="8" fillId="50" borderId="33" xfId="0" applyFont="1" applyFill="1" applyBorder="1" applyAlignment="1">
      <alignment horizontal="right"/>
    </xf>
    <xf numFmtId="0" fontId="8" fillId="51" borderId="33" xfId="0" applyFont="1" applyFill="1" applyBorder="1" applyAlignment="1">
      <alignment horizontal="left"/>
    </xf>
    <xf numFmtId="0" fontId="8" fillId="51" borderId="33" xfId="0" applyFont="1" applyFill="1" applyBorder="1" applyAlignment="1">
      <alignment horizontal="center"/>
    </xf>
    <xf numFmtId="0" fontId="8" fillId="51" borderId="33" xfId="0" applyFont="1" applyFill="1" applyBorder="1" applyAlignment="1">
      <alignment horizontal="right"/>
    </xf>
    <xf numFmtId="0" fontId="8" fillId="52" borderId="33" xfId="0" applyFont="1" applyFill="1" applyBorder="1" applyAlignment="1">
      <alignment horizontal="left"/>
    </xf>
    <xf numFmtId="0" fontId="8" fillId="52" borderId="33" xfId="0" applyFont="1" applyFill="1" applyBorder="1" applyAlignment="1">
      <alignment horizontal="center"/>
    </xf>
    <xf numFmtId="0" fontId="8" fillId="52" borderId="33" xfId="0" applyFont="1" applyFill="1" applyBorder="1" applyAlignment="1">
      <alignment horizontal="right"/>
    </xf>
    <xf numFmtId="0" fontId="4" fillId="53" borderId="33" xfId="0" applyFont="1" applyFill="1" applyBorder="1" applyAlignment="1">
      <alignment horizontal="left" vertical="center" wrapText="1"/>
    </xf>
    <xf numFmtId="0" fontId="4" fillId="53" borderId="33" xfId="0" applyFont="1" applyFill="1" applyBorder="1" applyAlignment="1">
      <alignment horizontal="center" vertical="center"/>
    </xf>
    <xf numFmtId="0" fontId="1" fillId="53" borderId="33" xfId="0" applyFont="1" applyFill="1" applyBorder="1" applyAlignment="1">
      <alignment vertical="center"/>
    </xf>
    <xf numFmtId="0" fontId="4" fillId="53" borderId="33" xfId="0" applyFont="1" applyFill="1" applyBorder="1"/>
    <xf numFmtId="0" fontId="4" fillId="53" borderId="33" xfId="0" applyFont="1" applyFill="1" applyBorder="1" applyAlignment="1">
      <alignment horizontal="center"/>
    </xf>
    <xf numFmtId="0" fontId="1" fillId="53" borderId="33" xfId="0" applyFont="1" applyFill="1" applyBorder="1" applyAlignment="1">
      <alignment vertical="center" wrapText="1"/>
    </xf>
    <xf numFmtId="0" fontId="1" fillId="53" borderId="33" xfId="0" applyFont="1" applyFill="1" applyBorder="1" applyAlignment="1">
      <alignment horizontal="center" vertical="center" wrapText="1"/>
    </xf>
    <xf numFmtId="0" fontId="8" fillId="53" borderId="33" xfId="0" applyFont="1" applyFill="1" applyBorder="1" applyAlignment="1">
      <alignment horizontal="left"/>
    </xf>
    <xf numFmtId="0" fontId="8" fillId="53" borderId="33" xfId="0" applyFont="1" applyFill="1" applyBorder="1" applyAlignment="1">
      <alignment horizontal="center"/>
    </xf>
    <xf numFmtId="0" fontId="8" fillId="53" borderId="33" xfId="0" applyFont="1" applyFill="1" applyBorder="1" applyAlignment="1">
      <alignment horizontal="right"/>
    </xf>
    <xf numFmtId="0" fontId="1" fillId="54" borderId="33" xfId="0" applyFont="1" applyFill="1" applyBorder="1" applyAlignment="1">
      <alignment vertical="center" wrapText="1"/>
    </xf>
    <xf numFmtId="0" fontId="1" fillId="54" borderId="33" xfId="0" applyFont="1" applyFill="1" applyBorder="1" applyAlignment="1">
      <alignment horizontal="center" vertical="center" wrapText="1"/>
    </xf>
    <xf numFmtId="0" fontId="8" fillId="55" borderId="33" xfId="0" applyFont="1" applyFill="1" applyBorder="1"/>
    <xf numFmtId="0" fontId="8" fillId="55" borderId="33" xfId="0" applyFont="1" applyFill="1" applyBorder="1" applyAlignment="1">
      <alignment horizontal="center"/>
    </xf>
    <xf numFmtId="0" fontId="1" fillId="56" borderId="33" xfId="0" applyFont="1" applyFill="1" applyBorder="1" applyAlignment="1">
      <alignment vertical="center" wrapText="1"/>
    </xf>
    <xf numFmtId="0" fontId="8" fillId="57" borderId="33" xfId="0" applyFont="1" applyFill="1" applyBorder="1"/>
    <xf numFmtId="0" fontId="8" fillId="57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51" borderId="33" xfId="0" applyFont="1" applyFill="1" applyBorder="1" applyAlignment="1">
      <alignment horizontal="left"/>
    </xf>
    <xf numFmtId="0" fontId="3" fillId="46" borderId="33" xfId="0" applyFont="1" applyFill="1" applyBorder="1" applyAlignment="1">
      <alignment vertical="center" wrapText="1"/>
    </xf>
    <xf numFmtId="0" fontId="15" fillId="49" borderId="33" xfId="0" applyFont="1" applyFill="1" applyBorder="1" applyAlignment="1">
      <alignment horizontal="left"/>
    </xf>
    <xf numFmtId="0" fontId="3" fillId="47" borderId="33" xfId="0" applyFont="1" applyFill="1" applyBorder="1" applyAlignment="1">
      <alignment vertical="center" wrapText="1"/>
    </xf>
    <xf numFmtId="0" fontId="10" fillId="45" borderId="33" xfId="0" applyFont="1" applyFill="1" applyBorder="1" applyAlignment="1">
      <alignment horizontal="left"/>
    </xf>
    <xf numFmtId="0" fontId="10" fillId="45" borderId="33" xfId="0" applyFont="1" applyFill="1" applyBorder="1" applyAlignment="1">
      <alignment horizontal="center"/>
    </xf>
    <xf numFmtId="0" fontId="10" fillId="48" borderId="33" xfId="0" applyFont="1" applyFill="1" applyBorder="1" applyAlignment="1">
      <alignment horizontal="left"/>
    </xf>
    <xf numFmtId="0" fontId="4" fillId="39" borderId="33" xfId="0" applyFont="1" applyFill="1" applyBorder="1" applyAlignment="1">
      <alignment horizontal="center" vertical="center"/>
    </xf>
    <xf numFmtId="0" fontId="3" fillId="46" borderId="33" xfId="0" applyFont="1" applyFill="1" applyBorder="1" applyAlignment="1">
      <alignment horizontal="center" vertical="center" wrapText="1"/>
    </xf>
    <xf numFmtId="0" fontId="5" fillId="58" borderId="33" xfId="0" applyFont="1" applyFill="1" applyBorder="1" applyAlignment="1">
      <alignment horizontal="center" vertical="center" wrapText="1"/>
    </xf>
    <xf numFmtId="0" fontId="8" fillId="34" borderId="33" xfId="0" applyFont="1" applyFill="1" applyBorder="1" applyAlignment="1">
      <alignment horizontal="center" vertical="center"/>
    </xf>
    <xf numFmtId="0" fontId="4" fillId="39" borderId="33" xfId="0" applyFont="1" applyFill="1" applyBorder="1" applyAlignment="1">
      <alignment horizontal="center"/>
    </xf>
    <xf numFmtId="0" fontId="11" fillId="0" borderId="32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4" fillId="60" borderId="32" xfId="0" applyFont="1" applyFill="1" applyBorder="1" applyAlignment="1">
      <alignment horizontal="center" vertical="center"/>
    </xf>
    <xf numFmtId="0" fontId="18" fillId="29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53" borderId="33" xfId="0" applyFont="1" applyFill="1" applyBorder="1" applyAlignment="1">
      <alignment horizontal="center" vertical="center" wrapText="1"/>
    </xf>
    <xf numFmtId="0" fontId="1" fillId="61" borderId="33" xfId="0" applyFont="1" applyFill="1" applyBorder="1" applyAlignment="1">
      <alignment horizontal="center" vertical="center" wrapText="1"/>
    </xf>
    <xf numFmtId="0" fontId="4" fillId="62" borderId="33" xfId="0" applyFont="1" applyFill="1" applyBorder="1" applyAlignment="1">
      <alignment horizontal="center" vertical="center"/>
    </xf>
    <xf numFmtId="0" fontId="21" fillId="34" borderId="33" xfId="0" applyFont="1" applyFill="1" applyBorder="1" applyAlignment="1">
      <alignment horizontal="center" vertical="center"/>
    </xf>
    <xf numFmtId="0" fontId="4" fillId="64" borderId="33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 wrapText="1"/>
    </xf>
    <xf numFmtId="0" fontId="1" fillId="0" borderId="32" xfId="0" applyFont="1" applyBorder="1" applyAlignment="1">
      <alignment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9" fontId="1" fillId="0" borderId="32" xfId="0" applyNumberFormat="1" applyFont="1" applyBorder="1" applyAlignment="1">
      <alignment vertical="center" wrapText="1"/>
    </xf>
    <xf numFmtId="0" fontId="2" fillId="2" borderId="33" xfId="0" applyFont="1" applyFill="1" applyBorder="1" applyAlignment="1">
      <alignment horizontal="center" vertical="center" wrapText="1"/>
    </xf>
    <xf numFmtId="9" fontId="2" fillId="2" borderId="33" xfId="0" applyNumberFormat="1" applyFont="1" applyFill="1" applyBorder="1" applyAlignment="1">
      <alignment horizontal="center" vertical="center" wrapText="1"/>
    </xf>
    <xf numFmtId="0" fontId="1" fillId="65" borderId="33" xfId="0" applyFont="1" applyFill="1" applyBorder="1" applyAlignment="1">
      <alignment vertical="center"/>
    </xf>
    <xf numFmtId="0" fontId="1" fillId="67" borderId="33" xfId="0" applyFont="1" applyFill="1" applyBorder="1" applyAlignment="1">
      <alignment vertical="center" wrapText="1"/>
    </xf>
    <xf numFmtId="0" fontId="8" fillId="34" borderId="33" xfId="0" applyFont="1" applyFill="1" applyBorder="1" applyAlignment="1">
      <alignment horizontal="center" vertical="center" wrapText="1"/>
    </xf>
    <xf numFmtId="0" fontId="1" fillId="69" borderId="33" xfId="0" applyFont="1" applyFill="1" applyBorder="1" applyAlignment="1">
      <alignment vertical="center" wrapText="1"/>
    </xf>
    <xf numFmtId="0" fontId="8" fillId="70" borderId="33" xfId="0" applyFont="1" applyFill="1" applyBorder="1" applyAlignment="1">
      <alignment horizontal="left"/>
    </xf>
    <xf numFmtId="0" fontId="6" fillId="68" borderId="33" xfId="0" applyFont="1" applyFill="1" applyBorder="1" applyAlignment="1">
      <alignment vertical="center" wrapText="1"/>
    </xf>
    <xf numFmtId="0" fontId="0" fillId="0" borderId="32" xfId="0" applyBorder="1"/>
    <xf numFmtId="0" fontId="23" fillId="71" borderId="33" xfId="0" applyFont="1" applyFill="1" applyBorder="1" applyAlignment="1">
      <alignment horizontal="center" vertical="center" wrapText="1"/>
    </xf>
    <xf numFmtId="0" fontId="23" fillId="72" borderId="33" xfId="0" applyFont="1" applyFill="1" applyBorder="1" applyAlignment="1">
      <alignment horizontal="center" vertical="center" wrapText="1"/>
    </xf>
    <xf numFmtId="0" fontId="23" fillId="73" borderId="33" xfId="0" applyFont="1" applyFill="1" applyBorder="1" applyAlignment="1">
      <alignment horizontal="center" vertical="center" wrapText="1"/>
    </xf>
    <xf numFmtId="0" fontId="18" fillId="71" borderId="36" xfId="0" applyFont="1" applyFill="1" applyBorder="1" applyAlignment="1">
      <alignment horizontal="center" vertical="center" wrapText="1"/>
    </xf>
    <xf numFmtId="0" fontId="22" fillId="74" borderId="33" xfId="0" applyFont="1" applyFill="1" applyBorder="1" applyAlignment="1">
      <alignment horizontal="center" vertical="center" wrapText="1"/>
    </xf>
    <xf numFmtId="0" fontId="9" fillId="75" borderId="4" xfId="0" applyFont="1" applyFill="1" applyBorder="1" applyAlignment="1">
      <alignment horizontal="center" vertical="center" wrapText="1"/>
    </xf>
    <xf numFmtId="0" fontId="18" fillId="76" borderId="4" xfId="0" applyFont="1" applyFill="1" applyBorder="1" applyAlignment="1">
      <alignment horizontal="center" vertical="center" wrapText="1"/>
    </xf>
    <xf numFmtId="0" fontId="18" fillId="76" borderId="5" xfId="0" applyFont="1" applyFill="1" applyBorder="1" applyAlignment="1">
      <alignment horizontal="center" vertical="center" wrapText="1"/>
    </xf>
    <xf numFmtId="0" fontId="4" fillId="77" borderId="32" xfId="0" applyFont="1" applyFill="1" applyBorder="1" applyAlignment="1">
      <alignment horizontal="center" vertical="center" wrapText="1"/>
    </xf>
    <xf numFmtId="0" fontId="4" fillId="78" borderId="32" xfId="0" applyFont="1" applyFill="1" applyBorder="1" applyAlignment="1">
      <alignment vertical="center" wrapText="1"/>
    </xf>
    <xf numFmtId="0" fontId="4" fillId="79" borderId="33" xfId="0" applyFont="1" applyFill="1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1" fillId="68" borderId="33" xfId="0" applyFont="1" applyFill="1" applyBorder="1" applyAlignment="1">
      <alignment vertical="center" wrapText="1"/>
    </xf>
    <xf numFmtId="0" fontId="4" fillId="31" borderId="32" xfId="0" applyFont="1" applyFill="1" applyBorder="1" applyAlignment="1">
      <alignment horizontal="left" vertical="center" wrapText="1"/>
    </xf>
    <xf numFmtId="0" fontId="4" fillId="31" borderId="32" xfId="0" applyFont="1" applyFill="1" applyBorder="1" applyAlignment="1">
      <alignment horizontal="center" vertical="center"/>
    </xf>
    <xf numFmtId="0" fontId="4" fillId="81" borderId="33" xfId="0" applyFont="1" applyFill="1" applyBorder="1" applyAlignment="1">
      <alignment horizontal="center" vertical="center" wrapText="1"/>
    </xf>
    <xf numFmtId="0" fontId="1" fillId="82" borderId="33" xfId="0" applyFont="1" applyFill="1" applyBorder="1" applyAlignment="1">
      <alignment vertical="center"/>
    </xf>
    <xf numFmtId="0" fontId="4" fillId="80" borderId="33" xfId="0" applyFont="1" applyFill="1" applyBorder="1" applyAlignment="1">
      <alignment horizontal="center" vertical="center"/>
    </xf>
    <xf numFmtId="0" fontId="4" fillId="83" borderId="33" xfId="0" applyFont="1" applyFill="1" applyBorder="1" applyAlignment="1">
      <alignment horizontal="center" vertical="center"/>
    </xf>
    <xf numFmtId="0" fontId="4" fillId="84" borderId="33" xfId="0" applyFont="1" applyFill="1" applyBorder="1" applyAlignment="1">
      <alignment horizontal="center"/>
    </xf>
    <xf numFmtId="0" fontId="24" fillId="0" borderId="0" xfId="0" applyFont="1"/>
    <xf numFmtId="0" fontId="24" fillId="77" borderId="32" xfId="0" applyFont="1" applyFill="1" applyBorder="1" applyAlignment="1">
      <alignment horizontal="center" vertical="center" wrapText="1"/>
    </xf>
    <xf numFmtId="0" fontId="24" fillId="78" borderId="32" xfId="0" applyFont="1" applyFill="1" applyBorder="1" applyAlignment="1">
      <alignment vertical="center" wrapText="1"/>
    </xf>
    <xf numFmtId="0" fontId="25" fillId="71" borderId="33" xfId="0" applyFont="1" applyFill="1" applyBorder="1" applyAlignment="1">
      <alignment horizontal="center" vertical="center" wrapText="1"/>
    </xf>
    <xf numFmtId="0" fontId="25" fillId="71" borderId="36" xfId="0" applyFont="1" applyFill="1" applyBorder="1" applyAlignment="1">
      <alignment horizontal="center" vertical="center" wrapText="1"/>
    </xf>
    <xf numFmtId="0" fontId="25" fillId="76" borderId="4" xfId="0" applyFont="1" applyFill="1" applyBorder="1" applyAlignment="1">
      <alignment horizontal="center" vertical="center" wrapText="1"/>
    </xf>
    <xf numFmtId="0" fontId="24" fillId="31" borderId="33" xfId="0" applyFont="1" applyFill="1" applyBorder="1" applyAlignment="1">
      <alignment horizontal="center" vertical="center"/>
    </xf>
    <xf numFmtId="0" fontId="24" fillId="31" borderId="33" xfId="0" applyFont="1" applyFill="1" applyBorder="1" applyAlignment="1">
      <alignment vertical="center"/>
    </xf>
    <xf numFmtId="0" fontId="24" fillId="32" borderId="33" xfId="0" applyFont="1" applyFill="1" applyBorder="1" applyAlignment="1">
      <alignment vertical="center"/>
    </xf>
    <xf numFmtId="0" fontId="24" fillId="31" borderId="33" xfId="0" applyFont="1" applyFill="1" applyBorder="1"/>
    <xf numFmtId="0" fontId="24" fillId="31" borderId="33" xfId="0" applyFont="1" applyFill="1" applyBorder="1" applyAlignment="1">
      <alignment horizontal="center"/>
    </xf>
    <xf numFmtId="0" fontId="24" fillId="53" borderId="33" xfId="0" applyFont="1" applyFill="1" applyBorder="1" applyAlignment="1">
      <alignment horizontal="center" vertical="center" wrapText="1"/>
    </xf>
    <xf numFmtId="0" fontId="24" fillId="38" borderId="33" xfId="0" applyFont="1" applyFill="1" applyBorder="1" applyAlignment="1">
      <alignment horizontal="center" vertical="center"/>
    </xf>
    <xf numFmtId="0" fontId="24" fillId="38" borderId="33" xfId="0" applyFont="1" applyFill="1" applyBorder="1" applyAlignment="1">
      <alignment vertical="center"/>
    </xf>
    <xf numFmtId="0" fontId="24" fillId="38" borderId="33" xfId="0" applyFont="1" applyFill="1" applyBorder="1"/>
    <xf numFmtId="0" fontId="24" fillId="38" borderId="33" xfId="0" applyFont="1" applyFill="1" applyBorder="1" applyAlignment="1">
      <alignment horizontal="center"/>
    </xf>
    <xf numFmtId="0" fontId="24" fillId="39" borderId="33" xfId="0" applyFont="1" applyFill="1" applyBorder="1" applyAlignment="1">
      <alignment horizontal="center"/>
    </xf>
    <xf numFmtId="0" fontId="24" fillId="36" borderId="33" xfId="0" applyFont="1" applyFill="1" applyBorder="1" applyAlignment="1">
      <alignment horizontal="center" vertical="center" wrapText="1"/>
    </xf>
    <xf numFmtId="0" fontId="24" fillId="36" borderId="33" xfId="0" applyFont="1" applyFill="1" applyBorder="1" applyAlignment="1">
      <alignment vertical="center"/>
    </xf>
    <xf numFmtId="0" fontId="24" fillId="34" borderId="33" xfId="0" applyFont="1" applyFill="1" applyBorder="1" applyAlignment="1">
      <alignment horizontal="center" vertical="center"/>
    </xf>
    <xf numFmtId="0" fontId="24" fillId="31" borderId="33" xfId="0" applyFont="1" applyFill="1" applyBorder="1" applyAlignment="1">
      <alignment horizontal="center" vertical="center" wrapText="1"/>
    </xf>
    <xf numFmtId="0" fontId="24" fillId="33" borderId="33" xfId="0" applyFont="1" applyFill="1" applyBorder="1" applyAlignment="1">
      <alignment vertical="center"/>
    </xf>
    <xf numFmtId="0" fontId="24" fillId="33" borderId="33" xfId="0" applyFont="1" applyFill="1" applyBorder="1" applyAlignment="1">
      <alignment horizontal="center" vertical="center"/>
    </xf>
    <xf numFmtId="0" fontId="24" fillId="33" borderId="33" xfId="0" applyFont="1" applyFill="1" applyBorder="1"/>
    <xf numFmtId="0" fontId="24" fillId="33" borderId="33" xfId="0" applyFont="1" applyFill="1" applyBorder="1" applyAlignment="1">
      <alignment horizontal="center"/>
    </xf>
    <xf numFmtId="0" fontId="26" fillId="35" borderId="33" xfId="0" applyFont="1" applyFill="1" applyBorder="1" applyAlignment="1">
      <alignment horizontal="center" vertical="center"/>
    </xf>
    <xf numFmtId="0" fontId="24" fillId="43" borderId="33" xfId="0" applyFont="1" applyFill="1" applyBorder="1" applyAlignment="1">
      <alignment horizontal="center" vertical="center"/>
    </xf>
    <xf numFmtId="0" fontId="27" fillId="37" borderId="33" xfId="0" applyFont="1" applyFill="1" applyBorder="1" applyAlignment="1">
      <alignment horizontal="center" vertical="center"/>
    </xf>
    <xf numFmtId="0" fontId="27" fillId="37" borderId="33" xfId="0" applyFont="1" applyFill="1" applyBorder="1" applyAlignment="1">
      <alignment horizontal="center"/>
    </xf>
    <xf numFmtId="0" fontId="27" fillId="37" borderId="33" xfId="0" applyFont="1" applyFill="1" applyBorder="1" applyAlignment="1">
      <alignment vertical="center"/>
    </xf>
    <xf numFmtId="0" fontId="27" fillId="37" borderId="33" xfId="0" applyFont="1" applyFill="1" applyBorder="1"/>
    <xf numFmtId="0" fontId="24" fillId="41" borderId="33" xfId="0" applyFont="1" applyFill="1" applyBorder="1" applyAlignment="1">
      <alignment horizontal="center" vertical="center" wrapText="1"/>
    </xf>
    <xf numFmtId="0" fontId="24" fillId="41" borderId="33" xfId="0" applyFont="1" applyFill="1" applyBorder="1" applyAlignment="1">
      <alignment vertical="center" wrapText="1"/>
    </xf>
    <xf numFmtId="0" fontId="24" fillId="40" borderId="33" xfId="0" applyFont="1" applyFill="1" applyBorder="1" applyAlignment="1">
      <alignment horizontal="center" vertical="center" wrapText="1"/>
    </xf>
    <xf numFmtId="0" fontId="24" fillId="40" borderId="33" xfId="0" applyFont="1" applyFill="1" applyBorder="1" applyAlignment="1">
      <alignment vertical="center" wrapText="1"/>
    </xf>
    <xf numFmtId="0" fontId="24" fillId="37" borderId="33" xfId="0" applyFont="1" applyFill="1" applyBorder="1" applyAlignment="1">
      <alignment vertical="center"/>
    </xf>
    <xf numFmtId="0" fontId="24" fillId="34" borderId="33" xfId="0" applyFont="1" applyFill="1" applyBorder="1" applyAlignment="1">
      <alignment horizontal="center" vertical="center" wrapText="1"/>
    </xf>
    <xf numFmtId="0" fontId="24" fillId="39" borderId="33" xfId="0" applyFont="1" applyFill="1" applyBorder="1" applyAlignment="1">
      <alignment vertical="center" wrapText="1"/>
    </xf>
    <xf numFmtId="0" fontId="24" fillId="44" borderId="33" xfId="0" applyFont="1" applyFill="1" applyBorder="1" applyAlignment="1">
      <alignment horizontal="center" vertical="center"/>
    </xf>
    <xf numFmtId="0" fontId="24" fillId="65" borderId="33" xfId="0" applyFont="1" applyFill="1" applyBorder="1" applyAlignment="1">
      <alignment vertical="center"/>
    </xf>
    <xf numFmtId="0" fontId="27" fillId="49" borderId="33" xfId="0" applyFont="1" applyFill="1" applyBorder="1" applyAlignment="1">
      <alignment horizontal="left"/>
    </xf>
    <xf numFmtId="0" fontId="24" fillId="31" borderId="36" xfId="0" applyFont="1" applyFill="1" applyBorder="1" applyAlignment="1">
      <alignment horizontal="center" vertical="center"/>
    </xf>
    <xf numFmtId="0" fontId="24" fillId="86" borderId="33" xfId="0" applyFont="1" applyFill="1" applyBorder="1" applyAlignment="1">
      <alignment horizontal="center" vertical="center"/>
    </xf>
    <xf numFmtId="0" fontId="24" fillId="87" borderId="33" xfId="0" applyFont="1" applyFill="1" applyBorder="1" applyAlignment="1">
      <alignment vertical="center"/>
    </xf>
    <xf numFmtId="0" fontId="24" fillId="86" borderId="33" xfId="0" applyFont="1" applyFill="1" applyBorder="1"/>
    <xf numFmtId="0" fontId="24" fillId="86" borderId="33" xfId="0" applyFont="1" applyFill="1" applyBorder="1" applyAlignment="1">
      <alignment horizontal="center"/>
    </xf>
    <xf numFmtId="0" fontId="24" fillId="32" borderId="36" xfId="0" applyFont="1" applyFill="1" applyBorder="1" applyAlignment="1">
      <alignment vertical="center"/>
    </xf>
    <xf numFmtId="0" fontId="25" fillId="89" borderId="36" xfId="0" applyFont="1" applyFill="1" applyBorder="1" applyAlignment="1">
      <alignment horizontal="center" vertical="center" wrapText="1"/>
    </xf>
    <xf numFmtId="0" fontId="28" fillId="75" borderId="36" xfId="0" applyFont="1" applyFill="1" applyBorder="1" applyAlignment="1">
      <alignment horizontal="center" vertical="center" wrapText="1"/>
    </xf>
    <xf numFmtId="0" fontId="25" fillId="90" borderId="33" xfId="0" applyFont="1" applyFill="1" applyBorder="1" applyAlignment="1">
      <alignment horizontal="center" vertical="center" wrapText="1"/>
    </xf>
    <xf numFmtId="0" fontId="28" fillId="74" borderId="33" xfId="0" applyFont="1" applyFill="1" applyBorder="1" applyAlignment="1">
      <alignment horizontal="center" vertical="center" wrapText="1"/>
    </xf>
    <xf numFmtId="0" fontId="25" fillId="76" borderId="3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1" fillId="0" borderId="4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9" fontId="1" fillId="0" borderId="5" xfId="0" applyNumberFormat="1" applyFont="1" applyBorder="1" applyAlignment="1">
      <alignment vertical="center" wrapText="1"/>
    </xf>
    <xf numFmtId="20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12" borderId="24" xfId="0" applyFont="1" applyFill="1" applyBorder="1"/>
    <xf numFmtId="0" fontId="1" fillId="0" borderId="6" xfId="0" applyFont="1" applyBorder="1" applyAlignment="1">
      <alignment vertical="center" wrapText="1"/>
    </xf>
    <xf numFmtId="0" fontId="8" fillId="63" borderId="33" xfId="0" applyFont="1" applyFill="1" applyBorder="1" applyAlignment="1">
      <alignment horizontal="center"/>
    </xf>
    <xf numFmtId="0" fontId="8" fillId="37" borderId="33" xfId="0" applyFont="1" applyFill="1" applyBorder="1" applyAlignment="1">
      <alignment horizontal="center" vertical="center"/>
    </xf>
    <xf numFmtId="0" fontId="8" fillId="37" borderId="33" xfId="0" applyFont="1" applyFill="1" applyBorder="1" applyAlignment="1">
      <alignment horizontal="center"/>
    </xf>
    <xf numFmtId="0" fontId="8" fillId="37" borderId="33" xfId="0" applyFont="1" applyFill="1" applyBorder="1"/>
    <xf numFmtId="0" fontId="3" fillId="53" borderId="33" xfId="0" applyFont="1" applyFill="1" applyBorder="1" applyAlignment="1">
      <alignment horizontal="center" vertical="center" wrapText="1"/>
    </xf>
    <xf numFmtId="0" fontId="3" fillId="53" borderId="33" xfId="0" applyFont="1" applyFill="1" applyBorder="1" applyAlignment="1">
      <alignment vertical="center" wrapText="1"/>
    </xf>
    <xf numFmtId="0" fontId="1" fillId="53" borderId="33" xfId="0" applyFont="1" applyFill="1" applyBorder="1" applyAlignment="1">
      <alignment horizontal="center" vertical="center"/>
    </xf>
    <xf numFmtId="0" fontId="5" fillId="53" borderId="33" xfId="0" applyFont="1" applyFill="1" applyBorder="1" applyAlignment="1">
      <alignment vertical="center" wrapText="1"/>
    </xf>
    <xf numFmtId="0" fontId="3" fillId="66" borderId="33" xfId="0" applyFont="1" applyFill="1" applyBorder="1" applyAlignment="1">
      <alignment vertical="center" wrapText="1"/>
    </xf>
    <xf numFmtId="0" fontId="12" fillId="34" borderId="33" xfId="0" applyFont="1" applyFill="1" applyBorder="1" applyAlignment="1">
      <alignment horizontal="center" vertical="center"/>
    </xf>
    <xf numFmtId="0" fontId="4" fillId="46" borderId="33" xfId="0" applyFont="1" applyFill="1" applyBorder="1"/>
    <xf numFmtId="0" fontId="4" fillId="30" borderId="0" xfId="0" applyFont="1" applyFill="1" applyAlignment="1">
      <alignment vertical="center"/>
    </xf>
    <xf numFmtId="0" fontId="4" fillId="3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32" xfId="0" applyFont="1" applyFill="1" applyBorder="1" applyAlignment="1">
      <alignment horizontal="center"/>
    </xf>
    <xf numFmtId="0" fontId="4" fillId="4" borderId="32" xfId="0" applyFont="1" applyFill="1" applyBorder="1"/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1" fillId="91" borderId="8" xfId="0" applyFont="1" applyFill="1" applyBorder="1" applyAlignment="1">
      <alignment horizontal="center" vertical="center" wrapText="1"/>
    </xf>
    <xf numFmtId="0" fontId="25" fillId="92" borderId="36" xfId="0" applyFont="1" applyFill="1" applyBorder="1" applyAlignment="1">
      <alignment horizontal="center" vertical="center" wrapText="1"/>
    </xf>
    <xf numFmtId="0" fontId="24" fillId="79" borderId="33" xfId="0" applyFont="1" applyFill="1" applyBorder="1" applyAlignment="1">
      <alignment horizontal="center" vertical="center"/>
    </xf>
    <xf numFmtId="0" fontId="24" fillId="88" borderId="33" xfId="0" applyFont="1" applyFill="1" applyBorder="1"/>
    <xf numFmtId="0" fontId="24" fillId="93" borderId="33" xfId="0" applyFont="1" applyFill="1" applyBorder="1"/>
    <xf numFmtId="0" fontId="24" fillId="94" borderId="33" xfId="0" applyFont="1" applyFill="1" applyBorder="1"/>
    <xf numFmtId="0" fontId="24" fillId="59" borderId="33" xfId="0" applyFont="1" applyFill="1" applyBorder="1"/>
    <xf numFmtId="0" fontId="24" fillId="95" borderId="33" xfId="0" applyFont="1" applyFill="1" applyBorder="1"/>
    <xf numFmtId="164" fontId="24" fillId="95" borderId="33" xfId="0" applyNumberFormat="1" applyFont="1" applyFill="1" applyBorder="1"/>
    <xf numFmtId="0" fontId="25" fillId="96" borderId="33" xfId="0" applyFont="1" applyFill="1" applyBorder="1" applyAlignment="1">
      <alignment horizontal="center" vertical="center" wrapText="1"/>
    </xf>
    <xf numFmtId="0" fontId="24" fillId="94" borderId="33" xfId="0" applyFont="1" applyFill="1" applyBorder="1" applyAlignment="1">
      <alignment horizontal="center"/>
    </xf>
    <xf numFmtId="0" fontId="24" fillId="93" borderId="33" xfId="0" applyFont="1" applyFill="1" applyBorder="1" applyAlignment="1">
      <alignment horizontal="center"/>
    </xf>
    <xf numFmtId="1" fontId="1" fillId="0" borderId="5" xfId="0" applyNumberFormat="1" applyFont="1" applyBorder="1" applyAlignment="1">
      <alignment vertical="center" wrapText="1"/>
    </xf>
    <xf numFmtId="1" fontId="29" fillId="0" borderId="5" xfId="0" applyNumberFormat="1" applyFont="1" applyBorder="1" applyAlignment="1">
      <alignment vertical="center" wrapText="1"/>
    </xf>
    <xf numFmtId="1" fontId="6" fillId="0" borderId="5" xfId="0" applyNumberFormat="1" applyFont="1" applyBorder="1" applyAlignment="1">
      <alignment vertical="center" wrapText="1"/>
    </xf>
    <xf numFmtId="0" fontId="12" fillId="0" borderId="0" xfId="0" applyFont="1"/>
    <xf numFmtId="0" fontId="1" fillId="97" borderId="5" xfId="0" applyFont="1" applyFill="1" applyBorder="1" applyAlignment="1">
      <alignment vertical="center" wrapText="1"/>
    </xf>
    <xf numFmtId="1" fontId="1" fillId="97" borderId="5" xfId="0" applyNumberFormat="1" applyFont="1" applyFill="1" applyBorder="1" applyAlignment="1">
      <alignment vertical="center" wrapText="1"/>
    </xf>
    <xf numFmtId="1" fontId="29" fillId="97" borderId="5" xfId="0" applyNumberFormat="1" applyFont="1" applyFill="1" applyBorder="1" applyAlignment="1">
      <alignment vertical="center" wrapText="1"/>
    </xf>
    <xf numFmtId="0" fontId="1" fillId="97" borderId="5" xfId="0" applyFont="1" applyFill="1" applyBorder="1" applyAlignment="1">
      <alignment horizontal="center" vertical="center" wrapText="1"/>
    </xf>
    <xf numFmtId="0" fontId="4" fillId="98" borderId="5" xfId="0" applyFont="1" applyFill="1" applyBorder="1" applyAlignment="1">
      <alignment vertical="center"/>
    </xf>
    <xf numFmtId="0" fontId="1" fillId="98" borderId="5" xfId="0" applyFont="1" applyFill="1" applyBorder="1" applyAlignment="1">
      <alignment vertical="center"/>
    </xf>
    <xf numFmtId="0" fontId="1" fillId="98" borderId="5" xfId="0" applyFont="1" applyFill="1" applyBorder="1" applyAlignment="1">
      <alignment horizontal="center" vertical="center" wrapText="1"/>
    </xf>
    <xf numFmtId="0" fontId="1" fillId="98" borderId="0" xfId="0" applyFont="1" applyFill="1" applyAlignment="1">
      <alignment horizontal="center" vertical="center" wrapText="1"/>
    </xf>
    <xf numFmtId="0" fontId="1" fillId="99" borderId="5" xfId="0" applyFont="1" applyFill="1" applyBorder="1" applyAlignment="1">
      <alignment horizontal="center" vertical="center" wrapText="1"/>
    </xf>
    <xf numFmtId="0" fontId="1" fillId="100" borderId="5" xfId="0" applyFont="1" applyFill="1" applyBorder="1" applyAlignment="1">
      <alignment horizontal="center" vertical="center" wrapText="1"/>
    </xf>
    <xf numFmtId="0" fontId="1" fillId="101" borderId="5" xfId="0" applyFont="1" applyFill="1" applyBorder="1" applyAlignment="1">
      <alignment horizontal="center" vertical="center" wrapText="1"/>
    </xf>
    <xf numFmtId="0" fontId="1" fillId="102" borderId="5" xfId="0" applyFont="1" applyFill="1" applyBorder="1" applyAlignment="1">
      <alignment vertical="center" wrapText="1"/>
    </xf>
    <xf numFmtId="0" fontId="1" fillId="102" borderId="5" xfId="0" applyFont="1" applyFill="1" applyBorder="1" applyAlignment="1">
      <alignment horizontal="center" vertical="center" wrapText="1"/>
    </xf>
    <xf numFmtId="0" fontId="1" fillId="102" borderId="5" xfId="0" applyFont="1" applyFill="1" applyBorder="1" applyAlignment="1">
      <alignment vertical="center"/>
    </xf>
    <xf numFmtId="1" fontId="1" fillId="102" borderId="5" xfId="0" applyNumberFormat="1" applyFont="1" applyFill="1" applyBorder="1" applyAlignment="1">
      <alignment vertical="center" wrapText="1"/>
    </xf>
    <xf numFmtId="9" fontId="1" fillId="102" borderId="5" xfId="0" applyNumberFormat="1" applyFont="1" applyFill="1" applyBorder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1" fillId="103" borderId="5" xfId="0" applyFont="1" applyFill="1" applyBorder="1" applyAlignment="1">
      <alignment vertical="center" wrapText="1"/>
    </xf>
    <xf numFmtId="0" fontId="1" fillId="103" borderId="5" xfId="0" applyFont="1" applyFill="1" applyBorder="1" applyAlignment="1">
      <alignment horizontal="center" vertical="center" wrapText="1"/>
    </xf>
    <xf numFmtId="0" fontId="1" fillId="103" borderId="5" xfId="0" applyFont="1" applyFill="1" applyBorder="1" applyAlignment="1">
      <alignment vertical="center"/>
    </xf>
    <xf numFmtId="1" fontId="1" fillId="103" borderId="5" xfId="0" applyNumberFormat="1" applyFont="1" applyFill="1" applyBorder="1" applyAlignment="1">
      <alignment vertical="center" wrapText="1"/>
    </xf>
    <xf numFmtId="9" fontId="1" fillId="103" borderId="5" xfId="0" applyNumberFormat="1" applyFont="1" applyFill="1" applyBorder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1" fillId="104" borderId="5" xfId="0" applyFont="1" applyFill="1" applyBorder="1" applyAlignment="1">
      <alignment vertical="center" wrapText="1"/>
    </xf>
    <xf numFmtId="0" fontId="1" fillId="104" borderId="5" xfId="0" applyFont="1" applyFill="1" applyBorder="1" applyAlignment="1">
      <alignment horizontal="center" vertical="center" wrapText="1"/>
    </xf>
    <xf numFmtId="9" fontId="1" fillId="104" borderId="5" xfId="0" applyNumberFormat="1" applyFont="1" applyFill="1" applyBorder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1" fillId="105" borderId="33" xfId="0" applyFont="1" applyFill="1" applyBorder="1" applyAlignment="1">
      <alignment vertical="center" wrapText="1"/>
    </xf>
    <xf numFmtId="0" fontId="1" fillId="105" borderId="33" xfId="0" applyFont="1" applyFill="1" applyBorder="1" applyAlignment="1">
      <alignment horizontal="center" vertical="center" wrapText="1"/>
    </xf>
    <xf numFmtId="0" fontId="4" fillId="105" borderId="5" xfId="0" applyFont="1" applyFill="1" applyBorder="1" applyAlignment="1">
      <alignment vertical="center"/>
    </xf>
    <xf numFmtId="0" fontId="4" fillId="105" borderId="4" xfId="0" applyFont="1" applyFill="1" applyBorder="1" applyAlignment="1">
      <alignment vertical="center"/>
    </xf>
    <xf numFmtId="0" fontId="4" fillId="105" borderId="33" xfId="0" applyFont="1" applyFill="1" applyBorder="1" applyAlignment="1">
      <alignment vertical="center" wrapText="1"/>
    </xf>
    <xf numFmtId="1" fontId="1" fillId="105" borderId="33" xfId="0" applyNumberFormat="1" applyFont="1" applyFill="1" applyBorder="1" applyAlignment="1">
      <alignment vertical="center" wrapText="1"/>
    </xf>
    <xf numFmtId="9" fontId="1" fillId="105" borderId="33" xfId="0" applyNumberFormat="1" applyFont="1" applyFill="1" applyBorder="1" applyAlignment="1">
      <alignment vertical="center" wrapText="1"/>
    </xf>
    <xf numFmtId="0" fontId="1" fillId="105" borderId="32" xfId="0" applyFont="1" applyFill="1" applyBorder="1" applyAlignment="1">
      <alignment vertical="center" wrapText="1"/>
    </xf>
    <xf numFmtId="0" fontId="1" fillId="106" borderId="5" xfId="0" applyFont="1" applyFill="1" applyBorder="1" applyAlignment="1">
      <alignment horizontal="center" vertical="center" wrapText="1"/>
    </xf>
    <xf numFmtId="0" fontId="1" fillId="107" borderId="5" xfId="0" applyFont="1" applyFill="1" applyBorder="1" applyAlignment="1">
      <alignment horizontal="center" vertical="center" wrapText="1"/>
    </xf>
    <xf numFmtId="0" fontId="1" fillId="97" borderId="33" xfId="0" applyFont="1" applyFill="1" applyBorder="1" applyAlignment="1">
      <alignment horizontal="center" vertical="center" wrapText="1"/>
    </xf>
    <xf numFmtId="0" fontId="24" fillId="86" borderId="33" xfId="0" applyFont="1" applyFill="1" applyBorder="1" applyAlignment="1">
      <alignment horizontal="left" vertical="center"/>
    </xf>
    <xf numFmtId="0" fontId="24" fillId="85" borderId="33" xfId="0" applyFont="1" applyFill="1" applyBorder="1" applyAlignment="1">
      <alignment horizontal="left" vertical="center"/>
    </xf>
    <xf numFmtId="0" fontId="1" fillId="108" borderId="5" xfId="0" applyFont="1" applyFill="1" applyBorder="1" applyAlignment="1">
      <alignment horizontal="center" vertical="center" wrapText="1"/>
    </xf>
    <xf numFmtId="0" fontId="1" fillId="109" borderId="5" xfId="0" applyFont="1" applyFill="1" applyBorder="1" applyAlignment="1">
      <alignment horizontal="center" vertical="center" wrapText="1"/>
    </xf>
    <xf numFmtId="0" fontId="1" fillId="108" borderId="0" xfId="0" applyFont="1" applyFill="1" applyAlignment="1">
      <alignment horizontal="center" vertical="center" wrapText="1"/>
    </xf>
    <xf numFmtId="0" fontId="1" fillId="98" borderId="5" xfId="0" applyFont="1" applyFill="1" applyBorder="1" applyAlignment="1">
      <alignment vertical="center" wrapText="1"/>
    </xf>
    <xf numFmtId="0" fontId="25" fillId="110" borderId="33" xfId="0" applyFont="1" applyFill="1" applyBorder="1" applyAlignment="1">
      <alignment horizontal="center" vertical="center" wrapText="1"/>
    </xf>
    <xf numFmtId="0" fontId="25" fillId="110" borderId="36" xfId="0" applyFont="1" applyFill="1" applyBorder="1" applyAlignment="1">
      <alignment horizontal="center" vertical="center" wrapText="1"/>
    </xf>
    <xf numFmtId="0" fontId="24" fillId="111" borderId="33" xfId="0" applyFont="1" applyFill="1" applyBorder="1" applyAlignment="1">
      <alignment horizontal="center" vertical="center"/>
    </xf>
    <xf numFmtId="0" fontId="25" fillId="112" borderId="37" xfId="0" applyFont="1" applyFill="1" applyBorder="1" applyAlignment="1">
      <alignment horizontal="center" vertical="center" wrapText="1"/>
    </xf>
    <xf numFmtId="0" fontId="9" fillId="23" borderId="13" xfId="0" applyFont="1" applyFill="1" applyBorder="1" applyAlignment="1">
      <alignment vertical="center" wrapText="1"/>
    </xf>
    <xf numFmtId="0" fontId="9" fillId="24" borderId="13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9" fillId="13" borderId="13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0" fillId="15" borderId="13" xfId="0" applyFont="1" applyFill="1" applyBorder="1" applyAlignment="1">
      <alignment horizontal="left" vertical="center" wrapText="1"/>
    </xf>
    <xf numFmtId="0" fontId="10" fillId="19" borderId="13" xfId="0" applyFont="1" applyFill="1" applyBorder="1" applyAlignment="1">
      <alignment horizontal="left" vertical="center" wrapText="1"/>
    </xf>
    <xf numFmtId="0" fontId="9" fillId="9" borderId="13" xfId="0" applyFont="1" applyFill="1" applyBorder="1" applyAlignment="1">
      <alignment vertical="center" wrapText="1"/>
    </xf>
    <xf numFmtId="0" fontId="7" fillId="12" borderId="18" xfId="0" applyFont="1" applyFill="1" applyBorder="1" applyAlignment="1"/>
    <xf numFmtId="0" fontId="7" fillId="13" borderId="18" xfId="0" applyFont="1" applyFill="1" applyBorder="1" applyAlignment="1"/>
    <xf numFmtId="0" fontId="7" fillId="12" borderId="22" xfId="0" applyFont="1" applyFill="1" applyBorder="1" applyAlignment="1"/>
    <xf numFmtId="0" fontId="7" fillId="13" borderId="22" xfId="0" applyFont="1" applyFill="1" applyBorder="1" applyAlignment="1"/>
    <xf numFmtId="0" fontId="7" fillId="0" borderId="18" xfId="0" applyFont="1" applyBorder="1" applyAlignment="1"/>
    <xf numFmtId="0" fontId="7" fillId="0" borderId="22" xfId="0" applyFont="1" applyBorder="1" applyAlignment="1"/>
    <xf numFmtId="0" fontId="7" fillId="26" borderId="18" xfId="0" applyFont="1" applyFill="1" applyBorder="1" applyAlignment="1"/>
    <xf numFmtId="0" fontId="7" fillId="25" borderId="18" xfId="0" applyFont="1" applyFill="1" applyBorder="1" applyAlignment="1"/>
    <xf numFmtId="0" fontId="7" fillId="26" borderId="22" xfId="0" applyFont="1" applyFill="1" applyBorder="1" applyAlignment="1"/>
    <xf numFmtId="0" fontId="7" fillId="28" borderId="18" xfId="0" applyFont="1" applyFill="1" applyBorder="1" applyAlignment="1"/>
    <xf numFmtId="0" fontId="7" fillId="27" borderId="22" xfId="0" applyFont="1" applyFill="1" applyBorder="1" applyAlignme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84"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mbria"/>
        <scheme val="none"/>
      </font>
      <fill>
        <patternFill patternType="solid">
          <fgColor rgb="FF45818E"/>
          <bgColor rgb="FF45818E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rgb="FFFCE5CD"/>
          <bgColor rgb="FFFCE5CD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rgb="FFFCE5CD"/>
          <bgColor rgb="FFFCE5CD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</dxfs>
  <tableStyles count="9" defaultPivotStyle="PivotStyleMedium7">
    <tableStyle name="Pregrado-style" pivot="0" count="2" xr9:uid="{00000000-0011-0000-FFFF-FFFF00000000}">
      <tableStyleElement type="firstRowStripe" dxfId="83"/>
      <tableStyleElement type="secondRowStripe" dxfId="82"/>
    </tableStyle>
    <tableStyle name="Pregrado-style 2" pivot="0" count="3" xr9:uid="{00000000-0011-0000-FFFF-FFFF01000000}">
      <tableStyleElement type="headerRow" dxfId="81"/>
      <tableStyleElement type="firstRowStripe" dxfId="80"/>
      <tableStyleElement type="secondRowStripe" dxfId="79"/>
    </tableStyle>
    <tableStyle name="Posgrado-style" pivot="0" count="2" xr9:uid="{00000000-0011-0000-FFFF-FFFF02000000}">
      <tableStyleElement type="firstRowStripe" dxfId="78"/>
      <tableStyleElement type="secondRowStripe" dxfId="77"/>
    </tableStyle>
    <tableStyle name="Cátedra pendientes-style" pivot="0" count="2" xr9:uid="{00000000-0011-0000-FFFF-FFFF03000000}">
      <tableStyleElement type="firstRowStripe" dxfId="76"/>
      <tableStyleElement type="secondRowStripe" dxfId="75"/>
    </tableStyle>
    <tableStyle name="Cátedra pendientes-style 2" pivot="0" count="2" xr9:uid="{00000000-0011-0000-FFFF-FFFF04000000}">
      <tableStyleElement type="firstRowStripe" dxfId="74"/>
      <tableStyleElement type="secondRowStripe" dxfId="73"/>
    </tableStyle>
    <tableStyle name="Cátedra pendientes-style 3" pivot="0" count="2" xr9:uid="{00000000-0011-0000-FFFF-FFFF05000000}">
      <tableStyleElement type="firstRowStripe" dxfId="72"/>
      <tableStyleElement type="secondRowStripe" dxfId="71"/>
    </tableStyle>
    <tableStyle name="Cátedra pendientes-style 4" pivot="0" count="2" xr9:uid="{00000000-0011-0000-FFFF-FFFF06000000}">
      <tableStyleElement type="firstRowStripe" dxfId="70"/>
      <tableStyleElement type="secondRowStripe" dxfId="69"/>
    </tableStyle>
    <tableStyle name="Cátedra pendientes-style 5" pivot="0" count="2" xr9:uid="{00000000-0011-0000-FFFF-FFFF07000000}">
      <tableStyleElement type="firstRowStripe" dxfId="68"/>
      <tableStyleElement type="secondRowStripe" dxfId="67"/>
    </tableStyle>
    <tableStyle name="Cátedra pendientes-style 6" pivot="0" count="2" xr9:uid="{00000000-0011-0000-FFFF-FFFF08000000}">
      <tableStyleElement type="firstRowStripe" dxfId="66"/>
      <tableStyleElement type="secondRowStripe" dxfId="65"/>
    </tableStyle>
  </tableStyles>
  <colors>
    <mruColors>
      <color rgb="FFFFABAB"/>
      <color rgb="FF00FFFF"/>
      <color rgb="FF00FF00"/>
      <color rgb="FF8ED7DD"/>
      <color rgb="FFFFB9B9"/>
      <color rgb="FFFFFF99"/>
      <color rgb="FFB6D7A8"/>
      <color rgb="FFB4A7D6"/>
      <color rgb="FFA4C2F4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</xdr:row>
      <xdr:rowOff>304800</xdr:rowOff>
    </xdr:to>
    <xdr:sp macro="" textlink="">
      <xdr:nvSpPr>
        <xdr:cNvPr id="4097" name="AutoShape 1" descr="data:image/png;base64,iVBORw0KGgoAAAANSUhEUgAAApwAAACMCAYAAADRAnkXAAAAAXNSR0IArs4c6QAAIABJREFUeF6MvQmwrdlZHbb++czn3PndN3erpZZaIDC2EWCogrioADLGYDBhSqCMU3IgxDZDbMdJJVQlhLILsFEljhlCcAKmkgBOKBNIgg3GoJCAHE1IanX36ze/O9975n9MrfXtfc55jezKVT31e/fec87//3vvb69vfetbO0jf9TlNPRkDTY26LhFEKYJ6iSbP0YTQ99E0CIIICBNEW/sAAtT5FGGni6jVQXXyDAhiBFkH9XyCppUg2dpGPR6jvLhA2N9D3O+hnk5RFzWCskRdzRGEAcJ2D0Gbrxujmp4DZQnUNfg/fgVBoM8LEaCJMwTpEEGdo15O0OjaAv1OEIZA0kEYZ6jKBaKkg6Yu0CyvgDBGmAxRo0RTjIGqQF1XvDn3Rx/13FeAgB8L8JMDIO7tIWwP0fA6yxwol2jqEogTxFs39DvV5BJ1WSBEg6i7jaDbRzW+QD25QBM0COoQYXuAeOsAYZqhvDhHNb1CUy/QNBX4wPWcgwhNww9vgIB3HgBhhDAdIAwyVMspmmquq9dF1u4+Ag4YXxciaAI0YQj+L8oGiNoDNPkS1XKGIIkR8dqKEtVigqDk6/naCGEYI4hihP0Owl6CeloABTRuKCsEYQxkmd4L/B7HRWMEBLoMG4swS4Ew1PTRw+H11G68eG8cL45/zM8LgapBU9ZAxPtMbSz4a90UYTtGU1VorgrU/J0gQHK7jeROhmYCFPcWKM9zNHmNpqqhqVMD8SBGOEpRjSvUVzav+Fo9N12yzS1/7XzOvJcgjhB2YgRxgCCJEPYiNFWD6ozPwr4X9GLEB5zzAepxiXreIEgjhN2QjxFBFgJ5gOqoQHW2RMNnl4Zo8hLNrICmHz+7afRs7DIaXVvAB8k/oY2wzVP3N/dXrQv33Ju6QsA50DRomhJ14+6V76dBeeuXzRe+hz5R65vTLtLYc10pFuh3QoSdFOmdXcTDDsqjKYrTMeploVUZDTuIRm008yXKszGqIkfQNEgPtpDc2EG9rFA8OUN5cYWmKnVvnBthJ9NaqecLG1t3z/6aeF0cDz8mnJ56LppifD72/DjPtUZCzjuOWaz5k2wNkd7eRrzbQdiJUFc1isdT5A8uUV1yzeUI2xni0QDxTh9Rv42olyLsRwgyC3vFwzny+xcor66AukS81UPUa6M8naA4OwfiBlG/jzBOUc/mqJZLPTvev54r10HaQpR1EffbSG/3ER90wOGpTufIH52jOOFzKVA3OeoFn+vC5kTIuVqvxsdmBteP++P+3mjMOeE5jowhleKS/14Avsc6TjJepwc3EbUGqCYzhL0M6d4uqosrLB6+gXJ6Cr6n5lI+tfcKAoRpB9mNt6H/yuci7o1QnF9i/sbHMX/wCVSTM8UvC9VuPXH2RAnCVl/ru8nnes+4v4N07waassDi2ZuoZxeas4obvFvGg6SDdGsf6WgP5XyG4vgB6vkV6rLU82g41v6+3f5kITJBkGaa13WRo+EfPZuNr9V6aBAkPcSda6iXYzTzCwR8foxLrQ7CKEWzXKAuFmg4Dozfism232hPaQ2Q7b+AKOtg+ewNVMuxYlpTB0h6W7rGcnyivZKxj9fC9/LL2XY1PluOwR3Ew10U54+xPHkCrmmAE4VzPXBxsYWo1bX9t1gibPW0PmvuIVWOZHADQZKhuHiCanmlZ+X3sYBBiXG93UPc2kaYdpHuHiLZ2dV+Uhy9icWDT6OuZgiiNuL+NdtTUSG98aLm6Pzeh1HNrxBUvLYEIe8RIarFpdY2r5l7rtaou2y+h54a1+TwGpoyR3n+VM8i2drTml0+vY+6KnVvUdpGveRamiFMUkRDxpC57jEZ7qB1622oigLzNz+OanyOoInQxCHidg/Z/i1Eg20sH34ay6M30RS8Js4ttx4V9lzseGtY1L+57mz/U6xhrNaYcT2Eio/gHItixeY6L2xP5Jrn/EjaiLsDlLMJ6sVMY8Z4ZHtSAfBatVSrjYiuGQXEKcI40Vbw3HQVtknRhIk+B9XS5uPGthDw2uIM0WBXWKCeXgBV7tYuQ4bbK3jvfj/x60AbjscNbk8CYxgDrr8Sznd7j5D3wPvlD5MOouE+kp0hwoz4sAGKCsXlWPGh0bqaoi4XCDif+RbJS680DYFQq4t6OUMzv0JTTFdgRxuTPjdAkPbsIVYlam4coW1O/Fky3NMkqesC8c41BFGA8tkTNOUcYX8XILiZMXAzKAZ6XRhzg8sEbIOcwZoDbD9rwAu0zSTkhkgw2d7WhG0W524SWeAhEA67WxY4ygKICOy29N71+Fggj8GvXlwA5VyDXxN8PDfsm8Pc2BhwkQrQRohafTRJgmA+QcUHHqVatJwkFYNSuXBvECHZ3ke8fYh6OkZ5+gQ1N6KyQNTpID58EUGYoTw7QTW7BHg/2ij4mXyekQJfExD8JS5Q2SIJowxRMkATxqiKud0LIttQBObcOPGZMSjx/8MW4s5AG3I5nyqGcWKEDKrdvjZ8Jgk27SO9H/8bpokWS7TTRxAnKM/nqPMSAYFhzUXAj+QC4GK0xEABma8jYHbJQsjF2TT2u341ESDoZQq37rNtS9UmzeeccALz+rnAgWg7RpAGqC8L1LMG0TBBfCMGkgjlGwsUR7kAqzbgyoGVyK0YbU4Gei2B4b/Xi8n2SPv5KoGJA4TdGPFOC+jGqC5zVCe5wDevI+gx4MZADtSXuT4z2koRX0sR9SOAeLsVARUBV47iPsEV57SBvXpWoClcVPYXo4fmEaULjCtw5YLl6j+2Qdvmx3uuUJfcCAxtWzK2MccdEPABR6DCXYvungkNg6Pioc1JjU6SID3cRnI4QlOWKJ5NUI1naPJC90zgGLa5OVdoFnNUJTfCFtL9EYJOyv0K1dUM+fm51kCohEpPQNfH/wo8CGDbPHIzYTUWDlOuns1zgNNeZPNPGzOTmBQRN6Cbu8he3EI0SoA4RDUusfjUGfLHl6iXUwTcTA930Hrp0O47rxD1MoRdG/vy0n6/PLoU+GMSwvjFsWPCGqSxgAnKRgCnXj03m19KpjiXA248GZKdHpL9PqJhquSjPJ8hf/McxQWD8kyxUslkSZCzmRDYOGrMNoCngVsDpQYS+UwZS2yjtY3BQA5/zufMeBURqDBm9rpo33lB4GH+2idRXDzWu4dxG3U+QTUn+LQNKUwyRP0dtG+/HdnhbWAZoDh9jPmDj6I4M4CkmK1r4O+niDpDIM5sXylzRO0+WjdeQrx9oNcun95DOT6zPcGB1TBpI9m6huzaHUS9HorTJ5i/+Yeo53Ob05w7BEIcbwdwdG+cv1Fic0rxmUlipTmr+bTaPHVDtqMpxmZKJgRM7O6BrIUobQn887rt2fP+As1fgrwg6yHbvaW9JT+6h3JyorflPSbbNwQS8uN7qFaA2kCPJXjrfZ8xPtu/g/TgNorTRw4oMchYbCBQ1R7H+01T7dNh0tJlcr0LyBP0xBn47KLWUPefXz7RGCp+Kqzx9W2ECtyVyAuC5dbdl3SPs09+BMuzJwIOBH6KJ7OJ7jnVWGyhOn+C4vxIzyJKugjbXZRXxwLato4NCBFPCFy4xIDjEnZH+hmfRxhGSHYO9RDyo4co5xeWlA32UF1xX7yw+dkdahyrqzMD2EkqbMGEpbw8w+LhJ9EEMaK0gygjaL+F7OaLqGbnGH/ot+36iVWEOVziYRPagKf/cs/X1ojFQq5bDVVRuCTSfb/bRRCnqPjeOYM/n1AjqBCGqf1Mc4axM1WShKJAIPIgsG3af7a2IgVDxSKSVxxHgbvVF0EesaqLI0ww9P42Hy3JCxF1thB3RqiuTlEsuJ/bXiPg6G71uc99Hta6RNETXDUCwTRuvNyDCbBTxJ2WYnudL0Um1lWDeGsfyd62S/wbYYZ6WaKqclTnZ6guL4zUqtyzCm/caeL+CKgDVIsrBGQ2CchQCrQIDRI0pDYAAobM4pgFCNBECNsdxmOU87EmWdQfoS6XqKczZfh8HQNyWJG3LCxQMFBz8mshN/ZQPRBQsLX8jAOihdQZWa4+v0AokOYGJU4QZgM9MAE4n2mTDSXLWZC15byoEJSFwFzNwXIgb5X9ODbFs56W3RlbSNQeCKDWqMh+8TOjBFF/DzXZ4PkYDRmmIEY83EO6f4imClCeHonBrCsGkMSAd2eghVCPLxA2zHrIDERaYLZneKaAoE0UswXHJtQ9a/EyqDAYMZBXxjQpIOoaOQk5ctzYCRliZWV6XAw0TQjGA66QKGsjbHFzKdAsyLI6ACjAGiPstBDvjez7SnZ5TxNNKIFBLjUGRI0rNyp7NnxmWgycJ7wWx74p0eAK4WscuNQYOwZUfJZ+x4KVMvIkFtMa7bUMqI0J3MgWM8OqxZYFxAELspgFmpysqtuYaw8+CWjsuWzGGQ+UjSlzcchdT9iKEQ64aUYIWgbqyXDWl2T+AgTtWCCmmZMKs0BLEBENYiSHKaLdxJiYrBEgKR8WyB/mqOcFwrYmJOpJLqBmbM1qpN3ma4DQh54VCONzW4F1BxoVuGptrgY212yY3149k2kvd8yHHkAtJkPMpsbTmIqA3xe72UK62xeQq66WqGa52E8lBWJaCpckZHbdGhMOCAFcIVDGIKSfRQHq2RLVZCJGw7N1Gu9NwKkgusH8uoewwsyMDSKFbUw5OXVPHrRw3qQdxDsjtN6+i+xWD0gj1LMK+f0J8gdXqKZkcoBkp49wSIaS4xojOegi2skQZqESguJojvzxOarxXJsPmQMC6WjYN+Z/sjRgQwZLz45rmoDHmBIDYax49BBzs4oixLttpLe62liKkwXyR1coj89RL6aoa4JObpRkijwD7ZMInyR4RtMlFko4jekUwNQGa8DTg3oNiIsz/DtZ4OzwFpL+NvKjZ1iePLb5FoZi5PTHgzCuf1YeGIfbA0T9bSTdLcX+/PyZWDkBK7LijBME/ARGBJuM1WIayW5uCVwRiJOBKi5P0VRL2wPEsrPyMhSLlR7cQDW+xOL+q8jPnul52DxxVQnNeW4sZGAdO89nwM/jWidA5uZXlAIrBlbfQh+5TVeAzj1rJS5Muhnjk1SxmWyV3peVGJIPnRFaBy8gyDIsnxBsnukeLNG6jbizj/z0EYqzB8aQalwMzFhOa3/hRh6P9pHt30U9u8Ty2T1US2OCPUhe88VWFSJRQECujX82RTm+MLJD7Bn3OsbMDuqmsKSqrhESHHa30NRL1BOSNTWCrI+4t4+wN0DSH6riVZw9QzWbAlWJcnqOOl8giFuI+jbWxAlNuUR+9gQga4cK1XQsBksJpKp4DP9uXUYEQgMkWweopqwKPFHsSrYPEG/vY/n4DVQXxyvmlWMptpbxJSN729iaKAsXs0JLmDj/WCXsdGxeLAuRWZxnYYfs7DbK2QzFs/uoLk+UCFp0Zfbr9qB1YF2Dz43NQftmQoxjoFOvJ+DPWiIRiGdAhlM8iiX/blMDWGVJUpesxYhYAVlOjOlTpY+r1CKx7TvEMIwHIZpyov16lSFp365V4RQQJqglVuAzFwvOuRUiSFvGdudz1Jpv/GISQALPrk9EZ0Nc4EkNxg3OaUtYtedyMyWGi9tGkrX7CDuM//xsA+oc8/LqggEeYdxFOOhbhTuIEXY7iPtk4SuUFxzzM9STSyMx8wpB8o53N1w4nEDNjIGGgJCLmBfDEgOZJW4mAWoiZzEfERrePIN6p69BF3spYGWlUgWGuG1sKFlH3pB7PDFLslzIzM74WSr9rbM+LU6BFnvuYdpXAGlyZpxLvbcmZNpBw0yWIHnJcnZuQZU0Hh8AGdkNBp3MjSadgrJR7Vbb9EyTRsSVGG0THg528IWf/QpefulFTKdjfOgjH8Mf3nuAGZlIBQ8ibY/eM6S7twXAy6tzVPOZ/SwM0bp2G+966WX88RdvIG1q/MuPfBQf/tjHcDWbaaDExuqaamWA9WryO9BL2lzTJkQYtRBmHQN2fCZkVjR/7dqVXYVcHB1lI5qYDFZkHjnrXKmVnxN2eoiStpUENU58NZ8hN+0WglYL8X4HyfUBmlmNxevnqGdk9Gxz0wC5BUEQwn1OIICLx2hQt6j4rK10HGSxQFadKzqtOHSbBHZ9XibBclw4bCEaZip38s3KpwXqKysd8tnF+ynCUWyl7TOOJ58LkxNmp8aoewZMUNSXxta0h1uE9vlBEqi8ijS2ZENA0oJAdVHoOQjUagGSaWkEPg11QoxacjdBOHAsLYnyskF1WaI6JmitrbzOzfCMIJQbriufGvXiHoNnOTfSUYFTF6hWjIkFe0vc+Zw3mC9FRA/gNqgVn8hwrXINMYERCFStfz0GLH/zWhkfyMjytrsEXF00i8rYTo5Dws2zj3jURTWdojwjA1CpnBrtdpFcGwlcL5+coLqaOObJAScHMIUdeR0ecH4GfGBSAgeZvaxACZabOi7jD7lRdntID1haHyLeamtO1nmF8nSO6mzmnnGNajxBsyRr3kd2d4Roi5tKjXpspS9WKPKHzNZnYpNZWucab6YFqvnS4ptLSDXfnMTHyt0FQs5hJkaughBv95C9MES0zWS8QXkyx/L+GYrjU8VEgps6ZzJJltJlGL40rntfA04Da1bh2Ew0BCqUWNuYKqImLYvB5VxMTNwb2nqaXGptsoJSlVPULJGa5sMqBq5aIRDNmBHGYqTIeAZpVyX1anKi+KX7jVNVgEg6MDYpccl6KuNrwyKYXbAalbt45RLEKEbc2xHbxwpLcfYU+ckTgTYLTGsSYo0dOX+ZWJaWcOl6LTHXvsZ1RcBLYOKzus8EPF28tZyF8YtVHjKdBDUVqjnL4oUS9OzaSyp/58f3kR8/1h7C/Sk7uIVkeIDi5CmK8ZHWRbWw1xmwcCSG/kG5RVuAk3O6uHyKekEW18C3/xJ5wDXBOJNkSLeviQlkQqDKUT5Hef7MAJAuvpbsKkx7GmOOSTI60N5RnNxHzcoYMy1VF5mstyVf6Lz0LoS9PvJHZJ7JdFN+lus9KN8icE93DhGlPeTHb6Ke235LUGvjbuxzqOTVpFS89ni0i5hl7qcPAErdult6hmS9uEfyGVBSUM3HVmlrAiSDbVSLmciligy129cIniT7SVKkuzfRefFdmmOLe6+iIOgvCpuboz1kt9+B8uIZFm98FPX4clU1JRG0Alx+aW2yfasQSdbSkmUbLpat4xVjKYzD0MqqmoOPehtJwhIDh0GMZP+O5k9x9ABNMdd7iZ5wBAPvKWpvIz18G8rLE5TjR2gC7jX2ZVPVA0ReQ1tgkOOnZMZhK5PScOavq1q2qgxLWY7jEh3uj17FJSzHqcm9ujGJI2UpZaWEI2p3DYtxjyApVZWqrhJXaK+gLC7KAM6lqIVoMEC6t20XXtYiF4qjY613JgtB65XPbchWsjQp7SR1PVGEmrV3aq7SzMqzLJdXVjZW/Z4f0KU+J0PDDLCYrTRyRNvMxFhiY3apf6cZmvkMDbPftK/yNy9CrNVbdGa2OJkBcuCszKcASmaUky9KtOjiwQ6q+Rzl1bPVArQEmBMlM+0DS3wOnEojVUw0KAJ0TvNkUd3PANu4uDmkSYYv+JzPw1/7y9+Jd7/8Mpb5Eh/68EfwP/zSr+C3/uBDmM0vVc4XQOMEizoqxTDoUsvGsSeT0D84xBe+9734pi/7InzuizeRRhE+9JGP40f/wc/iDz7xKkoFd2OBNLjKOCxzMW0lwYxoSWPpWPJmCUWA2vS0YkRUqrZ7CaO2slP9TCWDUCV6PRcCQwZhTlYGVjIXXPQErzmDttNzpi3Ewz7i/S7iva4maXW+QPF0hurckgWtB9LuZDaJ7cRserC5Lh8ZdqA0IkKy1RYjWV5x0lp6sQab62zRQCKzphTx9RbCDjcCoHycozyjvoksXCRgF99sWRn0WY76skIzq1AvXXlNWMwxrtxwGbjcHPPgyh4+9Ztk9VgKDdHw9XkjeUg0oL6PTBgBI7Nqhg0DpwywumcGH+KNVoxkL0K0HyNoMzELEPZDNAsytASeLJ80wIJgI0d1SlmDBVYrkft9eKOs7iOQIeYVGFBkV0nSMlRjsjd0faoamA7byu0ugPmSF3VJKvWUTmPpAp0DGQxsFiWtXBIO2ohGTFCB6oK62UL6VAGxnYGyW5bQy3My+yz1hYh3h0i2+6iupsiPz6xUSYDEDHw19J6h9MDRJYGbm4G7JtOluuRA+ZglZQZGfezgvG4h6nURj3pItnpiL4MhZSsNmkUpRrx4MkZxcq6NLD3cQnprIPBMPXA9rZQUECdW8xzlJcEgE8LY5rrbDAV2xEhaaVc6Pv89Ttkk1rOn/pibfDzoizVODtuItlOB4PzRFMt7xyjPz0x7zj/F3PRfemcm0Rug0qCw02y6uCiwtanzrCyhd4yrCc1d8q8SHaUulOUQg3RMLpBbRUZz2yU3nl1fyRaEnULJjOLernSafEbUf1Zzxlcr+xHccDjIisbUlxUFyssjVJWxfl7o5+c8YxG192SnyXxSXlCTTHBgxqXKq7FfgRuCSibWTJj85szrJyNJgKLStCuvqxL1lkzGlVSNFOEacoCQOk0m3dTWSRZVIyIjODoQWBZIJKtGkDM8QDq6LiC2PH7DyAOWZfm5+Vy6R0oBOD+oxyMLqZIzOfBiYWyikwNswE03p63KR3AaD7fFArI3IMgY8/qoZ2M9VyNRSDbwunsIO9siFMgoi4Umu8k9IuEexViVi7zgGLZuvYjO294lWVzx9BnKCSsA3FtyFGePtc+TPaQEoVqQ4Tpy+87SqhXSx3OwY4ROc0pgaEsyEn6IekOxw9ReluNT/W6yTV3nUqCZwxz2hir7s3RfF7Z3Kbl3ukHtiUzgOj1kezc1tzRHajLprH4ZaG/duCtQtHzyBqqzI9TUPnKcmTj7GLiB5d4SZtzaImnG5KqjdUtyh+MksoVyLcZOFRP43K3kLlaUz4C9HTvXdX3lyRNjwSV5snvRVVCOxnXU20IyvG5yAuKidblrJQFTsqX9MEOUDpBs7ynmiYlmdYHrWm9ve4GRdcZIarpTOqJ1zi2/hYaVQzKtjNH8Na2PCkErM/JrerkGvKzGqTJZ2b1yf1H1w20rIi2IL4j7SDpsKe6GrVSSvfJyjOri3AB8cufFJhxsIWhzEhrg4XojS6Gb4AUvlxp8NSO4QE/2jBOXm4cWimrijYJ82B9oYMuzYyFxAkMKauvpRD+vqiXqGRuErNSy3kD8ZufaBVKyErFbjL7JhwNtiyRo9VCPT00gzSyTT1wlBZauEoneqaFgyZ2aLk5M1AaCV+UivsaxE34j5wPn9Wao8BVf+F780H/6n+CFO7dRVjVOz87xf/zmP8cHfvon8ZFXP4GKlDSzDmbv0olOLBMmQ9hqI969jlfe82581/v+NL70c17G3nCEOI7x8U+9hr/+wx/Ab/7eH6CgFtNN2KZxulhXMlwBTqEQl30rU2am19K9io2RNtWFKoELBlorrxG0ifnl6zNqb3oCnHoeBKIRy0RdLeyaSQEXRhOpIYKCYGU+bAS73kVDzeSTOcqnE1SThemHyASyDKBszwHOjUWzSlI4uwjoWhzTCtWyNO0H5QIbbKMXugsAUg/WSpG+2FEjDnV45SlLL5X0pPqdKES8k6mUXecNyqMC9aRATUZO08YBrRW6sSt67kvvw6afWDomAkCQeRQJS81WhKjrNLULA6KSMDA7ZNnYUfQEoE4ALIDMP0E/QrzHpE61P1ZQTJ5xXqM+K1E+naFkYxGv17PtLjvdBIhWgiHbYbohC8acv5z7fIxWdrOf+XKrbyby+k49XffcTHbB4GHsurFaXueqDVG6OJfE9NpIDkYI4hrFyQzNlGDGBTjp/FzDF7EEE5qQ5XUmOUQjNeoFQcTCJCZi31ZqCtco5UbEM5zPaZk2RssR4VZOd5IMlbX83214xSwmmZoZY2beN7eR3qLQncl1gPJ4gfz+GMXZFZCESJhc7bQRtpnoUi7AsSHoKRGx+SiLpWWuzhZoliY9cOHQAjBBucphlDcsBRB90Fe5nVMpsbIcmYPksIf0VluSjeo0x+K1cyyfHok10vMh6FRzopMA6Zl5BmNTs2mAc6XxFKPJtW+AdKVbVrmfoJhJMqfNTNcaBpTzEHySCWQVyNax7VoO5Ere4UuASmlNgtDfRnb4guJueXmsaydokdyHY5D1EPe2pWGjXpPaN6+z5NqhxpuxORqMdJ/lxZmxkWpC8XN4Rcesqk+q2ChZcsDf6zA32H39TNpOMrNk3Rzo9BNvtWOuqCQn6bH5btKkxACOpEwDsbcNm1jKuUq1/LeA4GBfmv389CGqnPdIeQn3IsbFCiAgdvtT1NlGPDpEM7tUmZnl77W0y1ip9ZdpARM2Z4z2US+uUBw/NlY9zRD396wBdHwiptrIDzaMRghVNt/SWBRXR9bk193SnKT2UvtURNnQNpK9W2hffwHJwVDAujxhCbgSQ9VUC5NelQsU5yeoJ1diwUlANdKVVGrK04JW816IuGfPqqRsQppRNuXtWDWUul1eH2UZTalGJII5lt/Dbg/Fs0emkRTe8HHONREr2SG5kyDKWki2r6N1+2WBv+LZY8kvuJ/wuVSzE5NbLWdiogkWBThV9/cVwT8KNW1RW/WN5AzJM/VKkIQjs+e3D84PJjQk6rhHKrE0FjsebiHZvykdI5+13o4MHwEpJQCq7rJXwxqqELQNyHow6stlTv4kfKWkmprVrvSqTPhKajYnJ2iKpRquLTnjNVjFTCI5EgXU5ZbWFC4yUMx/ISZZiacIKDYFu/2Yc0NsrLHm1nPheh98JdVVP7z0KwiMMac8IN4aIe71XOWvQnHMii8Z88PDJugOEY92gCTTIqmvpgiJdJlXX16YnnI+QUmNpAabFCqzfHbtFqZlY1alMs1AILM8P1XWKS1Mj5tU21i8kECUzUSuvC3Aabmr/9LWwcDNrIIaRVPaOozATruh/nCiQou7EtYSek/7Cuai6Fn6bw6QAAAgAElEQVR2kM6LjScp4i6p3gjF5FRMp9FcJqa30pTp8wTiGGDKOV66eRM/+APfhy/94i/WQppO53j09DH+q5/5SfzjX/8NTAsC2qExnZQPaEJy0VGrdR3923fx1e/9HHzHl/0p7G0NsDMaoshz/Oo/+x38yE/9I3zy9ddcx7wBG81AJ7pe1wlNp+ZZQK9bIyhkpmyMALOPpfQlmnNsHOC2ILBp2kXdJ8vxHGcGa5VWEisBeCaV9zBf6NnEO1tAHUunJmbyRg/RDgFuiOpigfJoIl0cP1PZC2eMz0jd5CQLsWLutIk5XeoKkHrAuU42PNso/JCYbocNOkEnVCm9nrlmJa0G1zBAkNCLELGZJ41QXhWo2LlOcCjGz3Vie0Z1M844ZjPoUksTib2sp9YhKnDGIEpQ6QGdum4JaAn2XJknJZMZIuxGwJL6TGuAUxNLO0S4GyPaipBcN01qU9SoTkqUJ6wqVGI5q0tjUdZf6+teN9L4pMIDCtPrCO86OQWzbwsOxnZ51ttAqOs85/oV2GQDzFrrJ3Bik8X9YdOeZfMso0eDruZHNV5YgsNOfiYckjHkxjqzKtLJrIzN5sHjc5Qso3sAIaDmdK8qoZtme5UDOECpKfmv2g+cnk+Mv2M2DXCaJskYX/6TcamFqNNHsruF7B3bSK61jMGcldYMNqXefIlmWovJTw6ZnRNczrC8d4VqViA56Ij95GuKh2ycIqNGJtLKSmK5eS3c0MgCqGuV7gulSvL6d8qAbJ2q3IDTa1tI7/QQjWIx8vmjCZaPz1FeUvPEUjT3pKU13RAMCniaTtfipauEuLL6c9pdF9NWUhJqvgg+45aV34uZMcwCyNQ+zl3jj+kHN9lNzSbVD12sZISzOhyi7gApS7aK75GcRthAYzo8Av19xc3y8ilKNpf4WK5lFUojxhJ6dnBT2rAZu4+n56tmydWu4FhJX97kJqpwItmBk41wLBiLJAlzjYIuAfagk2ycvcZnOxvgzutD3WavOKvyPLX5u0h2bkrPWZ468BLUiAY7yK69AOQ5Fo9eValYGjrLVF0DJPcxNvUt1JCVjK4j6vTEOpLps3Vp7KQIsFXFjxWXGGl/V0wgS5nF8X0lbb7UDjZZja5pHKrppSqTDUutXIeUw6kUnGlsuS/GgwMUF4/EzlqyniFqU8O5jXSwj+zubaT7u2gWBcoxiZBaCRh1kovHD7F4fB/15NQSGTXFsPLJPc+5jPikqtV2gGaBMGR1xFxL1H3OvZEazKSF/Mlrkl4RpMi5ZXJhbGBVI3TyAkEnkULreM+9ixIxMs6tm28XE714cl/xs3X4ToRoIT/7tNi2pskxf/XDpjdtKOPwlQLbE1eOMO4TjIoI0TA5JBgUOKN8yyc3br5xPYjNjFCrxG5d2nKHoVRNFUaW0Rs0SYZ4m3NoD9XpmYFqrjmxpYZP7LrWvbUrUOz2IJEVrkkq3b0h1ttkhDWqKZ/bpbHtnY4cM9jdLxzSZc8H491ECQYZVEnt+FquBcknHRaqXYWV60agyqpJ/Dsr0b7Cb1VnL7dxRBNlf4y3UQvI2kgGW4j3tiyOEdyOFwiia4cNqCVhZ3V/gGqZa8PWZpsm1gm3XKBiVzVpVgZNagF1sVZKI/oOG5Y8e9LNkPIHETx1n1x0cQvhYAdR1gfKmToPOUn5U2n5fIezNhhD8gaS+Hc2VdjCt85tAs6BgmLtmU0xPtTMbWnxVJMLy5oIIB0Dwqw+6WyLki4WV6jzMYLAOnEtdyewpT0JL5sbKBuFKiRRhD/5yiv4G9/7vfii936B2MlPv/EG/uuf/An8j7/66xinAy1WdtLxOYmZYHNXSmr5OkZbQ3zV572Mf+/rvxrveOEOqqrGr/3W7+IDP/tL+P0PfwzL/Er35TWrKwGyBs8YPnXua7bbpraiVfScmPHwubdtYBdLYEnLJGYzBJec9AwKFPS7jkV+Ghd42FJZXaVSdq2DlDfZxyXCboJoe4Di6RWqq7nZJbVSxAddpDcHqMj+UedxWaJmWZgd7PbY9J42dh4x+O7wDfsFAVMrdftcwjqUHfvGsncaqMGCbArLtypB+Hozxd9u0svGqJ0aE9uLkNzsKAkqHs6kmUThJQq2yRh743WQLNGwK5ldkRR3V2YFJasom42yRiJrUDLAuBKza0KQnpnjwn2bZXJHeWm/oUZViRDvhcExRvJyC+mtFPWCLCGZD0aYUIxs/nCKhvZNzvJFDVkOLBvh5BIzdedaI5vuvceu1cA2CJWATT5g1RtrOPHgRO/Ce5B9S2U2ZBoAF9DVAezKRM4pQuuP3yeoVgeeu8s2m2wGuobqcm7a3oXpidObu4j3hyqtF49OVOqq9Rlef+jLPk5G8JkAp09En9MxeTTqAKpjVIx0sNK6DQHL9a6BLiSL00V6fRfZ23cQD9mAxnIZN0KgntbI701RnMyRHraR3rEmqeLpHPmbbEaoEPYzxDsdxMMY1VUui6Vq5thaAgxq4phcccPhvylR4t06jbUqCQRJrsEn6g+Q3d5FcoOVIgJVbtgViqdTFKwezCyWhEmIajZGQfaQMVMl8jXYtKfom4Tc8+Wc4fc5D4LYGgyo21T3bWb60GJhciWV01huNJbN5p5L/jaaV9Zg1mnc9cBN586EN2pvqfQoCxs2vkRkjHcUW4rzJ6bx3wDGimNxIrDUvf2y4s/i4atYPHvDALaqZhY3tKp8PsI5QaZI3boO8NvgOwzuy35rLZvlIWZRo3gj0Ek2Xzf/nH5bv6vsjSQKxzRWn0KyfSg7KBIu1NotTx/pA5Mh3VBSlOfUqU1c8ubGx+gLATOCKesO74gA0e8S9G8mCy5h1NPXDcdIetuyLyLzvDy+bxUohUhen2siTXtIdvbFaLK0zt+RYwLlbLw/OiT0D8T6ldMTFOcPTXuuOJDYjhslSAc30XnHZyG7QwDLhqsG1dUCxckF8qMjlGdHqGbsGB9rb1VzEvdMNsNIA8gGJbpW9MRmE2yR4U56A4FIgmE+T5bWCUDJzjFpi7oj6Tylfb14pgZfi89eHuJ1jyY3UmzT2PH+KS9rCVRFBDija9ImLx+9qX4Ufn5xQYukpeZqTrkD7ZLcGrK8bd274atIkp6p6suqH5uy2CjrnDxym2PWKBQiaFOHmqoHRnufkmDXUK0yMpPvA2T7dC9gwllg+eQB8uMnzlnDGoatnLbh0uEBsDJUp7lN2OjLRqw9hL0O4rYlkMXVlZ4fq57sJqc+try61DQiy86ucZIkWiSSM7m1rk/0+wOBpeurUOy1QG9bg4sLqiS5KhpJA0nWnbbabZgi+Fj1Jcs92pLMijpraXDjG3caLoho78B8GNmNLtFvjUCbeG0dlKzB85PJZi5ITRMw2sBLm9IZma5TYnCWD4jWLUMjjS8EL80Q7cUqgPYfDHyB86Ri6ZT0fELLjtQWIwpE/DcfCUtUBD3a8JilGKvpu49Z0o7o87WcqbzABaqJK4bTTQx2eIn2NT1DQ4G8fMOs0UkZH7vrpVW1weefbpbhz/zpL8cP/Pvfjc965zuxLAr8zgc/iB/6sb+H/+fTb2JZERSSdbMSQLx1qEAa5gt8/t3r+O5v+/P4si/6E+i2W/j9D38cP/JTP4df/63/C+MxPUIT3Zf53TnqWqUJLmBuWo6xcUFwVUZcNb6YnjPZu6ZgRg0Ysx1rSmVzFp85x4qdKwRHhYn4CUZDWlKRESQwNScCAk5jWktgOld3ruabvMloN9NGcpPeheyWM+BW3F+iOstliWN6KeeH6bSTliy4kqejsUwIv3busSoq55LrcGTAaSdIdjtik6opNxdn86AxdSVx322m8SNzRCa2g3ivpSad8uHCyuteM2atrmvQTvKuwySGnX+1aSkJNt3wr4AEh5aggHiTrB6lAWRVCRbo/0ncJq9Sgg1muCy/m4WOkreYnYQJIrKwbHLqmjaZQbU6NU1o0GEXN0G8K9kTvGhTNTbTxPN8tj4g0+YmRDii9CRAyaYWAk5/fwSVK3bA9JLWjBWYPEaaImsMsTXCcTIma1269VHPnveqmauVIHthDzG1mWdzlM8uUSkwWyIRD9rmtSmmhKUobq5WVvbs3HoYNoT8bliVX6023vVrnhs7MicaSmM2bU4Yg26sKRvlbGONt7fQeuEQUTeTp2y8TQeGDEGLfqkN8vszFEdLxLtsTqPnHYFoKa2xPFjHZBwDSTfItpfciJ/O0BBk65kZky4tE1lMxid1sXI+2EZZK27WiPpdJPu7SA5Ywo/RLKn0qaXz5e/SDaE4ZgxiMxY75c+xeEy9IJt5TIbkZQ4rHae3A3JTWw1CUSznEWkp3foj0NQX2RdKKdgVS7Ap7efm+zoGw2/Mbtx8kqd/Oisiswqim0NXVkhi1eSxm4nBK8cs37qyv9/EqNfM+sjoP9kfIaflzhn9IynlMu9PxWO/Bfu/e2Z+VXJ3S9lNU5syzot0g001Ns/K6xb7TRIhbWR3X2C/mj3V81XlRx39BEc76gpv8okAU0rfzc4Q5fTS5CHLMcrzJ07Da9IH0xy6PUfAg7KgngAfgU91ZcmDVSFsI1/JWDxOpravP0K6d1POCPnJI2k1zdXD5rw5M5hPI5ubst27AjYc1+WjT6G4fOIsrQjIdlW5o2UQ/7DzWE23c2sios807arSHZI27PTuId4mATXD/NNPURwZ4cR9mYkat4hSPRFMZPgxZrfF/aW8ovcomb1A901yoyCTW+Ty2WTDnSqQ1VJ9BQSc/H2W2im3kYWexs5rz12M8kDTxQhf0SFTzkoq+zqi3gjl9ALN+BJhe1+ymqq4QrJLVrmD6af+QAmDJeIWjVYuBb5CRAKGQI64gz7BSsq9cwqZ1UDNTAK8bAYkiCyZTMRa4z6ZkZ0QPVZ3DpBeewE1k8imQjzsYfHgnqrAwlpyB/ESGZb8/aUZgUE6igCW6yXZOUC8uytGW1Unvn5ZoJhMUZ6eSO5RFrN1E7eaW92d6rn6Wtma2ffyLF9FDdXj4qRXWiy2V6vr3e+7niQjtiB7yj1E8a+PeLgjF4WA8sA4QjRomYUc7yS6ebdRuZkl9T49vpwQlhgsNbagOpuiOncelzQcZ0MMwaFGi/Y5nLzWacYyu7Iv3igDfXeoi4e0jSVCNtYMtrUwuWibBbvtnO2BuuYy2wjdguSiMF8jlm2tscmC5rokx07JuL8repr2EgK88vR0XnaaoE4XSsY1Y6v/SCVAmfXSAiptK0CXk2P7bM9giVEMcXN7hL/5V/4KvuFrvgbD4RBXV1f42V/8x/jxn/gJ3H92JrrZOlI7CkrMwm+kId7/9X8G3/y1X4W9nW0UZYGf/rlfxt/96Z/DvSfP0Mi3i/YDLIXzGXiUY4Ndq8vbgyMflMyaQwvAlaj5/Jlp83sVGSayKvQPU/JuVieUPAhcUySs8jcDr+mDWGbjmJHRZAduzYaKMUu8tK8pkN4Yyk6hOJ6L/k9vbyG92UPAoWGH5aNCbCJfw2Dhs13qelbdmX6iui1ksyPd7sUAgkUvQxsqU8aBtI18Lyv1rXV7vrzmqosuWzSNKLvKw1GiRh3q4wRYvWeovwZuip21sTzLpQSNnuyzTk5jn0xs7rrdqTtTJ3qGcBShOi5RPGJZlvPW2A2a1ROski3Ve8rmyWl+WhHCPtcNHRbYDZ2rAz+500LQC8SMlid8z1xd7Crfr6x3THMsvwKWbAl4udYIhgVEfYndAWuW173o3gEBrQ1qwFzWSgaWwVIhhc0RfB9n37KSQ/gyu2NIo60hWtd3NFbFyUQNQQQKNFNXBUS+usamqhpBwb3rNraQt9kk5ACn30g2GU1buiv5ywpwir30P7NN+HmG04NjSgEGSA92iY+MvWa37+0Rsrs9BC0GOGrWKSVhxYPMmc1hgnl14k9LlBccX3r8Nkh224gG9NKdqcNcjIk6rp2el3OGDQysHjg5hnTjdK0IQ6S7W0gOd5Hs830i1JMG1QUbNAPT+rJSQUlGTYZpjuW9MxnNV/mlKjPWpOBYzI3GIWNIGskHrMR6YVUpASgy9Cyb586yKTFdPmVHWm7rDc9TnCtgq9jmQP9GgudlBGIuxBhTV9dH3Blq4ycYKU7vG5vnXBj0u2KF+uq4Zvwh01VOzWtxLX9xVQjtdy7ZUdJrMpDVHHUJ7AbedBIpb1Pl6Hgl8SZ1knG3/HpLhHEHSWcXVT5DtTh1/s+saLBhcs+aWpZz5CcPtH8lvV3EsiUy3+rl09ec16ZL1EgarKo2BLlmEJ/u3DQm9OKpae5kZeRZIz/JXYk3oEsGG8tuyf6tOHukcTQZgK90GOgk2FIJN06Q7t9B5+671e2+eOPjKGiwzt2LZvHCLtTL9u3ghYzuApf63aizg5AWedSn0hOzv4Pk2g1kN/ekXecBBfnxqfAA4yWlcToo4Ck7r2fSabM7mRiCLNv8/icV66jNVeMwbb44Zv56HW7gPLXxPzMHHDkJGHgxTfQacFqC47NQLx9ya9w5E6g07Ur3dFFI+vvWQOP0vYx5+bM3JXtYA04POl2ljXMsY+NMaODRObes9lttUZxDZIedLElrvZL7CpliNZip+mv2SNmdV5DuHsiqiTOZzVvlGWUjpewnrc9vDbDX8gEfwxIkPDxnuKXnTOshMrtM8FXRpNuJ3FKAenyO/MJJPuTVuZ5bntn0oHFVybBZ4hIfoQLXzOtAqXdG0feJH9iMORKxUl8yJpFMYKIW2IEBbCLUXsL7JdkSIRyy2W6EILr1QhO0CAK3pNFSGcY4ewcomX2XaCZLE7qSNWRgoFaRAIZZYLuHiozkgh2P3FhZ8qDvJDvkUvMKy+kJRqYsQTzcB7KuAFDDrIZ2EETKtNPgZ2/YLBg1behepWUyqKqEmO2HqFtqM/mvxZUTzvoOKifaNxf31aPnNckYPmyjCURN2eJnxqqubivVMPfgwHLy3N7Zxn/8A9+PP/e+92HQH2hRfPLV1/HX/rMfxL/4/Q9hwYyOHfgDaivYoT/GV/7JP4bvf/+/jc97zytIkwSLPMfP/vwv4cd/6ufwxtEF0D9QuaNpFvJUU4cdWQ01/FCT2BNArPh81K1qImA7jcidQBQweLRNgsBrZilAvl9LTQSVh5iBibGvLEC5J2GkFktNZmnAkiMZHwIvlMzu+FwKRDstaXrIYtL7LN4dSCsZH7TkKVnN2ACTo7g3QTV1G68OQGLQ9xWrTWbRlTFcEqAlIfG06ypVxzdPOnEd2C7DcooRo/QZvFrsHHSMgnsTK6PyniKEWzHCbQbRGtUxFyffz2kU+S5sEOplBmjJVOWmybSyM8Euyx+mTbKcxWn1OjxdKpH2LiBorOjiQB1mgZpsJZlODZElDN68WU09AknUdpnVEjviK3pztiKkb2shvmYsVz0Flm/kKF6fSi8r0KlEzBpCBDg7qYKcrp16Ul23fYa0hEayGGPtAJoYFWqvvX8hKxB9OjoQ5Cwk7F6VUjgOKy3ohl2SNEodJMOBMuZqxvXb6MQhnsTD9ykvJ+Zfx4+mKwLHkKDTdyi7ysPKnsPVTI3VtMe0WrD/PwGnvcpOBtN70F2Atl4s7WSUMXB9U5s8QnZ7G8l2W5rbgIbulEMwH5uYtlPaVN7bGedNJTBa0TeVptc9VhRoOxOiOJuhurAGAMoyrARnciONvwy6S0sC6erAGMFy+s0tpLc7mvPVcY7ylJ6lIZIblB8ZJUH9cfFoisW9c5RTNlEs5NHJU3eUpK5OETKJhZcrcLNVAyN9GGXPEporCAG/QBsZvoWZzftTTwRWfWnNyU1E1LnvaTBc5BD7Zwb++uMGke8rHf/gQJs9QWRx+tAIAO+dqqpXpq51Ag6zVOLmS39XVxXTpPVsqwFO6v6UvKhT1uzbPMu3CTY1fXQ9FjusWWvtliHcotPNzK1AjV7UVXAP0Npy/pj9XQE4BrCcpwiRTCFD2iKYH6kqxOfLU31UqfN7s8h2jruV76XV3b6rMm9x8qbthWpII3Fjdk8ml3KgmvdJ+cfWNURxguL0qdM02u/ZoQdreZUAeBioMat1+KJK2mxyk7XW/EqaSCUp2i/JZB6gdf3tqIqpjNP5aMjY8nW6D7KQ/T0kOzeQHh4i3WPTaC1wI6DOk2Qu2BXP04VyRC1WbZgod+Sxu3jz08hPH6thUA4qZBvpSqFmXjqZGINJ+QU9S3nC4PL4gfmcusTYWF9rhrSSqIthfqBXTLwLEa7ka5aMzp1iuG0ayhnlc1Nn4k8T9gUqjrNvvltpeb0W30kGiXFI2mzMnVU+zLlPUCr3Au4bzueTCb1OuqL9GhlsLjeeuniA9PCumgXJauYX5yYBbHPvr6S9FLD19795KA33ilYf6eias50k5mG1mFVfVsaWIIRRY1MrQ3V6YqeF1XSA8VUiL1uzRH8dXW2vW3EJLnDKQ5TrghI8EnFkc91JUkwK2VXP7nsSdeWYpyU6D17t4T3NeUmJCMJZaWLMkYZ+G0F89x0NgWHUH9qpGLR5UUnIrSAyJ8ry6SfmjrgkkyiW07pjBYp4qgFBkfw5W8ocg37LOtqmPnsxto2mszyyih1p9OYqTk7V9SYtgSaTK7rp1BB6gBJcOfaLm5ZK5e5Ei5Tdo23rjHRi8JWtqtfErEhCmzIRJyZLygwcvG9S5GdHCHTCAZC2WkjiWE3Fo06GndEAX/Le9+Jbv/Eb8dLbXkQqU9cG0/kCP/jDfxv/8Jd+EafjSwStbUQsz+RLpPkCf/lbvg7f/Re/Fdev7cufjJ1sH/34J/A//a//O3774/fxrEgwIaCJGyzOzrE4vUAxna6O0Iq3d8xWgO+tvZTMiTf4ZsKaWFbK8h070CiJyOx4T1Uj6JelY7VMK6sFos3GTKXNkcA2AJbYon4H4CTmCTIq9bvjqqjTodl7xc5CHj/GMYkERJMbtmlzc1x8cmyWQe7EGwO5FtT9BuFSdKdFNXShTj8CRJ7ss2cAkJswy5jaNPxe52UEatKgNoZMmgOcGwyq2BYdKxgh3KamiI08lTXnkIXkPNaRlXaEZj1lx76ZAuttVmCTz9rpMLnp8Xmx/L7NoMQDAYxxYLNSOEzkA8rrZnlUjKgWrSU7Kz2my33MmzCSLQ7YqFQ2iPcipGJNLcMsjyosPzlFcX8qEKcmJQcMVDKWbpCaNGNgdYJU13S6sm+SbZSV/2nvobIvA7v0a7a+qf+MuU4XOcorluTd2qIEgOyomNX1UYlqftFRh87qTO8F0FsyZofrkvrGMwFXOwHLecDSikUWMHRBoMTDI0tX/haF4MuEG2jTg03Peq7QpAOVrvRqb+itw6z8xbIYmx81Fr4E1m0j2Rkh6rQVUOPtDpKbbYSuc10NY0s7HrW6WKJ4OLZ5qBO22BBgmqioS3soJmqwzvUFNW1sOKMn8ULMswzwC1ZymIibm4PWbNpaMaz0JmU5v7oqEA4SZLfIejptJUv9D2coHtFcm417BPcTFCfPVhp1s0FyGk7XUW6AiwkZ/Xq7Yo+q+bljZFgLJSvLU+E4Rg7YrWKqq9Z7xbDf3J3UQomLtOCONfWvF7PnElh6dGY9ERPV3Dw97chYM4QnwaFAxDLq7MKMuVele6X5bn66I/Rcl7lkVA4s+ILf8x3dPkfx0MCznPJrc+o4133uPBbF+jhbH12jmgAT+WnKdm9yLv0s5z0bfch6cl1zo10xcmyGkpzKjgDkGOs0J1ZCOiORG6y8CXyzAkjgRfAsxwYmMe661Z/QR7p1oD2UpXqWf3WqlV+xmu8sstp+YKbfbVkymf/zqSpWbMJiYjN/+GnkT19z+squpF4sr9PaqDh/ZCbfshaiE81Cnc8kcNj9nW7tIO62NOd5rC3HpZ4yASMBUgkwgSQBE7PLMZZHj1FeHJume0HTb7ON4vPQeDH28CnJSzPRaUVi4XXQASVyrsytBhbvLet9hDfSik39Jeepft82eU19gn1W7vhvJbnswC5d87FrzFklUGaOLpKMxu4xkzM2hOYOj/j14HA+fTMT82gWaKX8yskzjGyzJi2vMVYSRns24p2MdoCs/FCqYYyfzpU5O0J5fmGlb+V9rvFNsZMnUd1VzC1pFeWcBWQ+ryqu6fx1vC4rMjPnMkMfVcrn2APCteqlLAIAro9Bc8itJO4fnP8cf1aV6SxC3iRmnwd9zmeqAlCfHZOczDooac9FtwI65Gj6O6G1q0h7hxcmi6wqMRYF8a0XmrBHwDkyg/fEToZp1OjAo/sanblbXfEUITMR1cYnLVuIQPo1UrpkBAOgxY7QntzzGyxRXxBtc9CsDBRFCSrZ7PQQ7+0garVFLxe0UFLgsaxG5Tj6Q9JKocylO1F5gmeJl1Mn22qZh6coc1+Otsm6ae1puhe3xTmdl3Qv/SHCwTZaYYadqMJhVmI4GmD74Dp6/SHaSYAXr+3i1o2beM973oPDg30kOmHFvoqqxN/5kR/DP/hHv4DHV3M0KVE/f7BAP4zwH3znt+H93/4tKqd7GrssSjx6doKPvfEYn3h4hEc81zkIcXU5xsmzMc6fHeN4scARAUAQ2aksAqG0askkTKZfJvWAZv1Ev7uZ05gQCBnNz2M3CRg5QSSYls4ltcUnDy2ZZFiXqlhW89lSRPCHcvgTaLw9kWwAnKktWdGUTUQZkus0ynbnho+ZRdYCcJI48M2oK1Sp2cbBa5asoYtnV5NlS5DsZwgHPEaSm/AU1dgsNywDc+VsbyysExucb95zscjpOx0rwkaXaDuRZRLNvenhSXDMk4IUFKYE015+YA1EArIbOlSBYpa5WDLpk1U0T81GtkmNbG1YItfey2oAG5oUiIzhXWnjXIIpsOieRdgKEW5laioKUiA+IAiyph6Vq9+cYvGHl6jOaTDubGJct6A2Wz+vJUGw4zR57VyjBngJ5lkl4LhyrZomdNV9yBI4geWS84gMHEujZqSudc3AK8DgLp6XxQ2EsUL2NZXYzuwW/Rhj5Dw3/cS0htgmOiwAACAASURBVAxaK/N/eQNynnFucMOibyynhDureDWGrolIz8fvxL6k7n5J82YDcLpnudIXKZ8k+95WAqXSmHowYsTbQ52wRVBJxiG9PkJ6o6tjSXn9uk+x2pBH6vL1S1nEaMNiAsOjL/mgmbO1zI6Lz7c8zyWNkG8n5zyzVQKkBZMZNuaRbTV3DwJBGsyzQsDPKB5YMh9f4/UQCJMBM80tgWh5RgBrBuc8l35Jn0QCNZp4q2vdd2pzfrhxVwc4T/th6Y1HFJrmkid+sJSu4331u3YWtAFX3zRkY605sAKCjt0UY5rYOvYg1GkRbUic9lLxinZhdk38bFr0SJPI5o1n963BRYdWODmNQrh9ji8fs8IkjRxZLzUjeh/FjUX/r/srF+Dq5CX/WgfIPdOpE8mc3laIxbFkjK86575C4M/qbnXUvFNcHK2OLOWzVCWET5lWSTyCcbgj0Ea2OT96rCYjY6VtzYY0pedeKv9QK0dyT0y2DlX2psVUefZYbNz6y0qfdta3ncTGjZ9HGvL56LQddqP3ttC++TaduLN8cl9lf+ol/fGH5XQs0BHTHofTlGBiPtXPae7OexUDl/IPyYsardu7iEbddfXEVXHU6HZ8ieWb91UaZ2zkumITbX7JE6KWYry4B1FCJ3ukPo+hnqC6pNcjS+imSV+Vkr2435XULc6tGe+NULGSljzXbe4kWfZ71nzE6/SNlpZk+cYXk/3wPmXsTrtAukqsKGuXDGj7YmBJEKWcF7mRPK7xLuDzsC5Yx+aaBlR2RW6sdCBC2hWmSdkzIylEIDIvPz6xU4xIKi1YnTQfdB7KQglHOeFpZ+cWw2icz/WvE5hcxW5V9ub9tK1BT3jKVX2c1MAOumHfR6qTs3TUKZty6UBE4mD3puRzRv4ZkdXQD5fn26vJjUeSM9Fmc7Gx9MYWr2UO+rvyBNfVrvun2wkrCzdvN/Spi+gPORrqmVVnY3WkUmBPg2TTJHCxsy4/sdNXWLqTua+BUPPcawvJRzzSjCXu+QxBmStb05GWzA4IMFU6bvT78WBo9kunp877k8J62xRJJXMRshuddhRalHxQruxBATjL/PL1U1LMh+tu/rkgtNqdDCwSPLTZGbeFYdrCZ919O778T30e3vuel3Dj2h56NIumX1UUIEsSxNSiUkjs2Cr/1ot8if/y7/wofuZ/+d/wjM0e3NBlwp6jE4b4nu/4d/Bd3/ntONjbXYttte/X8vQsihJLnfVrIuTpbIHHJ2f4vdef4tc+dg+vPjnC5eklSvpdciMj88ejMstaPlfcBMuzM9sM1YHJBcONnOxOzzrUqS+RVZNpwkJ5hjmNGsEejyXleLHcKJbU2S85rRC7s7kQxI6S0audDlHsp3W1s3M32mXSQqNjugeQoSzU4ShTYFnFWPOFgU4zqDf2jQ00CZJbGZKDDPUlUBzxbPSZtKRr3SVLzWRwudkTUBkLZZnHOqHw5T0DiU6wP4iQvsQ5nqB8WqG+sGthM5F5SbrFIXbCMYFkkrU3uHOB6Se7S51vo65mWR/5a2D5NaEe1pXgtSaYLcbmhkZ22PupLZ1fomPs9HvtCPF1iunZMm2lXUS1DO1ZTs9pzXNFtndtWuw1xn4uWlOI0+GxUUyPxmQBigXu5BgTiJvfmrZ2sc+OOSXbsd1D2G+jvppLp8W1tTrrnO+Z2EkfYj0pseGl9vpIRn0BK5bS7ShBBlqCPJZ/THttx+7x9Bc7IcWOfHWAU8DZAR0PKFc351uUPwPgXIHN9c90Ola3ozKQjuqTcN4dzpCR1Ta3h2R3iPRgy06UYRPRAf13jREm8KxOCixfvUL+jKcmmXMDGynEfjLBpHVLL0N6wEMWQuTP5kpgolakzaCaMBaQFfVjY0Aj2R0ge5EG8wHyB3OUlKq0I6R3eBxnqoSrOi+kL5XNlrNeqq9yLF4/UklTTZUqk89R1/6YO9tU7WhXjr9jo9nM0+rqzGortzkQ47VtK3bTA04v3/ENZW6ucIN0pWJjFr29jEsM7FOtw1j7nDNOF5uYItu7hWR7H+XFicrUxRWbO7mX2FGSAm2rLnxjS7Wm3Ma30jw6dt4+bvOz/R7wXPC3bmfn7OA3R802p31k0k0WkcSGcA1jHqeM8J2V0dn0QRkAgXJ++kBAyqQtBFhDazyqc50Uw2oCz4Lv3H2nSqize38o55TNxinr7nenXy3m0mDyfHGW3tloxVK6TpCjJMeXfX2403XTecG0oSQB5g8/JUAbtViqvqv4z+Mk2cHNM9Wr+cWqMaycTLT/pds3xMzSNUZs1nBf7CqTbjJoPNY22dlVop5s0y5sJCkQS/aMzTq5a05d5CmKo2dqHkGLUg4y/pRX0V+TTbxnAl46mrlD9rujbnRa96w8WV3SYsHYWb65M9AN6/n44Oge35glnMPkjDHMHF0czlxPAm9T5eeA68S25IgVVwJBHvZAJo/P3Ol+Da+aJlhnrxCAt20u8drVRMN4aEf5svdk1ZLDpjgmvKr+skOev8dTfNpId/eR7l63OMiKyHiitZLsbKkRNT+9RHVB5t/Oj2fHOZ+j1hU9wtXUncuS0iRPCvArHTatj7Q3N7SuZGWFmss9S2SXE8cA0/+XB+MwKeYYHRt50N9WBbM8Y0OTM92XawT3STbzuQ4k5yDAcrtUaJtr0lc2V8vTnIwiHRl7920Nu8jj0QBNRsuPOZr50s6PZrDMiWit5MlTgqTfJIDgkV20ulBWZzRw0+pJlxOAejMrR8r/jMfAMZPmyQ86a9vKoQQHtCuRvoraiinPGCdNy1OLaGnkqGB5q/nOUwbtgQaOhu/SFggwOJNj23Y3dAoOeW8wnCwJhb0d7A4H+Pov/UL8W3/2q/Cud7wdHTIQ3HQZcFZdr88HL/+vsizx+pv38df/9t/Fb/7L1zAhvby8lERA9hAA/vxXfgW+//3/Lj7rXS8jpZ/XZ/jyiZTpHRtUTYNlXuHVx0f473/9d/BPfvdjOKHnIQ20memzI+3CGM2Gi3o8NtsN6raUEFgZelXeIRPFTFpmxc5ZQGwYPdqMnVGQp/Ery0nqZvdnVAcquapjr7DmnRUIc5og+ZVSB7hNOxkGJZaLGiwf5SjfZOOR00Y5xtAYPytdq6M3MbAVbZPliwUGy0dzNflIs+g3T5nTm2ax4vnVBKOSeFj5fCXc88VaV1b0zTpksGj6zRO16guaxy/tXHZaHXFuqRfLzPF1YpDyljUrrrPVCai5rKdMLGwz9jpJM0m3TM72byvbSwvIfhwypzSLVwOUNRd57YxK1KNEnfW8Dp2Cw4Dumo2oHSy5LpUQuM7WVZOMX+zGAvhz2RVIWUqXzts9R3lkkP0mQ8mjZcn2GrNDU2pqYlkWpwygOhkLrBn74IA3qx+y8GFgZqObBWI7zWUdiJhc2pGi1PAYW2QaY9oHcaM1A30y9WSEVkytYzx9CcEnh2tPnH8V4DRwpSQjyxD1embGPHM2Na4ZzeQNNlfINvIoTp0kE9Hqa4TsTgcBAR6LBIzVpyWWr01QPKNu0ozcow4DPs/Xpk6OHeg8ZYaHDrBDl6woj+QzL1tqsjn+LK3LLonxsN1Beo0aUvqZllg+oNa1RrKVIb3T1hpgsxjnZ9AOEF/jdVKrXCN/MMbyIU/zmSMiQ891dvwUBbtuOSGVVLpzyQUGGX8TMWYcC2oqecqP39T9JmUn1Dh7rA2HAo/lVGp2x1r63Vxntm+azW/ENlWnxCyZJErnPLNbd/eGQFL+7B7ys8er4yYZ1yLGRzbZkfGT9tdVX7gpq+xMJvatPpV/dKOzy/A1KH9Rbl04TafWOH8kX11a65CxoW7cadVWDiDU8MdItm4g3XsB5fQYy6N7a1bHNejREzoZHCiOltMjuYVk19+uZprF4zes/K6GKI4Pkxk7FthbSsklprslbSjBGW2kTPbkUrAVy+waViTH6SA7vIu4v4PFozdUeuf7JP0dNYyVF6c6KpI6yXT/pk6kWTz5NJolQegIydZNO1s9ZxMZPSAJoGyupAfXkF7bdQc2kIGbI9mjCwwTKzvSWZZJlBBdsfGM+k476UwxW+doM6l4LHa94ClIZaleDyIzSsQkf/MNM45d1wqWI4fTJAtwOsbbJU+mX/VVIze+Yhat9O6Pbn5+DjgPWSU0Dsw6/2ZaFtGhRZpXEmsrv083k3w+Q0KHlpCsXjH28X18zCErSTbYWZspzjGhVzWj7SoITHI5x3mwSBfZIY8J7Vpc1/nyZMRJIpmEKT89F8YqL59pj1fTldaVyYbU5MWToCrGUcbiEiGfA0k44g/2tiR94ah4+1BSOEobreFbbZw6zppjQB0t6M7jmpaZVKpnhLaRqjazFcGNhS90rey8TKv71i9Leu3hhZzzzvIyiG/ebcCmIS54sg9kL8lskhlbMsvmKToclEgPUFYvF2OVellilwhY3ZfcYHtOJL+UWbQxKeykdb539MUk2OMZvCy5yMU/tY2Z5XuyCqcXqM+oC6AxKSeAUdIqFfN8cGbCBAlkbng9Ehtbk49E+S7YvCXvdbPHgBQ1DYN2D9/0vn8T3/nN34B3vuMllE2D06sx5tMFMQMG3Q6GvR4y3vtKH0gc0WAxX+DB48f4+V/+VfzDX/0/8fTkDGkQYo/+fsUCR2dnmOY1bl87xDd99VfiG//c+/DCnZtoU26wwZJyAi3zEpfjKcaTiVhPfh6BcJom+NSDJ/ipX/kX+Ce//0mc0mNRR8THKKec8GyqoZXEpQImpOV055W7Dkw9a074hFnnQrodOQCovMgg4zzpvKWKM39X1kZQ2E7FxugwCXbNuoxQny19oNPLcCxbLbTeOUR2twW02HBUI399geLBQqbaXptrmlJXEZXIOjbAOcxQT2pZwtCOhkdsmgm6+Qkq2DGgyarGlRBV+l+z11Y3diU9LU5HCciWJEVES5ttsmwhqivqLXniFcGYbT5WtrMFZJub16Q4GyRq8sg4SC7gy9n+v06/RWDJknTHNDA8d906lQ38Se9KeEf/0rnTk7oMnnICllWRBiql1jzRRkwCx6lGNeNm7I7vU+D1C90vbrexyuzZgJWdGmVG67ov2lSwUcr5y6nZSBm8ASOWxNR0QJkBb0A2VW7r48JQSdxVIfR4V+oydzm+29Jl3E40TqbF0ClF71z7mZ1RrTPDzeRc5NjKcNHpYzWePlV297vBgPrXcZ7QC49gk/fD6oq88hxD7eeFlbcM4KgqQLDTH6L14iGSaz2EZBVbjC3WtFOeLO0oV3apE6AzYMv+1phSW0uRzl9n1zk31vzJVI4NKjnzj0+cZLdCwEl7k7bes7xcKokis8k/nI/FA3b2cqOgXKUtppvnui/v0yt0IvY7GWUCwfMHD+2IxZJMrq0LgX23iZtXoEuOvHG8+7mSE/7Pn9LjbGh8Gd07AlpXrjUqWDbloqsDQuuyu5snq+DrmH7pt6jrJzNOjezMuRi4k7p0ahD15dS5m4xGTUmKT67Bw/nmqvnoLWzK85vdW9hwvzTctYvd9Sd1OWmLTuXRXCDopDetNSVZzsqmWDadUQs7lm2TGC8BDtMe6RSi9kAlaTN25dxnMstx5Dy006LU4yBU5e5AiY8xkgScPM6Rx0iam8NanmBKB3st9XCsElAbSnKH1QTpNsWQHQogFxcnOsOdbFz7BpnZHZSzCfIzNiBdIE552hw7iVmVpK5zXwc6SDo3nSDe2kLc7ZuWnyfj6OQtc+wgqI1HLSVSOo2N2ncVURizFshP2EQy1nGL+cVTMbsWqlgRJaagG8DY5Bqu7OrlHKumIXWomxXRCnDKbcV3QW6ATn60lzOsIboRB/7fbi8QYBModbp8Jd7EOi6BdvItt3HYGDhzd/mPc+siW7mqNK27Gw3nMEs1txCrCrEiRNstGq/z7HN3KIxOdyLT27d+lt4Aca9rPpkk4QYd4S+ea88qAKu4YhI1tdd6XnrD6kRH+o4vxojUg9MyRtVYDiV+9CZlYmxJCP3Jbd4SN1EOYhGc4NLwjaplruonFt+Z45sUwfbLlQxH3e1vrTL4U88c7Pee10pcr99seJFE3hRMy1aFZ2DqogFwIbXYGNISMCS7RIGwrFRYOrq8QklDV0muKPgmMOFF2oHQZBwYbORJp2PTrERB3SBRujrfYrbTdwVwmukC5QkfIE1UqVsjK0dRbBug12aa6hxZaUN4ZBqZkoXpGYTcV1IPZ4Phlq5UaWRiogzlYokvfs8r+I/+6nfjS77wvWJfHj47wZtHR5hNFphOrjCfTbA3GuHW7ZsY9borf8n5fCZw+InXXsd/+8v/FB/65CeQT07x+Z/9bnzD+74SnSTGz/zPv4Lf+9ir5HHx+Z/9Cr75674K737Xyxj2OmhRW8YOs6rGZL7EvceneHZ2hl4W6Wfddltl/RdvXRM79Nsffx0f+NXfwQdffYBywQ5o0uJmh1BPpirbUSTOsqaQMrGFyp6xCZplIM/OBtN0lMxqmMlLfUCNxnoCe9c7Vz9A1DF2U8ymGv8di6eNgJuJzD4tieAxa/tdZC+0Ee2bSDx/tET5hGXWpcrKKxmO9xxjaZMZMxtxyLgtXMMGP49ZoscytNgYtIBFaV3wwqzrzlMPOlW4FOPpAaNjKBOCilQlbnbhx9eo341QHuUo3uQxha6UmLMpwR9p50tZVs5RUqSg6Uvi7oQKBTPrGlViREarSwBCQAXrWmcTCoNlEqjRKt7ivVbmXUqdqmR/ZHuBcMd0onrmBRud2FnNUz1Y8inli6pNUVHcL/TnN1nPQliHvQMfYnBdiV3P1Rg3eeVy3kiSYuyC/GT5GLt0XWAgZJcqP5eBmdZXDIxeW7Yuha90ns/p/hxwJMh0/re2npkkJea7p5N0eFDBunHIcgUPMP19rrWba/bZ5RiUdvTo08UyH6+VNixOd7VKwF0yIosq+umxsYxl8m2kB3um45L1C5kJxinKRmB+rkdLdaNXs5lO91CTG3V4smozlj0eJdKCNnPqLu3cdUlaWDEim9+mowaPBzUmk+MvaVGb2lI6FnBOLpE/ngn4p9e7aqLTWe7npcrsJAFCEsZxg+X9YyyfHaHKTbzvgc3z56kzm/Jnrbtxd4DTWyF5naXG3vu9etsqZ35uyZw/QMGA5abu849QHPoVW1eqHPDZSkPKpkJnQG3oy8gKSpjYoCDmhPOL9neuS9kfcepOiFHZ9K2l9OcuwL2vk2isBb+bEhIDzpqqaoQyL0d1fUvnbE4nrvRh7h4r9lcoZyOhpQawh2RI0/FtY6jO7tvBJALMjghZVeKsFE8iJh3tId2+rn0uP34knaNz07YE0TXCeMsrurLwNdToU+fJZlnupepqd01D1eTKzinfOpBZvawC3b4rf2zZ8JUyiyfYVJUqS1FOrnS0qKzy1B9gLKsqBkzMhmwo4slYbEYjODffYa/k4dzMn5xaE/DsDMX4ROMUD0dKJhZvfFLNa/LUXvVcbOiENfeMODI0ugksHdjx1nliQ32H/4Ztl08ifOORy4HcYLpp4xqjdRY6q7WsSvpzzm2fEyDT3A3VJMR9RdpOVz00OsOX73miH9C4BNYaRq3KSLZbh6rwVCDpPnOLPWlHzVvpHj27t3QKD6tNQY/HldJyK5fhPhli+r+q4psyabfKMYEj7a5kj8RThqYXpqvnbzj3A0tZ+FkDXarsi2THZaSToqo7mtj3vaiyt+YQTIe5+l3vBb0+cczeY6OKvKp6bCxIT/7wrQk4w85Qmk3QBkdJe6OzX7WP0uaCZ90OebpPoA1Qk0FsTyGtF9EIb8Z2WHe+sMBJhoj+kMTP40vbyFia4ebMc8B54gBPwmAzEQGtTOd59iw7PWcyStXpPWwSClOAWRnZHp6zWjHw8pSOtrJl2n6wFG4eaKalkJDabcqRjuM0drNVV/hL3/C1+N7vfr8agfKixPnVBIXYoAbnV1f4Z7/7QXzwQx8RCNwd9BDyNJhigW4nwZ/4vM/F9vYu/ptf+GX8ym/8U8wuTvEXvuLL8X3f9X70ez38rR/+cfzir/8G2nGEr/vKr8C3/oU/i8Vijg/+3h9gSraPm2IT4HSa4/xqhi/5/HfjSz//c7CzNURENi+KsT0aIEsTPD69xAd++Z/j53/z/8UVm4e4+7CsyYznYoLmjMeN2nFWYnYImOjT1W8bEOIxmU6Mz8VTTbhpktkjoPcm0g6YqWudlRUzoxdY5aK01r+1/YnOMDbWTUyoTjAxmwcatSc32fXOn7NbujI28aJQp7g1+jBTtvKyuu5d55wWgQxkIWAY7ZJxB+ozE+ULNHtrNrco/NZi09tdp+aBsZ1KjHiKEBtCpEFtEB2kSO8SSAcoXltoMycgtqMqDejorGguHtn6GGgXeOP05lGVvVhNQ9JzugBlTLydkBQO3DGGU2pk7JxtScLYmd6ndpYNXawW5ALapicimwuVdeV3RyDIcSazqfI1536upG+t51yteGNbZMnCNVAjIDjm//zRi1zjXBsyJDe2gEmeGM/SlcfEoLIDNUVybaTmG5Z9qssrO+WE+moxNM6AfrWpexbS8QqboNOVwwSEyZRZe6HZcVGqQ49KskHK3o0ZeB5w+uC1CTjXRTOCt6jbFWjYBJuWA3i0ucmEO0kH7dY6PO6P2jSiOEvUaPXC7nUy4pyHnENkGKktLulJPGHgZokwNSs5NucxdrJhY0QGiBWFSo1EPDZTEhuyxyyd9lpIDnk2szUl6SjQToyE7gx1g/wBPU1pTZPZAQbbtF6pUZ5aMxIZWI5PcXyFxb1nKKiPa8h8z12jgQdzrsHMg0unuTIdpFkgecBoTKfbJF0Mt0YeV9aWtInj6hefZxk3fBLfynKs9htLIswM3umJnaesTyi1hmWYTxNtf+a5HeXpmx0F/NVg4+RCK5bzM9ay1ruddks/9p5x8WXbtfm3XePzpxGJMdY+sqLfHdtve6S+65ox4/4B0q3rAm5cI/nJmwIC1qTJ+xAHb89RkibaR+1IM0kAVlw+k07fjsB0FSFp3W3OW6Mh4yaPsjwQK0fAyTGKRwdItnYlrWB5lOuKvtRBq2dOADwvmzZEO9fsNMHZTObs9M1kI5eO5w0rlIsJyotzIyRcLI2pz97ZtQalTtskJW0zO18desc4Q2avKFGcT9SPQbBJYJtsjRB1O0qMZq99VFpSq5C4hNWfLsekyHVnr+aogIyRYMZO+nquS+491+7YOA8q7TVuvio8buiKGWnVvMPqaGnyPe+16UOYQ1wNgSFZQ16j80L2zZbPV5fc4TIc35WjgjV1qZIrmz5Wid3Jjew05zju3UDr9osIg0QxVs4a3LfZR0CdrGI1DwpgAxG70a26RPvJ4urIJEus+ObWSAzqO8H542yaND95Dawit4xjolm/CAMnG/PVq+eaBD2I3EDr2pvdmJmGcf3lZG/+G3+E8bSN3WJ6cv1Gg+7ANlQic52RvgTYWZlm2pfYdR71eSyl6/jjMU7yliPbxNJubvZHATta3dnN1Kl0TU9CrzWhdAdmdI9hJoSuLmnZEnAToi8imzs62ujr8wmq8ytU8vAkde+OuHTNQaSBI5qQRl202wFujjoYdduWbTQNJtMZHhyd4pKGq90tVNRpLCa4sbONv/ld78e3fcPXodPh8VymU/Bf/Pdv/98fwg/9/Z/Fx179NDppgvn4CmVV4N3veju+7/1/EV/wx96DD/zUf4e///O/gJOTE3zNl/8b+Ft/9XvQaXXwN/6LH8Wv/MZvYbvXx/d857fjO77la/HRj34cP/RjP4k/fP2BmJT2cF/Xd2u7h//8P/xL+II//h601NBgwInNOpzos8USP/drv4e/9wu/iTdPz6VjFBtdNRhWNfajCL1BT1kYy4jnkwWe5jVmLHWIcbOzxVkWEYghSXc+RfGY9Dr1IxaQVVXmaU9kI3odJQUCSh5MrUpT3vjWe0w6Cp4gVJs1LSAyBANqEhMEdFBqQpRHBaojJgaVsYxbGeqLAsXpHA21jT5ICHAGYorSF3uo5w2Ke1N5VVqZwmW9qyzMg2V7bnbylAOcHmx2nF+nLJECBD2Wrs0uqZk2atpgh7FvArI9yj6AAMT0XWZ1JNaBNki9CI08G93pUO4UDPM9tQYi6qCDjF3fLD/x1CGW1ZyMMLXTWAS4ZY4bALTkyekBaexi0CHzYGVsaavpS0rN7Ty3s7/9Qvflm1UHvyvjap05c/sWm77oJ8n3sQZA+dsOO0r26LNXXk3tqEvyIQOexEMPPpqSz8Ski9lTN4V5wKnpRzPHLR7fya6E128OG/8NqIlzhzu4oPX/UfYeUJJe5bXo7q5c1VWdc/f05BmNJmhGAmWhhIQRCJmcEeBrGx6+NmCb5Wu/dx++tq8vhmuDDQ9jGwO2QQYjZAwYJYQQoxzRJE2eDtM5d1f8q+quvb9zqmoEfu++WYvFjKanwv+f/5zv298OQhWpeNQ0g36eTr0uzo+vPP1TcWHB6e8Pi03yjmjXIrs2qwQc6PyLCk7r/TlGZWgCfXMNaWMhQBUqBWwtylRnAUnkkV8zWKIZfxal2TVUuKewb+5KawTG9cnnir/CnQlDuItlBHNETyADbf4D5stHemlDVUFpkveirJ81sVARwQzR3irCKjg5WSISyilBCc1JTpWaUF7OozAxj+LcrNkdVfM1v08pR50nZ3207sfSvsjkp/QFqbt3ul/Kpa2hM3XepomoLMHH3U+vbG+YNFywieqcdxxrh3SKmiT1utMHeBTRo9nc1zRFcOIniTJMeKRnQN+tLpyrFRgNS8VBlg1r0hUc2sfsvntIzhJtnLWffw0WvsqXdzntjtNnaLAjbOl8sd+zwaOPZbRni8bTgQoB49tRwWvCKI4tHUGB/4he1OlOy6Avl1BYmECQpxMJc7mjahSZ2mYoqkPlKa4kT9+dVVI/swFJtCGSJqpaQml1yY3RR5SsQwEMPZxJBdHrCqhgGAE9abM6381Cjw8bSWRvNQAAIABJREFUSeluOsmUGC5ughcR4xwqKIR7c5we1nGEOLlM8zO5MBbx3s0dI1hcRHF6Wg4NnDqwqMtPj8kmiY2RPGnZPDQilEwcFLLJcbSrT/yh7FEGRTsboGRVu28EGkkWrsG4oOCsp9iRkifPUVKD6OAif9x641Srv2TvSOCFSXK0VbLPpUmVu/9GTPTUH1tbakN05iZrXq/a8yVOsqhpFfQMgOgeQHx4k+ogZbWTBuWbG1nSWRqcCbuWBdopIpQ2UsU1o9C4ItkwIcZcBoqxtOfA4Bh52MZbhdKbjREFXI5K5oEO3wgRyXVrvsbhljzAUaT0YPz/KTgb9xeCDEPDPAU06rbvSlTMhDjklyjnm/5x5I2Q/C3xCg8Ibgb06CyoYxIqyW6BxSoXDXfZeFobBtFHg6Id+qI8ag6cybtKoomebZTii/MQVdpNqCMlNKc4MSdjacZZ0qhYfWI4hjJHkJUShrp7sHvXXmzftR27BjrQ3daKsDPsJlJ5/OwYTo6ex5nFNRw7cggrs1O4ZPfF+ONPfAw3Xnu1DNntGtZ5B9xEjp4+h0//zTextLaC4b5OPPvMs3hhchY9g0O485ZX4a2vvhb3P/ggPvW3X8b83Bzeevvr8Dsf/hBi0Rj+6M+/iH/50ePoae/GR+98M26+5gDu+cED+OLXv4OFtSz279uHfZfsx8S5c0ijjN//+H/Cxg2DNT5coxo+KJfx0JOH8adf/iGeGJ9F20AbtvZ0YmNLCza1pbCtvwtt7RkhkeViETPLWbw0vYITp87jyJnzmCkwHYUIECkMRJA5IswJIeF4VshCPGK+gc6ySLNdb/sjfp9DNHyB442YyUvRxTNTYfFYiGIxz7XNRBDhARadIVRpdTRORDxAU4ZisQiC6TxK0zkTAPnmia9N7rOy3KmyJ6+T1jLu4RIQWGOX1Ti7NcaOsZMtejIZsyJbinTy7xyqx+9Kw+IUC64oqrSmmC/IvN57MGov0wjakoaaNF1iwcvv6J5yFq9uUzR7Cn8g2cbIgjPcH0OoKyoP0OA8YzbdhupcFWRnSNSKDzpFTMyk1+cPoTkTUzHCQoAjFyXdSOjAMAb6fdJT0ymCRRfhX5hXofeHRiKkCEW+fnmWylFDiWRxpsOETQ7HReSccZROrhQLJNIPePgRYc0ZyJ1gc8iilWN+jtZ9Drvv1px9iRu4ulmL89lyoiZlitP+g7G53Hj5WwYXEOl0ZuSCkX29WT9YanxRX9iGwgin6MbAbOqscSx98eIKTq2FGtGzXsDyeaHlCItN0XocJZbFkNnaJBHpa0V0gKEYfG5oVVTVyLs0xjhDTggCjd/DHTRaDwn9pKdrUzKKaD9t32iCXzIkk7zzWAgRvl5r2OyQpvL6bOEeIqlNCGa5l5aEqLIhi/TF1YzxPUV9CdFHlrztvBqAYG0e5fyiOQK40TebAh3qKhxtnC5U2yGcdjQ3FI01DpLn3npOr0vk4evybBCPxQuLeD74kbQbm1+AMtX6ZkP23IFu65rUCo4GSfdw6J/z1dUakNWWG2frsXC8bEf38J/eeJhuGucbE9vJ3Zu72UdDY2qTizon2eKI7dqY6MxNIXgeskDjc6HENjOwrv/yXPEQwomMEpOYiCfBz/KMjtNwpkeaCPqQKmqYr8P3oyi1tUv2RwRRSnMTCDTytkZZWeRUlhMcYdHpzmQWtTTTp5pYNld0HKG/I0NPtKyZY96CWF8/osMjii2mlaE8WPMEgqooMeVoaU52TURJ2bzqPKV2gy4zijY2GzXG0QrtpD4jxPzulJpuIqSMiY3QzSJlAIYSCSVYNcoHM7xL0zMozTPpinSPNZRZF1DYovSXMkori9YgOishHQBKOHPKaF1u18w6hLM5xGtDlJDnAZssc5uwWqnhvr8M4TRaeBOqnITQoklOKtREmGCSDgV2hnkwwyggEuWwMJaHr/Oz5pnH6Z9rYOyLWxMumgALS+4r5Mk61xJNAUNxIBZHRPeLr5u1UICePkRI54nFzDs5z/x3ggNF+feysYl0pVAcnUBhZlz2kLJDk51ZA3rvtTJ6fqzhMe6Z0d7oq61GqlpBoHAbZ4HoC3fHbXUwi4Et/pJ6m0rnhEKep110t582IJw1dNPP4f3z5zGJ0PBIlZ0+bXkU3K6HnFYUhmQxX9v4I7TaSZlSi+PwOCX/5D/kjMIUjSCYI5Jpo/Oa8lRqZkOByhqrCHax3HUl+VBE1C7BkTydirRjSCDc1WopKsu0Z1lFwIWvyp2JFIGQzd1bd+D1N16NW6+/Fls3b0aSRYR84mxroFqrVCrh/Nw8Xjx6HPc+8CM8/NOD2L5xI/7w938X+/fuluURv+vyygqOHT+lZUsUc2xqDv/4nXtxxf5deOW+nfjeQwfx3+76AeaXV3Ddln78/q+8C7FICH/x5a9g9MwoPvjOt+ONr3+thEHf+O69+PsfPIptgwN43+uvQyXI40/+4kt4+Lmj6BsewUff/1bc9qor8OKhY3jsiRfx4V95CxLJJE6dG9PGsGPLCFoz5M0Yj+T5QyfwJ395Nw4trOPq6/fhNa/Yib2DvehKJxEjqijk1zqPoFLFeiHAufOzuO+pl/Dvh87g9NQyBc/GFZRoh55tHPfltAFoJNmRUpFIBLKasyxxS+AhvcHEKoaGetTCFZhKo3EkbGa1K0OZxsc2EoztSKIpadzSylIVwZLbVKi8nqN1DEVAZqztQnmtYJS4qu4x5t2uNFpxBuH29x6acJC9U6eLf9jCNUofWSs29W8l+DDXBS4Ujiwjw0lU8syEXxfqqvE11eXixBp/1bhU7hBz71urY9yz16jq1fPCAqMnhvAQuYFNCKas+CAgpUIrQdEUvTvLUvMr6UidpIUcEIElysafIXdVvp9MFdIGx0QbV6Aqss+JnlzOOjfjUCKCUFdcCF15kdQB44MaMmhWTppqiOvbZE0HU0P49BIF5WEsV4oA4c4MQm0tqJB6Mr+IMtEBd1NqwhTdOZ9M01DY6MI4E3qNaYlqkhdFlM0yyjli4uFR5miYRsJCx9zosnEs7goDobMk3nMKw7Eh00w8GuSqVUt2MvWsLSqrYmW6r4OdHHInhiEMoZ83nitthMKZNCJ9KRWJQjlpN5WroDS+juJU1sRwHI/xPsYipk6nSwS98jJUvjNXOKrRerDAgySkIpIuDgHH8yuBJhbhLk6MKvLb5P1lo8JnJ5QKozTNMb7ZmpXXWOiS9G981zKTZGR3YzxdGbI3h1BWihCRVbMy8TyUmjij4SDX+NI5fNT4KjogKa7jZ41DBz2dBarkUJODZwWtWWrppKr7Z7qaz19zEzH58bNzv6Bli+zHDEW0yMlmWaj52E6tUX+/XEGpItorDvW+LlXKFRvW+1nhpt86JKY2A/HilVrlaLxAz10VgOKmGwRVuI/xP0gf4MfiruHlA0xrIWbBE4GlVVJpzSyn2LjLb7KtV8psCoGC1QWbHLS0KsWHn5HZ8bS8se/qXB40HeF+kTAPRInU6AFMkUkKweqMgT1Ka2oXd1NDFSLzqQ7zyqyUUV5a1/7up/iV/Lol8fHsbOmW3yYbcjWW3EtoX8Q9hsgp7fbEVzTxJkEhTjh5z8g3DPNsUqSu1QrhNu5RIQTUd6yy6VpDsLyC0oKhcWaGTy6hS8jJZpEfP26UA45/JWCpczftnHF7CZ0WlI4neNFSy3RdSOXjEnCouChCDTnkfoLiO1fPueYew3x0XldX1wi984p47UXOBlDOLoZOaw2pUaL4JwcKzVTI+rpLTVPcRYdmnDCHz6TZBzYzxpoNQowTVWoxLJ2NDXOkp1eUOE7BdI1kE0kksoTmdBLhTBzFsQnkZ8aMF8xpEEE9oT0uBIATCyKrBIvIFVWzSdqT99c1xwo+M7RbMksvP4mq92h2vhpf2QpaC7yw4B3naWqPXo2qUOthGydbviC3B9EVqJzkDQ5XCfWWudDYgZAwLNiXhQE3Uho8l8Xp5M0lv4/EYW1GvMmySrF0E8r3S/Nz2oRrsLfrDPS2nssj386QxrfaIoiepjrs0Cjk7c+0S0qnxP8gv67EjVbKZRalq7jk4l34T29/G159zZVK8mH6T+1ccl/cKnG7qPlCAafOnsUP730AM3OLeNc734q9O7er4KS57uNPPYfP/s1XUGkK4TU3X4dysYxHHnsKt954Na654hWYX13Hp/7xO3j0iaewf7gHn/zYh7Fz2xY8+dzzODN6Hlcc2I9tm0eErp4cncDjh09hpK8H+7YO48jxk/iDP/srHJlYwk2vug4fuP1V6O/M4PGnX8Td9z+KN7/+ZinVf3LwWUSCIj78gTfjFQf2IMZOp1rFoaMncde3H0JLWztuufmV2L6xDwl2o+4c5QZX56rZPktkdHJuCfc+eQz/cvAoDp2bRd5xBYmgsOvVgmRhQeurVEy8NXVDUY4aDY1WZOXEmniDQrR4v3y+O9eHohTtgxhKSa8+8zajsjy6IWH+hnEbc5PzWDpfQDDFOE/nsynLGFtv6rqpBOeCFd+zro3R79UT1Xl+og14hEN1jflahtLOeJddY8G4pkIROLrmZ3YNII3XJeIg4rpcRJloFH00hWzStJ4HpnlxXvir/r3ty/vC1//B8Udpat8dQaTPOMQsWIRych9KWw46lfxMKDL/N+8jayN3ikbCUj9XpGqWZZKKThvv6zM670Vxan3xH6NvaArNVP8vZhEwHtOlCDUR0RYvyRI41FySHN+aRLg9redMfpocv9P4ndZVnWn9TECHihr/149ZGtAfV1zWLrDulW044jLRikuFkSG1OiS4rtxGr3E9zckpFhRX1AtEvFm+JaxQICEyPzlOHIv5grLWFNj61T/3BadqTiLw5FNRpMID0EaFuu6+4FSKFUfrSYTbWhAdMvEOC0G+ETnJROaDefrXmeLaydjM/solgIXTCUQG6GvKMAO6L5TlkMD7UGZ8Jr1Au2PyryXHWUKjUkWIeKQ/oZ8vjq8gWFw1o2wKCLhPE53mElZxTuNlL0wxSoD8EVV00lDe+LqGPHj1ulM9e06m+zshfZ73FSb626KRbbStQ1xVolL5iVN26Dlhj1e61+y6GhFmZ/WmW+PcDjyCIiERD2EdbhZXaVY5L3vmdf8YcsHrxjFsSZ5+1myaeXf9F0UecYTibXo9iknrI3b7qZ93cHGKc2eAb2IR+zlZ+il33SVVNfgzqtBKm+CnnF1FifnVOsjtTfhvaXNEE3aKueityVEr0UUW1wF9KOnNqchi214cXVMTRI2x4y1oBoV1hnby39nempC1ILnHsd4+syLKldGUTCoVqbKyonUd6WA8Zz+C1RWjgJBfyokFm6LmsgtHYBG7JHRW1zOaMK/Yjk6J3Lj2JEyNNknwxuJa9mziu/LcZkFE3iGnAOZwwWKJiVhsKNWoyIeZjhH0kV5FaWoC+YnTirm1JoN7LMfHhngbgFZvUkOsRygu5HPuib8szPljpBlxz/A9paMXeRGM9CJ8HlnH8OcUb+ty2t2mrrBnl2hnFCpyKCluY9a5IYShRBdinVtVhBcWThm6zHCVarOoHqT9RduHjBMbCiMgEkm7KDe1NdtBVwSSmiTFf0IhFALymng/2xHp7pTtYbC0oq0p3JZAmU3+9CRK2QWL3vY580q/q08fWJ8RHWe4TpVTHyYDcersfE2dc5QU6fVF13DA1h4lA3qs8LfJhzQsBKeIFSZbNWIP1lZtKqDG09UAngbhkU0/jfLNX/PAgI3UvZEnrYeYxMEFItNbk+gr95WwbJLdPjl+JhRpSrGibpKdEmHqYJm56aZoFSeEbyQLCXusVBwICneZ4Co6nZk0N0tFIXJxUinagkhXm3idjMorrxSAfBb96Sh+88534s233Yre7m4VjTIzd4VXsVTC2PlJjE6c16Ic6u/DYH8fmkPNGJ+YxJmJKWwa2YCRgV7ZFBVLRY28P/6H/wOlcgXbNo7oc0/Pz+GiXTtwzZVX4fYbrsHZ85N44MePgDb2d77tTdi0cQNy+QKy+TzSqZQ4mPwMhWIJa+t5xOIReXseO3kGf33XPUAkgdfdcC3a4iE8dPAJHHz2MJ47M4utW7egsLiEs6fPcXvBn/7Br+P1t1yLVDKh7zV+fhpnRidVWA8P9uhwnpxZxPmpORSLAQZ7O7BhqBdxjsx94oCiNCuYnF/Gdx87hq/d9zxOTS4hyBZM0MMxi3+4uOmzAOWCTUblCSiOog7XsriXAU3clTrjDgVFZjnytrufNbBDnShfixuSGbqHe6OKf+RosXgmj+I4hUtFNGmkZdnferYVq8qlU0dTvSpVRfUFBOXa3NVVfETtomhuYUFF5NChhuQoic9KdM2heixmdaoYEkheJ1XkUpQTFGJ+NtFAfg4nQLqg4KwVNu6//txJ5rmt5CWHlL3OSExFKCpFyzpGFS9nCyjPM5PXXVvHQeZ3JcrJsb94oOT5yLqloog5azM5Drd/awc782wZnUbuIYMAAlSWaelDpXuzGYnT73C94BA6ezaF6pHPmUzIh5cjNYuvJe2FiBQP/CLK3DiVyuJNjr2AxCOantPp0C9vDaRik2ID3hv77oY+mlWSDiRuwjWlJREAh0KoP3DFEA/dBONsOW4mJ9vxkP1IXJndjsOrbGXP3bOLww1Zxab4sRQcWoKNjdRtT9I1Vi54TEhnhPGX3UlZH/FeitKwTuFOTh6d5NeKD+a8TIWek/ITjiDclhRKzetONF9KczZazJPORBEdTGrPYIQlGwoJiBi1GW0Wx7M4zWhF2txQ8WwWJvqsvAcs0nyvI2NYj3SSHkV+MBX1ZgrvUUw/jfAHukc1ZdqtfpG+uvTwa1NSTbS3V9nz/H65c2dQmDmHSom+gO7eOGsl33TpGXUjXh/0UPtvvljQGI8os0OSpAfgfXQ2ekJVHLoin0wX4eo8Cv2K09s01ps8SaIphFOdEngGa7PONN0/uVaeNjbn2hdUkHvuqr2oTfhM6NRYdHrjeKZNEZWnH6Y1bfz3rmh2KJGeqRgtiChoIzeeItlmBLInWjBUTYIsBwC5wlPWR7GUstxpIE90kgUrC0t+P45clWVOsS3dPQKmG7VagbhOt4IqIplWxDeMCGEtTE9rHyPqGiwvIEc/zoBermml2HDNs6FhCIvoLaEQop0desZpc1RaWVbQgJKyWOLni0Jqw63thpLyDA/I++aUjOp5RiDmjZNIm7CFebPkKeVQWphHeXUeQdaKFRX48j+1BDxFl7oRt/ZJWVbFVIyysLN/Y/ZMfLzldaub6qKv9RNW2Gl9yGCfXruk9nEftIxxjyA0niBq1pRV6+4jG/hIsyHCXTsRbd8q+kqwPCrgLZzMiFJYmjuP0to0IkzpES2koEkAQTyjkVgAiCIwFVLDKSBTFFvFr1QT2RRBtKsP0cEhaSfoQkMnCtpUlRcWEBTYbK5bLj2vk0PShfK6ht3JynRPQ6k0yrTHWl8WUCTXF3k/u9Q4XXrnxOIfIt+YyhbJfMFFNZBvdlX0h3C6FdG+DaiuraJw/qzXdLlNqZG7758594DWCs7+/qpt0O4W8IKzW9HDYJumT4DgZkQImPJ/IaH0qCTSpo6afE4iJgXLL+WCIq/Kj2xqm4OJKux0dGk1ImnTrJQQf9IIxYSyQ7QRSSPCNJBETKhjvNqE2/ZchN/71fdiy8gGFZs0YSdfsy2dVvTkzPwivn7P9/Hjgz/VWOKi7ds1dr90z8VIppIS4kRCYSTIUSO3rVzGvQ8/ij/40/+JVDKOkf4hnBgbw7HxMW2627bswF987IPYPjKAqelZrK6uYMeWzWhtbfV7hZXS7mvVxjluc5tbWMKRU2fR3taGDf09eOLZn+FTf/11PH9yHKVYBnu3bsZQMorJqSnkK1X837/5Hlx/hYmIeJ9y+by+YyIRRy5fwnMnx/HQoy/iyOFTyOcKuOGKfXjHHdegp7sNxUIRa/kCWltSiDDWrlLBsbFZfOl7T+LfHnsJS3OrGv+xieB3pziED2OwTKNqJqdEEe1LaITIxCCpxGnhs0pVJEd+hoTz1BVx3vscuqJT6KTzexRPkjxKZqR3xmWX1BxrQjAXoDTDwzePKnmJfBCIOmqfMMWjFZYvQxFrI3TzRzP0y0MDVIdbOpY4MkQ2yYf0Bu4ao5tVl4nfbJNSn8yihx18S9jU5TGKnPKoLFskp/EzazVtve5svOEvO/i0vL2AieN5Ip2dEUQ2WDHPaE1RG+ZpuRNIMFKRob15fJoinmRWosj2qDSlyKvks2kIlbwyqXRnsUnKgzObJ6dQ1kr5kgQmMndXilBcRY6szcg3LFhDyOJGzYcKcppvW3dvtAPa07DhNG4Q83vtA9QjBm3cZZt8nXflRSOO10QKDYtNj1h6ZYC82VRBGWomZShFIhyUsOh0cYA6aFiAGypgClOm/bA5dXZYF0zOnWOBK4CEDomzGTeLF9m8UTxB9MieBbP4MpEW90QVOrTr4XumU4h0pjQS57OhoqdYtpH3NEeIa8Yr45ZGGpKU+BSNxRBpT0oAxHtOSkWwaCrkSJd5d9JAuzhBpLSCcE8ckW5yfksoji8r8q60vqADX3s0BTd0B5HDBJtsUgCMD6/ikv9zpuJqRqj+V9FZv2/air1q3dMiNK2IojnCVCKimj2IDvQJ8SZHPz82hgKFH+tUHxM1aRzVe/TZodEeZHBxtH6/VxHn1d1CxIw760frch7RfaBtnIs7dFQMOy/sObRxn29sHJ3IHZqyaJPfZ2AcyJfVpP4xrRWdXoSo68Fix8RUjX+viE65dfh4TVf0uGlOc5ypdT0mElqe1JoV4isRWtgEQp1DAmiKM2NCIVV4GPzukE0/QjFfz0i6G8kdexHfsEn2d6XFWYnEaLFVLeeFqhrcZKEL5ITSfkjG4qSs0J4t0oyAYsA5Frc25q9kF1FcnLQRN+Ol23okOtJRTFrcKqOWWSgTDTXxCakpTCcSks/ox6CISEcvIp29CoUhz5XxjKFEHNHhXn1+NrQliofm51AmdWCNBWdeEZpEgq3RMTs27uUSITo0XmCXro9tu7rD5KYLhXb1ouI9jYMr4FAFFCenTrrDZ1jRn6SFuD1Nxu7O5UCX2yVnUU8i/QGfW05ejWPM+EjybeODOxHJjADVOBBkEaxPqUkW8rw0j2B1Ts8ZwTkBX0rVK6LC/Uz3mL6+EfvsijEFQuluhBg1rbhIS/ALp9oQ7RtAuJ1izYrsJ4szbDTo1WuJY0Sjycs1I3ijxzmeoht9NyGcISeUnuDcx62Ap1jIMt/tnPA1iu179XQy3+jZg8aivYEvRg5vVx8i7d0oz89JBKY9pnanfOpR/Yi0B9xzcflRiXC62D1b/L7jcuorI126jo8IkolshG6S38ObRM9HdQfsCKkypsVMHuWZGduY/ejG2fPUzmbxL5oh+wEnXBKpXAcT9zSOHult14FIb5vQ1JH2Lvyfb3gDXnftFYgrj5b8y1W8+NJx7L94F5LJBGbm5vGZL3wZ//Cdf8Vadh0d7Wlcuf9SfPBtb8LVl18qqyMrsJs0ei6UAhw9cRJ33f1d9Pb14Mr9l+Dhp57FV3/4Y0yt5tEaieFLf/AbuP7y/QjTQDUIJDYKOUpA4+X9Rb8PyoGQyAgPdVRxz/0/xX//+3twamYJHZEmfOSdb8D+HZtw7PQYphbXcftNr8S2Df1IJmLGz3QwNaMwf/zkIfzT/U/iyWdPYXZqAdFYBHe+6UZ85F03ob+7HXMLKxJJXbxtWKgrF9R6voh/P3gYn/naAzh2agZVZkLTf7AtafY+AQsLGIesWEEowQ6b1IqwWfTQb5XWLDM5BHM5VLNEVngg2CZp9kGaQTnrE8cBY2Rlr8W30euS1kThDqqvaTHE1ysgmCZRmvYO5u1pTQsfpAYuVq2w89B93ZjWqnwWKc1WLHKsI16o45i5cR4ThlTCCjn1d8n8OnUwhNnJRhDuTSDcE0UwlUNJuesObfHZsDV+mL55vQqtjRL8NfHImnuOJAIKI7KRdjvkLbP7p2NABdVV49mQMM5Co7xAj1VL9FKXz7di4UkfUToOxG2ywO46WMyZx6m6U3bkRCrpq0v6AnmfLBRJmQgh3J3Sphcs0HKM/p8VVELmAym+KpWmLFwD2iLFEG5PabMLFhgta8pGpYPUFMpujFJTqjsun83ETKUsfh6faUNHzFeqLi7SVVQAkEu8ohGxlKTmOacNWTwvfk6OS4koEdmkRROLXtd01DvmmrLXhXLYRIWcN4oT1dxagozRJuoiGTUezn+ShydfmpxmIf/xOCIcrw+kRXHwSCeLRSnXJ1cQUKRRytvoM8psdn5nHjYhIaSR3pTWebDE8XoF4QxHp80o8X7nAsXaRXpoD9ekkX1xfBalhTklqlUqxnW1EZb5RJp1EQsJj+AQWeIB5pBQHcpVF//L0bsvEnWC1+6jCaWInKURVuRhN2IbKCxJi6+bGx1FcfY8SussGuyw8xMxfR7HizUOpBlfa8/yog7fXLiZsUbGDO3QKN1Rt1TQkVrjCo2Gsao9rq7IU0PgRqAvb/Lc4+i5v/bPvMDQnvkL0E1fw3plsPxK+ZncQaul5ZwviJT54BNlutsy5og73NKLWNc2vX5+7pQ8KJvkR10FEgnEOgZl/k0rouL8lHNSaKAFKWrVL2CLb451DSG5bbfQ/PLyGoIsRWJLKC8xJpLJPnTy6BSCyaYp0tWPMKcTVUMEaZnEIlVWb2VGOdNCkOhbUeIVrm/RZTjRJJ+axVyYpvEzNs7nuRzk0ZQg2h5Fucio4hWNypsjTUiMbJLZPf9cWlxQmhK5p7Reig0MqJkrjI4je/okyjn6hS45PrhD2FSHWDHiOZqKZZbghYVkfY2pQHJKdbvFzj/YcV85aVPql26IB35CunYSOHMSIi56WW2g9gw9oy0Ip3s0gg7kmVpCONWh/1ZeW0awNIlw+wASm/aiOdQqTmxp/jQKc6fLsPEjAAAgAElEQVRsHyO4Rt2Jpiq2z+tMNCWtxvE2a+EeYDnsao4rgYp9FculnER03j4pJFFWpyHhi8vyP+b3IHWBGhs+hyze+fypMOc3UgCOxYFb/WR1VXOKU4o2HZFcC0LVBRy4iYeuhE2bag2oakMDE9TUaS93a5OjdXqnk8qUy6LMiUvtR1zZ6c/BWiHkdBi61dyvBvrdns1Fb+NMD3VfWDy5jd2TRbXJsLsy428ZvLcyusqgY1bYxYkJJS7oUFdUEuFZ3gaXuMAi0/MPxe2i+svSD5gFS5RUKJUq/w4kBtpw0+7d+NR73oNhl0/Oh/r89Czu/+mjuOPmG9GaSQsR/NY938d///Mv4NT0lMaRbakWvPm1t+JD730nLt6xTcViEJRx8tw4nj9xAqMzcxg7ew4HLtqGN7z6JoxNzeK+J57D2fHzWJqcwDve8Eu4/qrLNeZ++ab1/1Vw+v2S941c0gd/+iy+99iLilkcTIXx1tfegJ7uTjz87BE8/vwxZBJxDHS34RW7t2PTcL8b1QOHT47is3//PXz/kRewRJQqkcSWHUP4xFtvwh3X7kM6GcPo5Dx++uwx3Hj5xejr4mIz2Pz4mSn84ee/i/seOYRssYhIJo3mjPkBKhKtO43KMoudrHhkzNGVkKiL94TCmzIqiyWU+Pc5Gz/VMrbdiML4cUQSiRKG5KNJRI2LKpjlZsLc9ZiU680Zjq+rKJ0PUFmh+IxdMgnrhu7Vc9cvOEWcEtyjGtYl872o6KYqkEpumam7Ls5M252S0dU6XjziUUuhh0y6Yl46C7Ne8i2bZAxPj04W2wJUDF6pbyxWCv7CX3pEdfI5I/pwE0JtzJyPSUQV7iVSSYsbVwCzz6Owar2EQIIUiwSVMIV1AlFAvUYc0UHzo5UQaNWKU+NTs3A0IYZG6DKpp5USBX8s4mjxUbGkJpZCSSZEMT3MOGocpVtGML1LWVRRRJZDeSVrXCs9t2Zd4keLvrC0C+SujZoRl7CkMTqzfbm3OCRUY3a/z1jVoBhbgYvG/5ZlUczSiMhbsnvDYrMklMSQCrcOauN03wT4ItTRGuiBx1EkR3PyTHPIuf8xuWY4ixNZVFH9To56RRQU1U5MMUomEOnIILqhTQlAtPeiGI38y8LZFZQml3QAiwtP+xhnRM+foZKeBT89OCke0rpiohYpD/TwjJLPmVCKC8UbhdEllGYWnJejjetFY9CBbIWRXe+qU6A6VE88R0tf09VQU2yFOzlzxiNzcL1TCBP5DSU6FM8Y7+9FbKhHws3S3DJyp06jMDOGIMti0113l0xmxaYTvEj0UkcJdT2FNtl9ttvtmtKaYMip1PnfhcyxEaXdlqft/BwF0wAjj9D+3JPXWIE2HJT/bxu0loJDTh0aYyIix3f1041aGlFI6KvoLe67hyLkMRJh7NUYNFg8L0W4zNc7+pUkQ2vA0uJ0jaaiUbLdIVen+KKT95OUmHZEMt2W5U5eaqZd91JiGarKXTAGC57i/LwVV7q8bPBDQir5wuHWtMzfhX4y3nSJI1Y+U5xC5pR2w3F6JUc0r9cKDedJylG+Uofa2rU/FCbHVDA3NVcQ6epVYUWFPVMHOa5mwRlOtSM2yDjNPhXC+bFzyJ07impppYZscjXUBKje99hZvWq66egNTaIoGOXK0n0a6DuuIVF4A62dWHSS06w4VzaIKXEkUaQ1lNmVqbxqiiIUp5ivV5GPRAPJpc2NH1IUaKS1R99B7gGrs+LRxof2IpIeRnF+HLnxp9RQ6OLy3tAikvxiB7z4Ub3362Tioig6bL7iab0+uZVsCGRBJ99JAjzkwXKiSdCA4B19o+m6UZELQqS9E+XlZZTmp1FmFCXXAjn42o9trG4pihTTWFJXuLMHsd4Npp0oFKVyp0tBk+KE3Rp3AkE21VLu63XcMef9ef1+6VesmzLYG3vQxbWFLy84dfO8+Je/7R+oGgphAoZ6YeoP9Yan1Y+nPF/Nv7G8yziObJPvlhT3BFAWFxjPah0Uiwh2A4TTpZ50h5PGmoYCyCiV8DZHRORZ0R+SiAtfO51G51A/fuX1t+ITb38zkg7d5Kebnp/HXT+4D/t2bMfFWzdrQzh64gTuf/An+Ma//RBjS0u6kZt7e/Hh97wD73/HmxFPJHDo+CmMTUwhX8ojW65gcXYWi/ML6Ojpx+aNG7B1aIC3CkuL8+jp7sLwwABiDZnojVZKFZo2q/Ot6md8HKYfq/qrSJRyYmoec0urSHL8WynjzPQ8RpeyWJhfQqJaRiYRQyIWQTwaxabhPmzfPKwF/rd3P4i//vqDGJ1cBJJJbLxoE15/w1780p4t2DHULYuw518axZmpedzxqkvQ05GpFcfzS2v463+6D1/4xoNYXCsjnEw6YY7lT1MJhzK9N3mfiDKZnY4MqbXp2nqg7QURuGCeI3iLP7Tmzo0jnYgs3JlEdJgcOfqyVVBZoYmtIXD0wIxuSKI5Qf5hBeW5Ckqj5P/agShAxOeZe0qYFyaxK64dEmZbpIz0cLP5fMpP03GwKOBgQpB7PeuwfPa6iyUkCkdDdD6ssi5lsUUKAP3pKqISVNY4Pq3zymx38UfFf1B0SmXt7VOcsXWSRS3frxmRgbgQTyF7Ad0AiO66jHXlu8N4y0Qw1/idypbI1UYHB9478j8dH0lxgSVLI6IgZY3iEzYETA2LiBfIJkLG+25DIDc03NWi7pj2WPLZzFnONv3njFvJ4p9FkSHaJI1bsWkFpS++PWfKxlrO61GHFosICnPqe0l9/O5RTl+kOgscAVg2+mEDQeqO9gaO+wPGs9KOiB263QP//+7sru33am7V/dMOzBWbDeN137X7yD5DzXw2vI3TPdleOIVQQFJE0oj2tCO2MYNwj9mJMQKTKGfhHFHONVS5cfO5YDgGi6uK7XEUsjE+04zfiWKacwD3XdI5pIbn2HV8BcXxOZSYGEP1fJjq+HUTYriizvM1rQlwzT+RYR60RDXp10eBAZ9eOXFUDZ1ULrkVnLocFBnELAs8PrIB8ZF+FYrF83MojNOKZRTB2gwqJZea01DT29U3hwSNXmXm7Q4YIZH82xo+6fZ2K4CN9+jzmR2nk9dKz6HjuqkX80r0Bn6YQyZr43j3fRpGF2679c+mP9dqMHjDOWepTfqYFZuCeIsem+I4lFNIvNEX7DNa8IEvOmXI3j6IxMBW0bgK48fRRGRKxea8i6zkuvDPQh2ZN2pSnV9q7A5OEGPiWSaGdyCxcYuoLqQ3EPVikUST93J2BaW1ZRVdYSKTLPrauxDOdAi0aeakgw0an18ahi8QNVvWv9WYXWgmKSRlRLtGEOmgRoBJNlkUp8cdupZCNb+G0gqRzAWjoFBwx8Jb3EsL5iDwRKFdhIb2PUOIDW3Qo79+7AXkRk+IN6pkMfmf0sjcNZ3aTOkMYl7cWrfOGcB4j26q4pFE1y/Z9IfPKgEO6h042VqTfWOYtlNNCaDK4IQ1W3P0r5QnblpFZbi1E4z1DmYnUJo5bVMEiuVII8yvGKWHUZPJLoRT3QjWp1FamTDKmHw6LTbatzZ+UdWmLrYDOS0M9ShEujtQnJ9EaX7c0GaNxG1yTDcAoaWOZ2p1HhF0BnC0WPQojduJPHswQ1xLNpdW9JILq3flvUimEO0bliBb0ciFLEozYygzIEB1mNERzJGB3qsRrQ3WaNaDGdXJTzH8pNUOVPdtPUDp//iLCs76heFIfbCqYlP3vuHB9GPMxu7QE8JrIwiREhxgxBtAX7CUeXrygFOKBru/FvPnWliQKz45LqbI9buXFSvmh+eMgZurCLFbYyoPoevmCLZs3opP/ucP4o03XosIH3z3i4jm4z87hNHxaXS1tiilp601g6XFJXziD/8Ejx09g3KoGfFqGTdd/kr87kd+DV1dHTh3fgpd7a3oZhpCKIT19TU89fxhfPeRZ3Tj33bLNbj5qldqBE9xUdgZE3PDJjdyfm0ds3Pz4s+VKwGyQkPKSKWSSgviv2lvzaCjvU2f16ON5TK9vyrIlwI89NwR/NNDT6mrffW+Hbh8xzDaWpLivk7PLmB+YRkbBnqwsLSGT/39d/Hjp46hEFQ1+rr2Fbvw8TtvxkhPO1aW1jA9u4yl9RyGBjpx2a6NSCWMcsBf5K1+/8Gn8F+/+D2MzWYthlS3wNIRtOjFczPzeY1h6TFIrhsfLtpnkEMYaUJ5KUAwu25xXFKSO+SCfCKiQ90J2ckQWQzmsirYaJBOziEhOKI4kRHazRAFogdmgNzRNSm1ZQzvQHxtTJ6zVRurOzIEN2gqq1toUB6xUfQc+cPOxN+JhPTMcNwixNMhLjwM2ehIQUhkjTMHHiBuvsvxOqkEaTY6IX328oyN/s0Kxp9n/xHC6ZJs5PLQhKZWi/qkB6m+H8f/rRFFXIY6jIpSzbP45vjWxvtqQFnsFpjURD6p851jNxxvRnMH+c6GWKJIDlRZRs8inLM4Ja+zqaIUIakzSYPgd+TtbqEVT9IEWkRUKXqh1yaRRV4PHqMa0VixIu9NjrGlbuSXd2ibH53rVPbjfx5e/Hd8jolsusLDoWkX+EB6BaO2gYbiRV58HKnRNigldIfIHlEBWiB5EZdZr7nFUqtpfSFLfhaRTX5PTk9cfKcaDhcOIBTOUYjcWlM9IFMCd29FFdGxYU0GD7N0K2J9rYgMphRQQDWpRutTORRn1lGhaIIiGCcQkMUQrwdR0gxH6/ToZLqT0UoYCCBhWVcM1WwZxTEiGQuWoRwzmzfa59DP0IqgesFvf7Y1SQELuZcsOkqLU0ojEZ/Q+Vzy/jILnC4iZv8UR3M0Lb5gfGgY8Y39WhMFFpsco9POZ51j2RUXR+gEWRJi8fo4I26lFNmIXrdDoisrQm2g7Q5oR2fwEZy+W6g1rXKpYBPGL0xqhxO01XYxqzQ8lcDGkz45qRHdvODQavyDWywN/0lfw2z/KIStlcfeo9NP4xxSY+eUOQEIBWVxzH9EXnAijVjnCKLtwxptlkvkXk6itDBhHDohRh7JbFDMq94yYaNN/PwovxnhZCsSA1sQ7uxSU8jGl/cuWFtUEcj9S+hmNGm2i9l1PS9MHmIBwTGqRutCr1wBzWkk+YMUrlEETAIAOZgSBLeItsLGLj9+wgzJ6TiSTDkB0KSNpz1NQpxX4wXqNAlHTbiV6ZapeXx4WAKn9UPPijtKQ3sTHdZTqwwlc+PgKGOw11Glulp8fq4D8iH93uPus0M4tXW4tCdOMSyfnDz+mAmbwwmU12cAppkVXdMknrh5ZfKG055JdYnoPpa25xvjmphVExpqS8rSsISIqrLo9hSPBrpGDbl2zwiThKLdg4h2D8uXtDBz1kRyih62BtDXP6THEOEnDUC/eCYrctUCckRX5BPFNcsai82kE2ULHZUNJdemCa5CrW16X1BzUy5LNJafPGeCQj8F4c+GEwjH21FBgOYq7QoXUVahb3u7bfUNz1it4PTVv33cmg+n3z/1c06QyJcKDQ2z93VTFof+/FzN7h7QWqZtY6doh7l+OUsQeew1sztjh0fPLgqPiLysobI4j3KZyjK/gNzhbzEfNlrjISf+j6kl+G7lShP2btmKz/3hb+PK/fsu4E/ywVley+LMuXEUSwV0trWiq7MDZ0bH8OGP/jYOT8yiq7cXK7PzShZ68+2vwbWXHcDGDUPYunEYScfpLAYBDh07if/5lX/Go888hwM7t+BX3/bLeNVVr0QyQSsK1pYBlpZXMLe8iixRzVweSSrZYOIeFootqSRYVBbIHalCXMrOjg50tKYl5OGvtUIJT5w4iy8//CSeODKG/cP9+NBrrsArto8gKTPuKtZzeZw4fQ5nRmfwxPMn8K17H8PaehGZtjTW1yrYvWUE/9dHfxn7do1gfmEVC4triEYjGOrvQHsmaTGH7hfjOx95+hh+5/PfxcnT04Y2sjFwh6khzlZwmheY49BqgzSOpOJPybUkgshcc4pRNDo1JSeLUlorUSDEg5Ij+PI6s6RpFk6kzH6WaujoUBLhAR7AJk4qjedRPJtDZZVjBh+Pypd3yGJt+GS8SxZlVJY3kWunzHHmfPMBcQUp+Xn6DkastmKfTTlfj2LcEMLkREp9bdzOGlrGdR5mZxlFZANNyqsoTRRRXjB+o72wtrra9bXz1W01OjSouG5Gc1dYaTXVXAXBZE7qZtky0Zg+0SxLHP6c+JlUyetxcAd5kahwFcGKIbeiMlA5z2asPYamNhpEs9gpIsTX4DhyxflRiorjIvUCFoyGHJMzGOmmWCCpJrBE8RD5ovxZIrASXOU1gjE6gllzCRkTb9AJg/z4tDFxxgtCtB4oKowjTF9PbohU1TMFg8VrTeHuC3etthrqZlULbxLMFYNWLMwkL1A5z4KporVt61tyGTWAMpFWEcqJCwUwVmz65sIr1lU4khOrYtNGQrIWUyNihaX4xOKh1hE8vTYPm3gSkXRaVlGRbp93TquxQKlVwRRNs9eNZ0rhCot8xgNzD+HBRdSZTRmFdES3542vS+4mRV6lBVKJaNbKwp5NCq1cKP6hNZlXo3taQ90bTwKVZKsOfBaWjBcUqklOp0vQ4X02VazL/26jKGIIkd4u4/fOL6MwNaniIFifQ6W46jLanZ+mBwl47ZQOZ+vMLJW8PZvnTVrBKW63RBMUA7kxoL/lttPUF4JEZDwH2PQ4oUjj39f4wg4VbEA3f+6w06v+x7QXd0Ta/zl7NW/ArpLDRzW7ca6tlMbcdRfDKS4dP3dUyFl8aDfiQ9vF2cyePYTS4oQz43fIvOcF+CbGo1VOvKuPLGodm4IEwqm05Wg3RzVejfYOam1RwSzLGop0SgWNtykw4ronR1BNYomx0BzZmh2ZNXD8O06e5s2Ds1BUhnq12fbncCqjYqy0Motgecbet3NAqGhxedo5FPC7sACydVEbkfO55LMXM0FSbGAE0dYulBbnVMCWVqZNbS4zdcc75/3l+nBiZRZc4nJ6myT93qVg+bXgmU2y7CHliNGbrbImEpq3ygQu0xLIHovrTlQN7r/mAiB+L4VEcntwDbMrNm08zVrJRfh6o3SXGESBkeoTNRFuCbl1ZCuaK8LOxXBLh4Q2PIdKS7OyTCIdjciiidt4jto6DVEbE4mZBysju3k9a42IoyDSPSMWRyXLCUhEIQXSUPA7cMrASTLH8fz+UQrQuhDu7AadFWhpZ3zsBfM1lysQ73tUXOSmJJMaqyhMsyg1waZRIH2h31Dw+2fX+Gb1J/nlvZ//eys4N/A0cYelLzhdd9rIM/HcTf3Vyx9iFp2ugCSfk1BzqhXhtjbrGhXbJOM4lOfmETCWSZ2hKVg9f8oKTCs8uQAZ76jqn9Fz1Wbs2zCMz//J7+HSvbsvKDjz+RLmaN1AZS0dysIhrOXyePK5n+Hub38b48vruO7KV2Di3BSeOnQMqZY43nvH6/C2O16LjjZTmlPQMz2/hLt/+CC+cc8P8LPjLyGViOLGV1yKX3/323DZJXt18amAX1xeNiFAPIFSjrZIBWTXsyhygVQqMmNPpxJItSTtJotqGEZ7axrdbWn9zLMnRvH1J1/Ej46cxPJqEdu7u/CWq/bgjst3Y7CrFbR2ogJ/cmYed933GL59/5NYmF3GlXu2orU1jVMnptAST+LVN+3D9VdejDTjCZmg4LgkXe0tiMur0+5VsVTGo8+fwMc/+x0cPzFlCTUG5dQQco9UyhSbRS8TesgFFOpvKKbvbHXrfFAAi81oBKHOOKJ9ScuWXrbDV69BJTVTKPhmtIppZfQfuTREEsMIZcJmqD1GpI2NCe2M2MnZzJQUCdOVOFSFDyFtbVqi4oESpSOqp0PbI5t8/FyxqQ2AtUIkhI50HO2pGLJBBQu5IgrOBklv5TptQxmo3CYPNYxQK7Oxm2xkv8bNwT9cjdyUhl1H4jmaqDcjPGh8UCKkhsD6Q8fQVeW0s/hk8cz9SyIe+258ZlSsr5c1bi8TOSPtgOhztBmtvWl09aVRypawsJJHjsg5CzteK/EvS4qllN0SlZGJKDI9Ldi+tRNDPWmEKlXMnF/E8XMLmCe3k4fPGsd1pv5W8eU8S62EcGiGL+zE5aunzuj8dKkWXAP0sBza0ocdvWlkUEGpUMSZ83M4PjqD9SyVvG6U5reqBs82OQ4kORLj+slqTYVbW3XYhddXsKmvHZuGe9WczS+v4ti58/KdZaMno/IIEXai8w2k9QY01KYplhQVi4axfbgHm/stBWR2OYvj43OYX1kzO5MGJFaEfAYbxOIIJ1oQJqdzKI1QJwts43RSXFeayipXurLOgo02Mi1CkNgcpRNx9A13oNqZwDwC5FaYcmVrK+DYjDxQFWp0iCA/jg26XWuOJD36Wxt31e4Hn5E6jaEcZFFWypvLV3cWMR7NC9HHcWAA0c52FR3F2XnRoIK1OQTe809hG3Y+GFZpSJaQYUe7qBloe4Gpf+CExNjkStuMM3avH9G+IPSqWVce1pKHyEcjl9nWr3mw2P1wn8JqRSKqKl4aVMy1YvN/p+D0r+ZdN/xCsQme8Qg9QOJQSHE6LWnHxr9E6Cgs60O0ZzMi6U5RXGgGnx87jmCFynTnfeybZ/fR1NT4qaF/a/U9zumAqC959m39SG3dJV4l/V8rK1wrKwjWyR1e1tpoDicRTrYZF7aYlRdnqLVd15+iHNW2kYruMy2K5CqjdKq8E7lQoU7Lni6BD1oL62sgT5UcSaK2NfGZbZr29Or6u4GDeJW0xetApG0A0fZuhDu6UF6dQ27sOIpLhjhqPQiwcOlj3GEKRN4q5lyhQtPEMFoDTlBUu/feacEBJU1xUlKSLv2QtktOue7swgQ8sEmigptkOfJFnbVY7TF3a1yWfw5UMOSQxaohuKAvqKiAL8cdrMxUsSrEnPQsFsH9slqimj2gqI88SXE3rekVFUVepDy/CIbEACKoBKzk3CAWthMfuUlyNKmmtDlkzUWorVXNAy2oKquLFn/JRpDhJuQAt5FikUIThaqkeCzPWDOsYYkqQankQ62dQpc5TTIOKZu+Bt63o/DUqmz9pl5w+rVQ+/uXoaJNocGhGoDcQIByIxOv6nMLixuBVH/1ntSOWTOctvqRnXMSoe4ehNKtQlzkJ0ilM1OJyMNaXqwtHuOuuN7RyCsytbURmPdPjGsUsX/TCD7/R/8FB/aw4Kyjd0ur63j66AmUGIEpdANYXV1DvphHJhrD44eO4qpL9yEVi+O+hx/HAz99EtddeQAfef/b0Z5uwUo2i2Q8gZn5JfztXffgoYcPYnx2Sv+eh8Ot116NO9/+JqX/FApFtFAMgCacHpvAkZdO48TksiyWDmwflg3Fky8cQijcjK2bN2LX9m3YpNjKMFazecSjYcwsLOKbP3kODx0ZxeLCklDJwY4uvObyXXjbDfvRmU4gXwzQ1ZbGxPwS/ua+J/D0sbO4ctMgbrtiD85NzuH81CIGO1pRrFaQSsWRbkmYsS+aQHxy37YhQzlrBWeAR587gY9++m6cODtbQ+l8124Pp9vteGiRh0p7F2625P45eyF72N2m60cB5J8oio+BAFSkV1BZ5iiYtj30DLOKL9mWQDqTQoSpLE3A2loRed7mDIs7Qza4VoKpAmKFKpIcmdOYv1TGwso6SoympDozHrFYNRajK4w5s5GY1iHXhdARdqZ+/G3l0paRdvzSVRuxc2Mnphaz+OFPz+HwiUWUmqvibTLfmnnmxqmy8TpRJ3ItaQxfpchj3UYZFW0QrpJ1PC+vttZGQv/MNj4LRCBJ1i8J5fSIgFWFVlBzc7X4WCKK7s9JjsrMhJhrn9+RzxI9H8treXS3xvGqK0dwxWUDKqwfeWYCBw/PYKVA7iN5uSSV04SZ3ExL8wh3tGDjti689bpNeNXufrTEQ3juxDS+cfAsXhhdRn5uBYHQNRbVRJm9sbsbQasBdEpeJwCygtPQCrOPcZQYPsUtcVx7+Vbceese7BhsR3Y9j+/95Ajuuvc5TMwuebmEO6UaNi5GO9JhgWNJFlwaHYYR7+/XvckUsnjDlTtx+w37xVOmmO4ffnAQB188CYLuoXBSwgBtsA7Rs4LBrrlMxHWDiWxW0dHagnfduB+3X36RmpqnT03iGw//DC+cOq+xkvLjXYlj4iZDLphyRNu2aDeFRBk5HMhtgZzO2QKKE6sozdHGZN2mPxSRhMK4dOsAbr90K2YrZfzb+AxmwUlAgNL5dUVmlotU4JvfqZJYpNg1ZanGZ0KbWbyYsMWsfLxnnuNQ6vsZ59ZQGo7fyNlLIhQj2kpvURYjLZYKM8PCgmP7ZRm7l0tMdmv0W62DHPZsNBRy3jDfNYh22DjFsI8NlbG7G//XT6saAllHJ53ASEWIixytmWa7pq6GpbjSw/kBG7WgzlO2n24oHmt//kWvYz9rNm8NVZ91vIbuu8K+ZqElVM5QLoF0qXZEOwaNBpbLKiub3orFqXHkxl5S7r3ZitkvK+AdGtZYcLraWs2z8wCW6Ky1F7GBzeZbWzDPUd5jUh8qxTXZ8kRaexUTHSzOAqEyop3dmmIFK0uorFO4Q50B6UEUh1KgZaEBdesaZm8TQEiJi9kcjaFIKgvRNI1/Dc2ug1h15Ev7pqs6VUQS5Ux1IZTMINY/glBLCsWZKRQnT4kPSnsnFVnkebvseb2H3xvZ6MliyOJF1QR7oEqPpIuj5FQuTsENEUu6nPDZsSJIq1STU4I+XP+WEy/vYr6u91lyX0PVCG+nQ5itXrJKmmNt7m901dF/d7QRT8HxbVCzo00IUW7pkB0VObfkX7KA0yXi+eFSzVR0UqGv0bgrWqN0AKLJfsEoDI6uQq2MKHBqpqMIRVoQ6exGuLtTUZx8jvPTE6jQUUI58Zxy0SLLAn34mXTfeY2YRuZV6xIfEpmmMJMFcFHhPHTdkB+zYOS6vVEtQcGN3BsWtdER/AJ5ecHZPDhYu9T1B9QsLfyfBQ3L+saMakk2vrDktMrcaK9mABgAACAASURBVC4sHuIItXYg0tqGStGsUahi48atIPoFklZp3eG5X/Z6NtblQ2+yfh4OVVkJ2A3ev2sPvvDJ38WBi3eKH+l/cVx8fnYeo+NTmF1aQUsqji6hiRlkWtL45r8/gB2bN2LPji2YX1zEw4+/gMMTk7jxyktxxUXbsJ7PY3ZhGW3pFGbnFnD46Et4/sVDeOHoSzh16ox4qVdffjneeOursHfnNqyureOBg4/hoceewbnxaRTDadxxy/W48/brEamW8dm//yYefOJZRJIt2Lh1K647sAu3XLYXbZk0nj16Aj98/hgOnphEdqGI4a4W7BvsxYHdm7B7xzAy8RgWFpdl8J5OJvDokdN44vQkNg924ZqdGzDU0YaDh06pK9m9qR8lFmPL65hZWAUTKTs70xhsS2GgI4PYyxHOZ4/jtz59N06NztWMlW3U3JhUZJutiMRRiz4TKifBiRWllvTjUDw+zIzs608g3JdGdb2MQAKhKqrkHq6XzPYqEcU1rxzBqy/diO50DKvZEr776Bk8fXxatlTRrijCw6QtNCGSA67q7ca1m3vQ3hLF3HIBX/reYZw9t4AQTc3TTK+gopuG52ah5MekWjMsNoluusXOBq4lGcFbXr0Nd75hN0YGW7G4WsA995/El751BHPVQONNZbav2gFt55TjW3kfzXZGvYYUf0k+psau4rC6MlyFCEf9RDZpddGM4HwW5WWOR9yhL/qJe+RUCLium7zR1pgKVX4vcT25t6SiaHLFtaY6tApbzeLqXd344Bt347LdfXq5p16cxGe//gKeP7fikDaiFkaVoVpUfpvJKLZv6cSvv+Fi3HblRmRaonj8+Az+6v6X8OhTY1gfYzStUzLTm63G2XRbtxsvW1yh4/c4Kxn1irQzk7E7L30F4eZm3Hr1Dnz8fdfgkh0DyGbz+Pr3n8Hnv/Uozk7O1wtOt6FLIENQtSWFEMdKuaxtePriZdDXlSPGnkwG73/NZXjPay9DX2cGzxw5jc/ddS/ue/oYckEEIZoqp9OIdnbKKJl+gGa/Ywb39vnszxzLd7en8Z/vuBrvvXG/Cs6fHD6Hv/y3x/D4kbOWS680LasCfLNl/qh8RjhezyA62I7YJsZ/WooTKSRFRmCOrijTmmNEXpNEawtuObAdv3bNTpxbyuIvnziJiWZG2IVRms+jdJ5592wSzGLJuHFeGGBWZKIkkAdPs3dx4epZ6WZpYmN2e4Y5HaJLiCpxHbjMw47S5YMI3NwcinMzisnk+LwSUM1O5INFrk+JcpQrX7wRYXRCDhXfGi86u6LafNEKbB3u/Kx6vQsLrRpEVKtePJrsnLOUbGdJP+K06cDzhW7tjexT8UCl3yK5erJWcnuC6wnrDcPLEc966VQ7/2wxN8BXFkZizgiO78lryXOJ15rxwpzotfaoQKQ/YTmfl71OYmgnIq1dKMycQW7sqPETq2b9YwKwOg2hDtu6HcVzjfVdaOPDTHNGTMYRyfRJSEQ3gfIqleJZTUroRkBKBEfKckhk4gyvvdaSK2qU5OYaEUeRsfrJ+x8b8kYBWqS9T6ie8Xk5hnV7ii8khP67oky3zzxsDbXkeJi+rlTKZxTpGW7tQLAyjfypY8ZJVrFr2ea2RiyyUSWGFzO7Akk3xJmnqwDj+1EoJ7obo14tH73moOEQSh824y199F4+H90qxwtbIF5rIgWy/7R0I0VTOkS7UpvwOtcSTd4ceKAEJDoLxBBq6zTkmPuYowfYiJqi0Cqaq24vkv9xM8BztiHxSNQIemkz2U3ovYVt6DvH0lbQZ7psn6MwkYhqIoz81CiK58+ZWEzeyWY9pcJYU2TSglrQ3EJzePqILpndXZn3zZa4xZjHZQ+lwlXrxKH8mjT4234hwllvHBv/vr5EjMPpHmReqrp63Mj14krFU4pAJI+I3Y/pJhoe1FrH61yu+Km5saVaZa/CgsWsAYwPVZqft0hF1z0IHXWHSj2RyNj72rTEdWjCJTt34Av/7fdwYPeuCxBO4+aVsZbLCYEM09Q9EdNom2/x+X+4Wwjkrde+En3dnVhdz+HUxBQmZ+bQ09GuxCGinFNzi+jItKCnNY3V1VVMzc7h7NlxfPX7D+Dk1Cxuec0NOLBhEM88/QIeeeZ5TM4tyuaov28DfvdX3413334D4pEw/uqrd+OL3/khplcDRMIxdMWBV116Ma7YtxNPjZ3HY7Pz2NLbh9ft3IFNvZ3oa00hk0liIZfHzOIqeluS6GxtwZFTE1hZz6G3twNbhnrQlkpgcWkF//Lg0+hsb8VrrtyNdDKOQqmsxKOgWpWFUjIaRpgHYgMKoZH6syfwsc98ByfOTrmD7EL/t3rDYY2DNjl2hGFTP3NsrQ7W85jUxUbQ3EbbDqYIsbhhEcUIsZL5ddL3kt15WwLveO0e/NprLsZwZwrzqwV8+h+exHd/fBzZfFk57tEtKYSGokjGInjb1s141+6N6EvHcW5mHR/6y0dw+MS0kjXMPsgXm+5skWDJxVFK4V7vssrVKrpa4/i1N+3Be99wMXq7UsjmS/jhT87ik59/GmNLWURSLKwtN92phzyWa50sOZ2MmRyJK2u+NJo3dNXxl7mumWQV6ogistm8NpmdXnxpFRUivSpO7ZAR6iyFpxl3C5Hl45ZggWAFvjwx/SiX3SV/jEEFySha4mG8+ZphfPC2Hdg62KrC4MipefzR3z2Nh5+ZQJmiJG5UtDlSoUkONT1MKtg2kMGH37QHr7tuC9oycTz24nl89pvP4idPnEOewiTnICFFuvfMrGEFDrXSpmT5w9o7dDDWJxLWPFYQamrGL129Hb/z/ldh/0UDWM/m8Y/fexqf/+ZBnDlPr8KGw0qIGNXatA1iscn0Hh6i5l4h4UAxq32kv7cfH7j9GrxPBWcaTx8+hc/e9QDuf/YUcgE9fXnQRRGieMBZwBgEZXnoNbRKfLMQejoz+K07rsH7bj6AUHMTfvziGXzuXw/iscNn3HjPUU9Ud7uGTAei5cIrjaizHbHhdkSHU4qFpcAsWCkZajm9at+nEiCWiuHW3Rvxf9y4G2fn1/GZBw9jNJczb89MTKbwxfFFlJdZALLgdvwyncLO3cNTGZxCmA+eF+14VNOSmSw+L5xoF7+NE4tQhsV4DJW1LIoLyyjxwGEiD2MwGYfpbKlqo3OJKChydBQLnjWyDTK0Q/xt56HspwzW/DmkW0itGYjXISd3fjT0Xh48kDLXqdt1uKqgdUUnr4Wf2wpF8TJAJ+xyQh7zGXRFUK1I9qVqY8FpH8BQsLpNkX3OehHh/6V9b7ONsabFikVSE6Jdg+LsMR+dSTqMw9V4u60PiaEdQo4K02dRnD+HctHcAoTe1WCTetOvT+Wbe3e2qtEXp5ORwb1Ibd2DxOatmhoWxsdRmqcwqIByflHjdXMBMNGV+fmyWPD7t+uf3BjcUDWP2NVLevGVE2mN8nndi4sTQuoaj/765/foFz1uHeXCBWtwLdBXl56WyQ3bJEwqL88je/olBDnSARbNE5TTEgHztndrLchai241VLdzc+be6DidBDJoU8jrReU+X8M3GJ5Pb8eV2TbS+J6cTUZLuqjjmgel/1K8n0R3W4aA4jqKq6OohhgSYX7SasJcClYdZeObGAAj6k+yVYUgOZDB0qxM4bkP6T15P1TY84M6KzaxCM0/k2N0Nk78rIpy5eeJJFCmYp68bidcbI61mhMAxWTrtFYrKHo03J5Abvws8hPnUKWjh3v2WLcJGmFCUSgs9XpznN6iiwiW5+Q+IKqW9vSqxarK0zOKgJG6pOaoJDQNRB249Mhno2Cotqh/TmjUFNm6s8qM3ma+gkZmTqnnOhd9ecbIyRDa1I0vr2Idz14EV9ssTEEsY3hyAZ3jP1WarLCDFW6m5lVH9KCyzo2VKIx5zNU3O3bIJiSqIIx927fi85/8BF5xyZ5faLre+Llq3MVigE984ct4/oUjeOXOrbj+lfux/+IdaEmnpADPFYvobMvIRH58eg5nxiaEjG7btAGJWFSczU9+6Z/x/ecOoa2/B21VYGp8GgtMUchlNR6+etcefPwDb8K1r9gtVPGBnz6Lz/3bg3jq6BmsTM2iWsiiu70VQyMjWGlJIBcP4459u/CRW65Ff0crCqUSTp6fwXKuiL6OjFDMQlDCzNyy7JHa0i3IFoo4cmICB186h0cOn8V1u7fgV19/hX7eq99riPTLm3jH4Tz4zHF87NPfwclz027B1EdHdr0aUW0X9adcXyZXhMQ/U4SiNgFySWgmnkRzOqGkHCjXltQJMxznQ6WAAKpz2+J49y278JHX7cFITxpzyzn8yd88hm8/8BLW8wHCtIzpiSI0EkN6OIV3792KOy/ahL5UAmdnVvGBv3oEh87MoZnczmUasntzWmeKrgx2i8TUA9NA5mZRmEnH8L7bL8YHf3mX+ItLK3l8897j+Nw/vojJ+RzCHENbC1hD2t2wy41TOCYPIzJoqG95gfxIy6HXipcRc1jIJtNiWKAXT2Rll6OfcQWnQY5O1Vt7cGyzF5Km0asXTTiRkrfroQiJ+fSJKG7Z24MP3XER9m7v0r18+tgM/sfXnsUTT42pCCYaKOFdnJtyWJtJZbWAre1JfPgte/C6m7ZZwfn8GP78H57CT54aRZ5xp04AwBxkz82pzzMMgVKT7K1h1A77hB7vk2eduArOq3bgdz5w3X9ccKrAsL2HRun8H1GBci6r9wolKZbgCIyjJRsl93e04YN3XI/3vf5K9HW14ukjZ/C5bz2M+589jSx9e70ASJMZVzsw0lRFgvOQtRNWm29PVyt+85evwZ03HxDC+fCLp13BeVpiJImT/KjVPVtCg/TfmLpGdw4iqu2IDrUi3M0Dynwpg+UiSuProkFUQ2WEgwA3berFb9x8Cc4srOHPfvAcRpezYDpUdCgjhLt0fgWFCY5A103trjGj2U0ZsuzdEsivcr6b3pJIKERd2MaDjLzCWM8Iwh2MPwRKSwsojJ9HsLqq1KByYREVjvtcsemRxFCcdkkDev/S8jgqZUNpaw4jus4e+fWcTq5fZ6tFdEWefy5msFYEunOocdxWB0Fqv2vki7KZ40IvE5lSceCKxUY9AceCSt8htajqhBN+HFpjRbg3txuZSSawsbsHqVhUCW3jCwtYFKLkN1FHJ6np7U2EaCEI9LLNINYzbGltK3OmHi/QXozLi3Y95hwQH9qKaFe37IHy46dRJseuxo/1DAVrbIytwmIbSKVSGOzoRHuSTXIRE8urWA8nkNy+B6lduyTwyx49LX/F4sK47Hz42Wx39LzKOhfVcaN+AarnYw7te5uJujVkTeQqZ3pUbJcWppWHrl+cWLpCTc+wRtHWeNsczBXOQqAJQHUh1jOI+PCInB7yY2eRPXkIxWXabhXQVOVasYJGn8IVi54WRuTaeJ/mZAJSvvhc51iMuVQkvpc4iW4SrgKN9mVRgPQuNi0eIFNF697IF6bay1kgp8V9JuKPsKUV1TomN6XSOeNhCe6BfB5iGcT6Ngv8KEyeQGVtVZnydf9bu74OtqlVZmKEUjQlmpVxd2Xwz6KPoknuyxISmpqfyVKJzTvlUFJcMvFYpC2lZ7UwMYbSKoXBRFYryGTSaG0fwOzKOgqL56WloYtAON0NkN62MieRED1Lee20dnjfI36sH0iESApErda44Nn1orGGQrPWQTYAk7wtkYv2GF4pf7vA7HIcKdt3eoJha6OJht/osDBOFIsKLQZasngPP4eEiUCs2MqE+Br6Gdo5pPjnJpRZcC6vOuKyS8PQqncbOqvzahhbN23CH33sQ7j9pgttkX7B19R/4sH70plz+K3P/D94/mfHsKW7Ewd2bMb+vRdh3+6LMNDbjVg8przzWCSKXKGA0YlJjJ6fRHs6jR1bNiFfLuOTf3c37nn8OeRo1SAir6Fg/W1tuOGKvbjxkt24cu9O9Pe0a9Q/NbuIJ06cwYOPPocHf/Q4zk5MIdSaRmJwUArVRLGEd19xCT7yjtuQiIZx9NQo1gslDA50Y7inQx6jtEwqFkrI5wsYm1rA88dG8eLxCfxsNYszq1lcs2MYH339ldi7oRfR/43Eo1y+iHsffgH/5a/+XebwbsdwVCxfbLoCtIaMWhFGhIFIppAMIp1lGlnTxoXin6RSUyj0URFCcVDWODTKUm9JyBeTz9F7bt6Fj7zlAEb6M5hfzOGP/+4xfPvBl5AtlMXLpM1Pc3ccbXvb8N6rtlnBmYzj3Pw6fu0rj+P5Q5MAc8HXiLbbaEdqdXLy+PC7iZfbak3roUayCeFYGPu3deGOa0awY6QdozNr+O6Pz+Lxn00jlyubIMmpAe3/3Q7ktxlRCFi8cd1ytE7roop4mdUiuUEhhHojCHeEzdB+jilKjlIgJaB7IWUFew9LN4bR5k2iOYs5l/nO5k+KQzfO5K2JNqEpQYPvCjZ1JXDHdSO4fE8vikEVDz1/Ht9/5CymJpadgKEZze1JRAczKnZpEF9dLWBLJoYPvWU3XnfzdrS1JvDYc2P4i689iYefGkOeXp7a7esHur+IdcTIIa/KmSZC7izV/DaqaYlx9Vhwvuaq7fjt91+H/bt+AcLp93t2znEihRGNTsvklxHN4OHFkSpJ86QS6D0C9LUm8YHbr8V7b78G/d1teOboOXzuXx7B/c+c0HPk0RrzwLVDk9/DRvOO72inqhLOeroy+M03Xos7b760oeB8RAhnWRwoEzMad8+Nav36ULHNAyqGcEsLwrRA66LtkeWuy/9yOZBbQzmXR9N8FjcOd+E3bt2Hswur+PS9L+DMwro4vLIL60lpDRSnVxHMrNjeSKEBxR3O41TXpmHUrqJTSldPg/CuI6YQDyfbEe0aQrijXePy0uwMgqU5cTWtgKUNC/d/ZzDviodm8sPSzIeuoLQyZgbhGt+bUMdOWz9J8LnjBjAIjaUowRVm9T3aP5T+/y/cvevrrHZi6Te6h3xd+V86sckF/1RVmhTbHAfK3Dy3Zk2oV3/XjNG8WRNw0cbNeN+rfwkb+/pxdvI8vv3wg3jm1AmUHHpqFCJXJOj2s7GVW7mQukhbl2WUL86o2PQNJQWsNqGjN2qLitLk1ovVuOdOHkV+mtfTEKhGQZLtwHQDofAtjJHeTrzpmutxyYZNODc9g28d/CmOrqwive+ViA9vQHFqFtmXTikuk7Y/ldyKCW0aSG82KncTCSFYHsF92bVXBrwvOB1PX8VHs+WuZ7pk2UPzcfKqa/e/xgXgGnDPiMqE+r7HJjoUS0qxLWRuYETXMnv8RWRHj8rzkgVeTfHesLT4+e3ZY61kwRRS7dNvVuhb3uIk3X0SlUCgIxF+Rp26CR15mwqdcNoQnyLVQDnUtuBqDy8QrKUv1nmD7j4bym4NKWljLUj3b0VrRw9ys+OYH38JAQth9Z4vh/PddTaZkVXm3Eto+k4klPuO6idOp+ixbL6sHuWMdAwitf0iObwE2bxFjAY5BMyqX18Wih4ulzDc3YvbrrsevZ29uOfHP8YzLzyGICghHImhqaUD4Qx1Niu2fvKr0hjUUqWVWGTJVaQEUDBWB3J+/jn+uXH6BUWjawDC2y6qhjo6pKbkG0vUIPpKI0xW71hqbYe/M7KYMR4FDY+NP2MRjtYF8oZwUzZ1Fz88I+qYw05DZEU+UZtCcv26WXjUCP56+sIakSEUw8YtW/EHv/oevP01NyLKg+g/+GXrvIqFpRV89Z778NV//SE29LTj8ot3oDPTglA4jN7ebmwdGUZPZ7vG0IyqZA57KShhfGIKY5NT2rzW8kV8+fsP4ZFnD2OdXAcuhGaKWSJ492034313vBrbNwxKXMTYS37koFzBer6A46dG8ZVv34tv/+gJ5BlZ1dWq/OfY4ipu3bMdb3rtdYgmkiLobhzqx1B/t5TlJWZsM8aqWMLM/ApOnJuSWTzPy6VoGE+cPK9R+xsObMcbr96D/s6MKAa/ANisXSEq6b/34HP4r1+8XwVsfYLgis0LiPL2z7zizjz7WGjx/oV1eFJdTj9Bjoorq7R0CSkhpUIkp8H+iKMMpuU05cp472178JF3XWYF51IOf/yVJ3D3T04iSzSUXEZu7uk42nZmcOetO/H+S7cI4eTI+8N3PYWnHxtDdamACDNwHd2L23qpWEYs1IT2ZBxJF2G5mC1iNVtEwMNBJO8KMokIdgy1YaAzidmVAo6PLmNlLbBrxwKPthUBLXZcJqy7Bs3hJq03CphYdJapbco0I9Qb1mEWXW1CWyaGZFsEzUEV2ck85ibXsbaUM09Md3jJDYmpPyygOBkqlhEKNUk5Hw2HsLiexypRZLDxbEZbMoo0NxqH1uYrFSzmi1hfLyAebcb2kQw2jbSTyYBjJ+dwjuk0jPTk/sf0pWQUsb6MIlJbsiVES2Vs6ia1YTuuv2oj0i0xV3AS4RxDrlwVR7Yl0oS2SDNi5K66RVUol7GUz0n4xjhYWRaJN8cCmJ/Ykld4LdtS/NwhRJtDuPbSTfjAWy/DRVt7LhypT3Kkbru7FZv0pbQUIalT9XcGT7IZiMfC6EglhUR1Z5J440378YZXH0B3ewbPHBvDX377Edz3FNHyoigL3L/Y/GXSSbSlE4hyklIpa1KwkM2ruPaHhRDON7HgvMwVnKfwuX9tLDi9OaezSPIISU1kYtQfioiUT51mwdmCaF9Kfqtq6EtVlOZzqJ5fx00bOvGRGy7GmYUVfOZHh3B2fg1l2lCFmhHpaNFzpXjLmTUUJ5cRECWRf7GpzQ1ldGbY+j2bYBo5l5BJRjHc1YH2VIvGX4ackxtMzhdDOQKBCxSZrK0uYGxmCjOrTGIhZcYXQEaZUIMVtphD8+I0ColRHJ1tjBdZaKpNBT/FG6wznfDsAoHJhUWk3eQLT/uXF5wGQLmCg17GCihhBKbnEDe+plPFU+Urj04zGNfPuobIH/OmCG7GVXv24ZN3/jou3rwFh06ewJ//81dx33NPoyg/Q78HWryl9SjWZIUSGYSZJR6NirNZWpjRd+Y+KaGf+4xq2OndysjQnhEkRjZrupcbOyleJFNjFIbiooLV4tOMP9WlPWnXQDs+9pZ34vqL9uDwuTP4s2//Mw6eG1XxGmltR/7sORSmJuRGIECAjVUh775zjZ9geeUqNhtSwhrAJ7vMbg+mwDAcRnemDVsHBjQip+f0ueV1FGlOXiroO8sT1yGEKupdrrtZdPL97A3scbGCKhRLIUybnrZORNv7JGbKjR+XgpuUDi+AqwUGqDqurzkVnmw8NPWgzRx5x65RdmN4f7ixCRS6KY9ii4PV93SNY12wXD85a/gjdSRcR/KObfzlRyaGpKq+YVEWa0Hvlotw/WXXYGdPB2YnCDg9hJfOnUHJ+Z/axfCFWmPByc/kbSCNRuKumqNDBAhFE2pCzEuVNKlWxPuGZfIvzvg67Y6YQkTxWByReAybWxJ4y9XX4Larr0EiGsXf3f0v+Ju7v4H55WWE6MEs2hFHHnyeWFDmAK4dgQYuPYmfhNdbzzT3GC8Ya0QuHbr9CyYWDbN3BxCNbK4yq5xfsMyNjRwHwrY8gGsVqogHte7elyO16+cMvy0HlZW5j8g0M2Cn9ReZX+kHbRmLMCRKlWA6AcnrS6gwScP5zAmq11uGEI4mkG7vwlWXHcDH3/tWXLl3lyyDLlgG1SqY4sNCjWPy+bU1PHb4BL541w/QFBTxG2+7DXu3b8ap8Uk8c+gl5HJZXL1/Ny7dc5FM2ZmPTq/NTEuLis7z03N44dgpPPr8Edz744M4PTmFkjhEVNWFkUxl8KmP/Qre+OprNfJu9Lz0D+/KWhbfvPen+PRd92GOyGBzRXm0zWtr2NLTgRuuuASXXXYAl100gsGeDqnVV9fzyAaB1Oy0I3jm9Hk8eXRUEXv7N/Zhx5YBPHd8HF/796e1ibzllgO4cu8W9LS2IMF8dKJ59NxrVJECKBQDPHP4LD79tYfx5ItnsbaeQ0BhjffOU/fmEU7baO3vXDcom58kQomYiigifeJMZulrRiPhJgS0gaHYhWP4SFh53BTvMDGHaNd7X/+/2PoK6DjPM+srDbNmxMxMlpmZ7cR2EgcdcqBN6zTQbPv37Ha3u922yWbbhlMKoxM7tpM4Tkwxg2yxxZKFI4aZkYZnpP88z/uN7Larc3LsyIKZj9773udCCfbcPRepcQaM2j347b4qHDjTjonRCcBNgEUGqOQwxeuw+5ZC7F6Vi7gILXodLuw5cBWXz1mhnJxCcaoZKVFafp/Xeydgt3mQmWBAcUYkazXpYdfeP4HLDUNo63fA6fYj6AsgI8GEsrxomI0qBpr1HZTVNo2MZBMMOiX8/im0dtnR0mWDm0LepSimpFg9CjIsMJuEw9E65kLT2CSmkxSIT9MjV61DjtkAM1VFeqZgG3ajsW0cNY3D6O5zwOMNcLpQYrQGhTlR/HMoT7V/0AWzQYXSnEioFeE4fL4HDV02mI1K5GeYUZJlQQLlmkpj/o7BSRy90ouWjjFE6BUoK4hBWoaFH77dHSOoqO7DmM0DahFSRKgRqVcjNcmCrDQL0s0qRCgpFkqF/GwLUhJNUCllNwBnpRWqCD2yMmNQEK9DpkXNAF1EUU1jwu1DW/84rrUPoL17FHZisSVXOiFojQKIidAiLdGMwvRIJEfqoVHIkJwQgZKCeESadf+g4RxlooEkN5xPSTm9krh+ZqYWBtYop8RFIi89FvnJUYg2GaDXqpGTFovstFgG05UtVrzyxQUcLW+Cy+Xia02vUSM9IRKluYnIToyCgUZHU1MYdDhR09GP2utWDI5TRzkQE2nC07cvx0PrbgDOlw+dwcV6ah8RUVtSp8mMkUE8e6R7IxSjxQwFOT3J4WuAMs4EeaKOI6/oHHHl6pAHq2Ii8KNF2egYseF/j1Wjc9iBIFWKEpmk1kARY4QiwcDXpq/XBt+QqMwkBkNEIgkdKjGT/IzmxhBaKPzIT4jGHYvmmLSlsQAAIABJREFUoiQjTXpGhmaFoiGHn+o0cg0G0D3Yjy/OncHZhgYE2SQzJXRjzJZKc83QtEoK657JqZxhN0OtXmSUEJp5YSgKLUg3Io9uPK9v/JtAp/+wpgtYPQNWxM+SutnZpRsuBcPfcHzPjNn5PYaxbpzMKvQRdNlutCAxO0sMopI3R4sLCvG73T9CSWY2alqa8MKHb+FIxWX4mGGSAGZIUiFdC9QhTgyTXKfnYHXfsBUBcnHTMeNRJN031CAmChLI3UzmLfo+YjpViZlAeBDu7mbW2hH4n+mnp800tz8ZueWuOCMRP7/nIawpmoXajlb8Zu9HON3UBrkhEjK5Av7RIdE+M01pCnLINQZmVSnyhyZRovQA0niVWGzaNIQMSyHW7e+pCrreKZt6SWEJHtl8K5RyBa40NeD9Y4fR7w1CaYpmoEz1nTzKFpl1gvWmNYQHODed45tAFjcSsmOaajCptzySMYN3oENE9YR0yjMbEfEaGf7Q/aXWsRaZsIIw1tHYm2KGQo040iaWskAJbJL+mB3poYQE2jyE7ombyZYb1yBvKmiTRo1DQjNy0wV64+8h5puOuzo6DfMXrcDPNm1EYTwVtYzi7YOf4f0jhzA+OUFnVTC0oZ8lSTZmYCfpzqWedSLZQrpl0rYS6KVzLeLwpAkCrZZ0HUbGsOQtYBtHcIIMo1oYzWbkpqVh2+xS3FJaimhTBPqHB/Hul/vxzqH9GBofF0w0O/HFMRBlBpSJTZsVjzRRkqZBrPGVTIH/mKEcwojSJuOf7uSbQSgnsiSnTBNrRU0F00oVl7KLGI+bqi0lV5LIYhQB2gINhoBJ6E8R1szxBKGtDQtspX5TmQaymGi+aGgsykYLvYL1fpQfSJFJXOvEafqCUqbXERUXj6WzZ+POdauxfO4sGPU61lzewFTTzFg0tXXC5nKje3AEDQODuNjRgeqGDtxaUohfPLCDAeWnR8/hVHkVHOMj2L5mCXbduhFmoxGTLsr/mka0JYIfFuR8Hxgew5nyanzwySFUtrdyEPsUywc00Ov0ePVnP8SyOcVcZUlh7yFXuMvjgWPCxVqW41XNeH7fCVgHh+AbH2Gxvk4mQ3FOGu7bugprls5DfLSZc0CDgSDGHeLYG3Xk5Pbik9PVOH6tC277JBanx+C+jQvh9gbw4ocncLqhAxmFSViQn4aS1AQkWAyI1muRFmmEjkbg0gGim5+c4PZJDy7WdGLvd1Uor+3ACAFEig4KHUjSjoR0hXx3SKAzND4lllOjZKaTHqykCaSRL98cFGBN+jmSSpDujs4753hSNWk45Gol7t9QgD23lyE1TjCcv/2yDgdOt2Gi3w6wfjAc0woZTGY9HtlWjN2b8hBn1qLX6cLTx6tw4VI/LD45Hl+ZjTXF8dCq5DhXNcAP0OIsCxKjdVBJDOeky4/T1f346LtW1DQNw+v24ZYV6XhkRyGSY/UYHHNj79Hr8Hq9uH11JtKTTPD5gjh1tR9/O9CAjj4SSQtmbePiZNy3MQtpCUYO9j9y0YovLvQiIlmNbatSMD/Zgii1EgpCleTN8U9heMyN7y/34fNj19F0fZQ10svnxOLRnUXISjVjzO5Gb/8kLCY10pKMcDp9+N+3qxlwrluUhHWLk5GWYIBGRW5YsX5Xdtrw+uEWnD7XidxoDR7bkY9FZYnMklbW9uGV96pxrWMcKosaSclGrJ6ViHVzk5GZbGLwSK+PFlkCmkrK/wwLE4Dzw0pcaBxGcVECHtycj7nZkTCoZVDc9Awg1t7h9KC6qR/7jzfifE0vHC4ykoRDp1WiOCsK6xakY0FJIpJjxfVHYFUpD4dareDfy6ahw1fx+l4yDY1CplJApiMXtajSY42WELDxQ95s0GJBSQa2LCvGnLxkRJno/NLEg96DnFln+h2VLX147dAVHL3aAueEg4H/osI03LqiBLNzkhCh10Au5YnSfdA5OI4vL17D4cv1sA47EBWhx9O3r8BD6+fNMJwvHzyNiw1Cw3lDpyhpOaVg/hALwZsyAhqSUY/jStQayE1GKJPNUCTp2RBGJjG5M4gVpgj8oCgV1wfG8OI35bhupdQIsWCyKUSvF6AzhjRZU/BZbfAPU6wKBd+T3CDEdIbqIYXpksbj89MT8ZPNq7GspJA3ZMRG+4nhYfbqxnyK/r+lpwd//uZrfHnpIgIskxHxNBTLxAHSTDoIhzYDJ37g32A2b4A8yv4ksElMiQRWeTULyS1usDozo1E2HQkTy/9FjIiFS/q+UNNJCACGmE5uI7rBXoa+nhdxOTX/GBl0BrxuBp3svCfdJcVCmaIRNu3HwtRk/PahH94EON/GtxWXGHDyEiZlSjJjSiY/hYr1cxQZROYcNoWQM57H40IfKKoClcIEQseRp2JKXmPJUKJKSIM6PZM1tFT76Bu1inB9ybHNG2+CAXIZyvIL8fO7H8TaolLUEOD85BOcae5CuC4CoIhBJyUwiI0HXYaU+Uivj4Ph3S52ibMHwkfVlFaOZmKGfCZeSAJfElIQa8Y0DFotblm0HL/e/UMGnCcrLuE/33kDrUMj0ERSP7wJ/skxkdfI0WGhxi6RehLSioprTkoXmEnsEiYvCohnLaElHr7BLqFBZcApnfsZzEo6apraSOYd2mCF8mlpBByKS5KKLrgamxhBAkeUtUnAX+IMbwQ6SeSKVB4h3rW0wSAmkfSUIhvpn3dDoWtTyuIkB7suIQdr583Db+65C+mxcXC6nPjg8AE8/8Ff0DcywlPeGeUBTyluYjhZriW1ZrF8RBh8+NjxfSeag+iVUHIM97dLLYH0d3Gd0VRoGvK4JBQmpmD3imXYOGcOT8jae3rw1enjOHTqGJo6O7mCm+/MEE5jFpM2RRq+roJU+kCTJim/NKRV/TuPjAQ0xefE+f4/7+N/BJzhSUnTPMokRK/VCUcYM40Bcbxp7M0nQ2gfbjifQ6AypEGY4c55ZziTb8V5WJLbkMT1VLsVEYEgNd0o5QxYqLGG4l9odx20T/Kuhd2AKgWmFQqUZqTh4Vu3YFFZCR9Uk16PtOQEyKSLnN70yJgdz7/xDqp7rBgYc8MeDMJrCIc3bArLEtPwr/fsQHpcNK5ca4Z9won65lYoZDLs2r4BGSmJ4j2yUDscgUAQCq74A2yOSVy8Wo03P9qHi/XN8MpUfHCVmMKLP/0h9GoVvL4pLJ1XgvSkeB671ja148zlGqQmJ6Db68drR8+jr6UD3sEhqKaAZWUF2HXbeqyYV8QjfXr9gSCNdgUzzM7H8DC0dw/gnQPnoTZoEGfWIZoW4FnZ6OgZwh8+OoZz7X2Qx1mgt+gRYdJxzujC9Dg8vrQEKWQQkJqhyMFvHbXD5vXzwn+5sgPvfVGOa619PLYX0RwhgbfklpQWC6GDE7WclBNJTloOi6RIBwKUNA6nBW2K/l3O/dwUMB60U2sQGRoAmVlHG3rctyoHe+6SNJw0Un/vMg5e7IST3OzkqKZ8y/AwmMwGPLqDdtf5iLNoYXW58dPyWlxqHUS0R4FnF+Vha1ESDBoFAzsCXDrSgJJpgMCtFJnVP+rE24ea8e6XjRixuXDfpmz89P7ZSE80om/YhVc/q0dH7zh+dEchFpXE8bFpaBvFv712FRdrB1jHFROpwyO35mLXlmzER2nhcPrw2udNqG4dw+alSdiwKBGxJjXICe+VguZVFOQeFobBURc++7YdH37ZgsFRJ9YvTsBzu+egICuSg/g9xBYowqFQhMM6MIE/v3cNOr0C2zZmIis1gq8BL3XRk2M9PAzVg5N44/tOfP/9dRQa5fiXe0uwel4yf92FCit+9dplVLaOICHZgB2rM3Hn2mzWq6qUdE1PsVyAXpeSAu0ZHAEXq614ZX8DLrWNYUlhJJ69vZjBoz8o5AUsRlfIGODR5TRmd+G7823484Fq1LYM8+dm5cbi/i0lWD0/DXFRxPaHcVwXgTW6x+j76XNOpwQ4PzuPriEH5Aad0Ge6BFMhnjNCa6mVy7F+UQEe3LYQc/JTYdRreNxGgJGuRQKboSSGiuYevPblFRyv6mQN6KKceDy8eS6WlmUy8CXA5QsInS5NAWjTUN81gPePXcHXF6/xSOyZO1bioQ0EOMNxuq4NLx84jQvEcHK8UIgBCsUihVj/kNFMxu1DBDCJIQhw24uSjURycq+nmaGM0/DGSxkWhhXmCDyWloi2rmG88PVFXO+l1AgCTmS4IM2flh2nilgDFHEGjkvxdI3DP2oTmjXKyKR6LB6DCqAZavqZn5GIZ7aswqpZhXysOgeH0Dc6yg1pYlGVsh+np9EzPIyvLl3C+YZrrOtigygttnQOiE3l/EMCmxJgYOQtRepIP0e41EWftBiJhurwbjJaSaNpjmNRaXmBZNMM5QDerKn9Z3pEEn6F4KfISBRVhoI1Zr0iAY4ZFkqYw5i3IcZPZ2at2tTkOAdeM5ALjUqnAliSn4/fPfJjlGTmCIbzo7fxXcVleNksJkU7SYwyA8aIOMgNFmbX/CN9wuxCGkF6HxwkLmmPmWEjPa4U7E1CILVeHGOZDMrYJK4c9I0Owd1VD7/LLgFiKQGA3MQKBcqKS/Hzu+7H2sIS1HZex+/2fYFz7UMI0xlFpeqkQzibFZRKYYciMokDvGlUTVo+Hr+qTcy8BycG4bOLDm8RkSSFqrOWccZnw99D7Xg7lq7C84/tgVKmwLGr5/HLv76Cpl4rlFpqEYqGXG9CYGIcAQcFyIda3qSTKBUFCNAurjsBTm444oW5j0wxWjbWkkZQWKAlVpGhQ1AYkSgXmgLbA2RgkYoQWLbgFzJAAtCcpBDOmz2xiaXUDTJQhT5ubHxmPiVhGnbq88SGGETJ9MZSUMmAFALkHOguDIMi/F0AV4Vaj0X5+fj3Bx9DSVYORhw2/OWLT/H21/swRsyjVIogotVCIJ82gZJcRyz8UtUukTVE3knMozTVCJfrhbEP5HmgtiiSopEzX7CUpDVVJqejIC8Pz6xchSXZ2ahva8FHR77E91cvY2R8nLGN0F2HxuCSaZMd/3rI9VEIjvQiQJ6ekEGRXjF/fUhoKb1mNozS75YBrP+mzek/bDIlYMrvmrOaEwXgnKZQYKqj445RFccfUAyBCJ69MeAQgFP8dyPCSDqENwmORcaYZJCgnxKqu1NqIDOZEK4WcUmcQ8h5kRT7QuJeP9fCEYiRReg5Q8w0PY2i1BTEWCyIionC4/fchvyM9BmnOgPOcRueeekvOFFZB/uQg/M7FZF66OKMWJOXhx0L52FRXhZr5YhpuN5tRcW1JiTERmF+aQEsJiM8Pj+HqjucLmQkxSI+iqQGYD3nW59/hXe+OYOxCS/Cgj7EaNR46sHbuNGof8yJuzYvx8KSfF4Ij5+6gu++L0daRgoGMYWPj53FwPUe+FwuxJsjsOuWVbh/+zpkpiRw1WXf0Cg6uq0wRUQgISYSWrWSGdJT5XVwODwozE5GamIURzvRInLxaiP2HbuKsw3dmCSy3mxgVnQ6EI4tC/PxH3ctR3qM+QbgnJpCg3UY+xrbMeh1Y6jdjmsXuzDcT33NJFoP5dvNDAlmNhecD0a5YhrajaqE25m6n0n7IaOAY+rvpjxAQG7SQ2bWMBANUMUiMWD00FYqEO4P4v71hdhz71ykJkimoXfLceB0K5w0oldQlEwAQf8UTDEGPLa9BLs3iJG61e3GcxW1KO8fRpxMjaeKcrE5PR4GihCanobHN4Wufgd6+u2IMmuRlRwBvZZG5EHsP9GBFz+oQWe/DXdvzMJzu8qQnmBE/4gLf/jkGs5VW/Hw5hzcsSYTlgg1Rmxu/PHDOmYm6VznpZvx5F0F2LQkBSa9koHmW1+2INKoxN3rMpCVbORYp7p+O+qHHJD5pjEr3oT8lAioVTJcqRvEax/U4XL9IJaWxeKnu2ejMCuSryti1D2+IEbG3ahsGEJ9wzDmlcRi8dxEZg1pHH+pqh/dA5OQ65RwaOQ422lHbc0gCg0KPLezAKvnJQrAWdmLX/3pKhp77FizMBGPbi/AgqJ4aNUKDNvcaGgdQrfVBoNWidK8WCQnmBgIXmwYxCsHG3GmvBuliXr88LZCJMYZ0DXkgnXQCb/Hg6xkA+YWJyEuilqyplHd3I/ff1SO45c6YdarcN+mQty3pRhpiRGsf+3uG8e11n7YHW5kJEeiOCceZpN2ZqT+5oFydNk9fH1SVhyN/0Jgk12YYdPITY7FEzuXY9uqUkQYtHBMutHU0YeWriGolCoUZSciIymSUxyuNnXh1QMXcLy2mycUD60pxV0rChFr0XP70JWGTrT3DvHPWVyShdyUWNZmH758DX85fB4DYxP4yY6VeHjDAgE4awlwnsKFa9cRpOnMjKEstEyFgvBFggZtyKiCk9jaKRe1v7iZIeHGFp0RijjK6DRBFqlidnllpBmPJSeg9fow/ufrS2jr6WUzAAv0lUI3RmNZ+nk0lmettMcPb9c4vKMUJE8GS9eMRp5NP5wzOo0FmckMOFeUFLDj+rNzF/F9dS1LiIQ6QnIW833jxeD4KMYnSFpAo18yrRFQUvOzf4ocz+yQl3Ipb1q4eQWQWoQYoJLcKAQ2JXe0hPokkiIcMqURqihhFvEMNnPsk/DESuPz/5NMEp8M/dNM7QgzZJR5KkAngycJzoSCp+lr2cxliuFqUe6Hpt5sqbGGXsfSkll4/pEnUZKVi5rWRrzw4d/wbcVl+MPEJoLjy7xu4Qy2JENO42TPBHyjvWxKEsYOUdDAETscpO3nrm6KEyKjDRWghIUpeb3z2/q4LpJG3QQ6VbFJ8NvH4O5oFXFJtMhzzmqQ9fIMOHfeg7WFhagfGMTvv7+Ec13DAD0vvR74hgZFVBFt3DwOBpZCsy5GrpwVq9VBGRHFx4nG+L6xbhG6HvQJ0CLFDwnSRTBVRgacK/H8Yz+BUi7HsfJz+OXfXkEjAU5m2VRQWOJZJsBMp21INAqSECAEaJhFk2qFpbMzw4pLjgPhOaOrSWxuxSUqsR8c60Q5pxTsThXGVPNKBjp6zULbzdXHtFml40YggthNeg8eN0cl/t21MzPJ+4cpOU/wSCImmM2QEVJ4rUKAU4BEIbMQpBBjJYWeM2zpvEWbjFg7eyHm5RVgcGwMB899j5YeMh4KWc7Mi2FwKYQC/HnWRasRpqH4yQneeAhYKmSMRKIQmCTyj7roOZOYZBt0n9J755xMYoB1UBqiodEpsDY/D7kx8bjUUIPypno4yJTNvzYEv2/S2IZYSPYyUCUw+TTcUvWlSMUI5RFwJSfXButY/khJFsQwBx0D4qDyfiGUeBDafEibGQacSckCcFKPKs/yNZBRThZpOalSTmI2Bd38f4BN/py0Iwm5AaWO1Bnzj6QTDO0gOPGe6PEgjdS1AnByHZ+GYx78NmIIyIhETJmdRe6KcDlUKiVmzynDq794GlkpSTPh7wQ6hsftePKlv+JkeRXc47SzIy0N3dQm/HDbWmxdMAf5SQkw6jQMRJxuN9o6e9De08fZm2RC6R0aQ69tEjmpyVg6K5cXqL6BYZy4WIEjV2vRP2KHc8IDr8uDrUvLcO+2NbzAVjZ2Yk5BJmYXZDHgvFxZj4GBMSSnJGDQ4cA7+77D1eommAxaTMlkSMtKw/pFZVhTmoO0hBjYJiZxrrwO3QPjiIyPQlJCNOdq9fYPoTg7DamJMWx+ILBMC2/z9R58/s1FfH6yCuN+QEHhvxQsPiXHpmWF+PVjG5CREDkDOOn41HcP47dHLqPKMQ63zQ9Xiw3+UYlN5pFMiBoXd1TI4TvTqmKhAF8FguMUQUE5XcIswjcl7cYCU5Cp1QjXUfe2pOmhy5sBqh/hvik8sKUIe+6RTEPkUn/vCr442crB+8Rw03VEx9Nk1uKRjQXYvT6XGc5epxvPXKhFxfgoEvVqPJWfg43JcTAo5DwKrGgZwcEz13GtdRjZKWbctyEHxRkWBmLfXbLid+9UoaFjFHetz8Rzu2YJwDkqAOfXZzqwaUEiO7dp9EyZpofOdDHo7BmYxPoFCXhiZyHKcqOYGfz8RCfOVvZjeVks1i5IZD3o1cZRfHKpB3WTk1DJwrEq0Yydi1KQHKND78Ak/vJZA7483YmyPAuee7hsBnBSpeml2gGcvWpFbesoSjIjcOemHORlRvK1fa7CivcONKGmdQzTFHgfq4NTJ8PIkBPFJjV+uj0Pq+YQ0x+OC9VW/OrPVzE84cUj2/Nx55pMxEfrQdKCI5e68NXxFjYVpcToseuWAixfmAq9TomLDUN4eW8NTl3oQLRWgbmFsYBGBetEELYxNxtWMuKV2LWlCKsXZkCvU6HTasMrn1zBFyeaUZwdzbrc5bNT+Npv6BjCwVNNOFdFOmEPVs5Ox0O3zkZuejQznB8drcabX1eja2CcFwUCWlIUsmDWpoPQKGW4fXUZfnTnChRkxoMSFs5UtuLAqVo0dI8h0mTEHauKsWVpPqJMWsk0dAYnartQkpuKp29bghVFKczanapqw8cnKtDcNcAj+nvXz8OOZSU8mbja0oXXDp1C9XUrnrhlOXZvWCQBzlYBOMmlTrWqrOG/KYsztBBIkW3sUKW8YFoYyEXNRjXRlEPPObmJGM5IKBJ1UEeosTrOgsfSieEcxYtHKtDW1cuxIwQ06LnHLAv9SgVt8ihUPgKKaC0nDXi7xuAbE6CTnL2hcH5BDgQxnwDn5tVYUZKH1oEhvHbkOxw8fxEuYl1D6QNSYwhtNEWIfIiVlKYbnH0sg4x0gVzHKN5/6OvJuc+Lb6hFiHSBxOxJJgq672j6JNbYkPafZAdkGLWwBIbYNq7cZOe90PwJFmUG1YpfK60poZFniAGnfxMkBmnPQkCPTHgU2i0iakJgg8tDdFT9JxNECgeOC1PU0pIyPP/oHsFwtpKG82/4tvIKgrSoypQISou50hIPTVQCwqii0DbEDGdQClKn0kFQu5XWJLq7XZM8yleYY3nqw/IjSl+YpBF8HwNWWmup9lCdmMEZnn67HYGxYa5QlFM8GNcQTqE4KQnPbF6H5VlpqO8fwIvHzuFMYycCQbcAYD4f19zSBoXzJX1+KJghN4C8GSTJ8FNsEDu1A7yeUmSO39aLKb+YZAokIuUEM5sN9jIIhvNmwPkSmqxWKOQaYZylKLCIODZFURsRV1YGprhamvO7eRIsWtkCfJ2JzaQgvSQgKjnZeYIaHg4FmYpIrxjw8rHm4H+Vkn0DUy4nm+M4XJ7GwZLPROgzJWkXXYMeF+RSTaRg5AW4oimiSJiTprYhoEXvRaFi0x/p0plYJYabwB55SMilHxbGOdf0c6g+VwTxixpnCrBnEBgWhki9gYEnPbN6Rofg9ftm9JuhKztka6G8cD5OdDUoDVwF6hnrQoDOY4gRZZmNSrCdxCIzmy8lAXHTlRrh5Donv5hGD783iIDPxeZog0KNMZcLboWSN/b+CUlnLN1mdB/S71cQg8yJfBRGH44g1WoSmPUF4JukfM5QvmlIr00GWjIHTrNZip7hUx67JLWmgiBRaDAzghc3uPQYoS51nhAxShCucDrhZB2n88JjEilyYOYgiAdJSNMjyTmFM5COJse+CNG59GtmIkV4JxFGHbRiFCMz6CAz6jmYlUaq1IvNDwMKq/b6EByjNyLaavQGPW5dsxzPP/UEYi0RMw8VGpH1DAzhwf9+FT39Q9ATq+abgs3tw1gYsGX5bDy6dTXm5WTCQG56STc0andw+Htf/yCuVDYgKJMhOzcTs3IyYdar0dHZjWPny3G8qhGxCXFYNbuIb+C6xlasXVyGjcvm84VxseIaoiNNyM9KY6d7c0cPj3UTY2OYxt535Cy6+4cxpygHnSM2nGrqQcDjwfKsBGxcUoas9CSMjk+isbULLUPj8ITLsTg3hV3KmUlxiDDqIZfGtBRaf7mmGW8dOI2z9b1QajSIpBsyGAabM4jinET85xMbUJiRwDdK6KN70IYX9l7AN03d8KrJ1eZHYJB2i7QzDIrYnJkIHsFo8EORxqFGjXD7USf6JDGiApQy4CQmRqNiVpPqIXikRJFJFi0vwFOuAAJ2L19KD2wtwZM7y5ASa8CozYPfvFeOL062sOs6XEm/h3Z5cuiD4Xh4ZS5235KPuGgd5xT++HA1qu3jSInR4OlZOdiUKgAnBci/+VUz9n3fhqFRJ7KTTPjpXSVYMyeRI6eOl/fh+XerUNs2gjvXEeAsnWE4/7i3HvuPtaIow4yf7irFwuJYMVbvGMcv3riKtm47HtqUiV1bcpAYo8OE248/fNKI8TEX7l6fhtn50azxPFc9hEOX+jAY5ofCIEdJtB7bShOQEq3DuN2Dtw814bNv21CUEYHnHpqNwmwLA+Wa5hG8e7ARJy/3YnjMgzvXp+GHdxYjlwCnLAzXmkew93AbTl7pQ9+4G36tEuEWFdeelsUb8eyOXKwsI8AZhvPVVvz6b5Vs5Hr6nmKsnpvEALm2dQRvfFaDExe6eLOUk2jCj+4tw9Y1WTBRDmdtP17+qApnKnsBeRj0ehWCCjU1zEHu9YPkuIkxSmxfmYltq3IQF6lH3/AEXv/0CvadaMbW5Vl4YudsZCSaMen2Y//JerzzdQ2aOknbFcTGhVl47gFqGorn/vSPTtbjjUNX0NnRD9CmVmr8EQHMdGFNIcaix1P3rML9WxbwBvG6dQhvfXkJ+083YNjhQ3ykCQ9vnoP7N5bx66ls7sUrBy7gfEMXVpdl48nti1CYHgv7pAunq9tx7GoLBscnoFMrsXZuLjYuyEOUUYfW3kG8fug0j9Af27IEuzcsvonh/J5H6kECcvx8lCoPQyCKNrTSOE5EBEnNNKzHovtDkiCxE1QHuTECskgDtNF6rM2Jxw8KU9Ex6MD/nqhDWwdppqhS1CXp/cTomuOWKFQ+QoBOik0KjLvg7R2D3yaBTno+c9uTyE2dn56EZ7asZMDZMjCIV745ioPnLsDlpFlIKKRZME+8yEuTKAHuSAoyzdpSmDY/AAAgAElEQVTdCIMRCdFxsOjJtCagG4HTEZsNHf19cHh9gpuUOq7pmU+Lsk6tRpzFglhLJHQUvC8pcilXeNg+AevoGGyTTirsgkWvQ4ROx699xGHHKC+INwAn/VWrVCHWbOaoONKe0dfZXcTICiMDryf0vAkPh0GpRGJkJGIiLPwc5umH14vBsXH0Oexwh1FpyRR7FLiHOjwcSwhwPkKAUzIN0Ui9phIBNr+QSUMNbXQ84pIykRhhgt7vhHZqinWNNo8TEz4fBj3TGHS44Q2IVj3qN2e9J0/TpGgoWkNJMsZSAikrVqaCwhgLXWYpdCnJMAWDiEI4jJSkQnKzSSfSjHrcMa8EBXHRqO2x4sXvzuBsWx+CUz4mFGRUFWw2QRYmg84/hegwIEqvhZLMJWo1nHY7rAPDGBi3weVxM/NKEgDvSDv84z1SW5WojRRFDuIEUEMfA87HQ4DzLH75tz+iydoPBTF7ciUsJhOio+O4ctPu8WLY2ga114W02FjERkbzWN7l82LcNoauwT4Mjo2wtCX0IdhM0W5E50Kj1iAhLhVJCYlQ02bNOwkolfBNBWAbHoLbSUBdSPQI9NG1MGi3zWz2SCevCptGpE6H9Oh4aMjngTAGmuMOB7oHejAyMSHGyhLDSu9WrlQiLioaZpMZQYRjxOGAzelEvNmClJhYvpaNWgPGJ+wYttvQ2mOFnSYZ5DngXF9B2PCab46CSaviSWTv6Agm3G5hzJHuIVo3ZeEKmDRapMZEITbSArlcbG4C0+HotnZy/JWTouGYERTPGbp3SVcbbTBAJZfxGtA3PgpjRBSyEpOQFBXFSQIXq6/CMTmBCL0esUYzNAYzfPoI9HW0wjHSK5XocYo2NDIZLNFRSI4ww6TXwWw0QU0V3yM2OOXh6O4fgJVC5IkYICAvVYwK3MfCT2bRSQIRdBMwpU0FbV5uyCtmNpEzgDM5VQBOTsEXu0IRK0IjHaJNqQ+btHhiB3JjthFiNsUulGMRGMiJ3caMQlYIOqVMcfE94uEdyq9TQxYZwRQ95TdSNR41o9ADOzg+CRC1Kw+HwqBDXmYKnti+FXdvXMNRRqEPMvhcaWjBHz4+hMzEeMSajXBOONFmHcSV673Qq5V48u7N2LSgDBajYYYZ9fr8LKq/3mXF0bPl3Hm+cHYxvF4PKuuacOVqLRpa21E/aMOP79uGneuX882x/9gpqBVKLJ8/i3f2Zy9X8SgvKyMFKpUKjR29UMrCeWQ+PGrHpap65GamYlFZIToGR/H6/hOorGlGsl6FrORYLFlQjLlFOexSr2rsQHlbP+5cM4+jnPQaFe8YQzs1u8OJgyfK8f6JCoz7gKLEaOTHWWAw6NA74mT38M71pVhSnMZ6tdCHw+nFF6fq8ebBSvT63QiPUSPoFs0lpMMkN+w0tffwbyJ9lDBBUPwRRVhxtSV9fYjB4Xs2nA1C1A5D1wD9nCmXW2g5I7ViF+qbQtDl5wfoA5uLsWdHKbNs5FInDecXJ5vhdAUYtMpMSkwrwqB3h+HhVTnYvb0AcdF6dI258PgHV1EzMIL0LBOeXZ6LTekCcDZaHfj1h7U4VdHDOrWMGD2eu6sEmxakQKuR40R5H373XjXqWoexc22I4TQww/nSZw3Y+20LLAYl9txRiO2r0mExqTBq9+K/3qpGc+c4Hrklh01D5GKv67Xj9583IkYlx4MbMpCXFsEbgf5hN3qGXaB8h3B1OEwaOZIjNDCqFRh3ePHuV83Ye6QVBWkREsNpYebxq5Md+PPBRjR02+B1BrBmTix+fHcxFpYlQKtRsJO96boNl+sGUdE0jMYuB/psHkwEpzE3Pwo/vSMfK0rjGHCeq7Lit+9UIzJCjWfuK8Gc/Bj4g1M4eKIVb+6tYW0qiedzkk3Yw4CTcjgp+N2Klz+uwvm2EQRjtFCrVYiFDKkaJZJMKsTF6RAVpUNOign56RZEGNToH5rAG59V4Mtzbdi1uQi7bymGhaQPA3a8sf8KPj3WgDGHm535GxZm4mcPLEVZXjycbi8+PFqLN/ZdREfXAI++bjyIxUCU9kj5abF47oG12LqsiDc2V6514tX9F3C8qot1svEWA3ZvnoMHNxHgNKCi2YpXD15G5fUBbFuch0c3zkZqbARLZPpHHRgcm+CFTh4uQ2ykHglRJr43OvpH8Mah0zhR3YxHNi/BIxtDgLMVL39BgLN9BnD+fQ6nBAhDm24JcPLiQKwfA0Aph5GjgqiKToNwrQGaCAM2lKbiRwtz0e3x4aXyVrR2DCIw7uBCDDIGce4eM4gi9HnGgJQQAZlRhSCDzhGu7KQGEK7fk2iTeemJeGbzcglwDuPVI8dw8Nw5uCbtkvksVIoggU7JGED3L7E5Zp0GhckJmJObh7zUTMRaLAw4eeg5PYVrHdex99T3qO/pho8c7bwITUGjUCAtJg6zs3NQmp2DjPhEXiAFaz3NLXD0vYfOncHV1mbEmM1YXlSKBfkFgomursCJ6gqJEZWmc9NTbMDYsWQl0uITMGwbx8mqclxpaYSfKkclkKzR6pCVkoJFOXkoTc9CUnQMA04C1ZSt3NFnxcWGOly93oZ+SuegqYtnkp3NS4oJcN7kUv/4XRytqoAv6IdSqUZqRh7mzJqPktR0ZJh0iJCH83uVyxRw+/2w+XxoHnHgTF0NrjbUYoKSXqaDrDNkxz83E1GyiYzZM5FPKsXAkbtZa0F64XzMXrIERfGxSFOpEaFVM7AK83qhV8qRHGmGQaVCbf8Q/nD2Cs53DTJooqrDcI0Caq0OqXoj5sdFoSjSgFi9Bgpek8Mx6XShdWAYl3r6UTMwDFuA9IZaeAY74e5vwJSf5BlSr3jISPR3gPMpaaR+Fv/21z+iqW8QCqUGGpWaz9+KWfOg0EegYWQUTd3XkW/SYFF2HlLiEhlA0jN5eHwYFc31OHrlPK51dgg9ccjBhmmejCRHxaA0Kx9zC8qQl57FGwxKlyHds9fnxcjIEFxkgpJILKfbhTNVl3Dw/Akoqe5TJke0To+5WVlYUDwbRalZ0Ck1/HsCUwEMjY2hprEWp6ovobGjHWTsZdJEJmNwfeuy1ZibPwsevx8XaqvQOzKETYtXoCwrF7FRUdCoSBI0if7REZyovIqTlVfQQ3FUUhUlXWtmnRZ3rdzEEVtDtnF8fuooGjuuSykXQjhA4DYjKQ1L8ouxqKAAyfHk+6A4RdK9B9Da28P3wqVr1QzQp0kfSVr48GmUZGTiluVrEW2ORN/gII6UX8DswhKsm7cIidExuFRbiT9+9B6nT8zKzsGty1cjMT4ZvbYJ7Dt8AM2dzbwmU253clQ0lpfMRmZ2DrLjExBpNEFH0gu1isfvDq8Hde1EdlxG1fXrmKANpoParCgvVRAD5OXgOle5hmtPWepD7KxUOyAUFaGphfgzTJaSNi2ApqQx4JuYKwOEI0qj5gfGtEsIcPkkhcYkEpq5ofMUkRv//HFTwnPo90jaJzIrhesIsCh4pxJupA5PGQJuHxQuPyI1KljiopCYkogVswpwx/IlSIqP+bvYn3HHJD47dgqy6XAsnVPMQIiypobG7KjrsKKxuQOl2SlYNrsQyYmxiIqgBYcAq4BXXf1DOFNRi+zEWHabn7x4FbUNLYg3mxEdaUZ1axeWLyjG5pVL+TC9c/A7XK5owKzCTBhVCmZVY6LNiImywDbhQXldMwJ+H7JTEzFud2J03IZdt23A6oWz0drTh72Hz8DnDjCgbGjvxNjEJJbMLcKyuUXwe324UNeJHWsXIDU+mt21dH6Ioh+z2dFtHcHxyhZ0T3iQFBOJongzkqMjuJ7P65/CpWYr4/ut83N53BgaLdGOsLN/HJ9+ew0VnQOwawG7cgoj3gAm28cQ6HYgzCvyFblzWaPkznJeMCaDImid2nJonEA3GV0KMhLla9jcxYCY8ryokYquRcqj46Yb6kMWzQn3r8wRgDPWgBGbB799/zL2n2qFm8YwBno4TMPv8sGoUeMRAjKbxEi9a8SJ3a9fRHXXCNJzzfiXLQXYkis0nKfah/HiF/WoqhtCwOVDOgHOOwlwJkOrlgDn+zWoaxvBzjUZeO4+YjgJcLrx0ueN3DZE6QB3rcnA4zvyeaxO4OTTo9fR3mXH1uXJHKVEOprPK3vxzrfXsTglAg+uzUBqPGUdhrG5xk8u/Rl9D01UyREehjG7Bx983YbPj7ahMNWEnz40C4VZFozbvfj4SCveP9uJHheFcbuRoJHjnvWZuG1tFjvXFdRW4ZuCfdKLTqsDp8r7cORMF+qsEygricFzdxdhxaw4ZpbOVfTit29XIyFWh6d3laAkO4rzTd/eX4d3D9ajZ9DBDEZOEgHO2di6JlcCnL146dMqXOxzQF8Yw7l/S01azEk0IiFKx1pShUrG7n81NUvJwtE3NIE3P6/Ed+WdeGhrEWs49VoVGtsH8NKnl/H1uTa4vH7WJ29cmInn7l+MMmY4Pfjwm0q88dlFdqnfHDAvmnsoFUvGDvNnd63C0rlZbHY6U9mOVw+QucXKG8R4ix4Pb5qDB5nhlADngUuo6R7BnauK8dDaEsSb9cyC0bnkLFZph82skNRE1Nk/gj99dRqnalvwyOaleGTjkpmR+ktfnMSF+jahY5dy+0TDlqRnnAkTlwKyyewjozBq2m9T60nwRraepHWk8Zdaq8fGsizsWTsLVtk0XmvuRvugHf5BB3z9grkkFozH6xJQJU0nmXkUZnK9R0CmU8A34GDQSSNi0v4xkwaIkfqm5VhenIuWwRG89u1xHDh3Hi6H7aaFIHQ8QiYAAfaNWhUW5+fjruUrMDc3D0atjvVnLq9gA7UqDeo6r+OVA/txurYKHtLTTQd5AStISsW2xcuxZu48pMSSdlhEiIm8SzK/+XC1qQEv7/8URyvKkZmQiIc2bMbOles4KeKtrw/gT4cPYCpkTCW3fDCAedm5+I8HfoBZufnoHLDiT19+ji/OnYKHjDKcIqFGQWY2bl+2CuvL5iM2wswje6fHzXF3Oq2W4+woD/HAue9xuKIc/ZNekSoQ8GJRdg5+t5tc6tJInU1Dl0A+XlNMEtYsWIGHVq9BUXwcNDSxmQrC7fOK6C2tjp/NY5NOXGioxftHv8alhmvwMqAiEBGOIOWn0hiYkwyE7IKuxSmfnxmxrMR0bFu1CRuWLEF6TAyzTnLKPeVJoWCbKQKQ/r+mbxC/P34WZxqpqUjo40lmlh0XjdvLirAmLwOReg0CU9Og3GUalRrUKjj9AdSP2rC/4TqON7TCPTnJwf9+xxCmPDYEyLlOo3UCeGxAIw2nATuWEcMZApyk4XwZjf0DkCsoMk2HR9ZtwcObt0Gl0aCiswN9djtW5OYgMcIMJTH7UjGEz+9D38gg9p36Fm9/cxDW4ZGZZBS6Hyl0//Zla7Bx4QpkJqZwAo3d6WR5lV6thk6tgt/vk0bZdFimMWIbw/uHP8MLH74JpcaMqIgIrJ+zCHev3oTi7HxoVWrYJ2gzFoRep+MNyPDYCL4vP4u3D36CmrZmBNjRKkd0RCT+30NP4PaVm/m6OXPlIjx+H7auWs8FMGTmpf8ILtB13Nrbjbe+2o8vTn6HcWJdmYibQqIlAr/74XNYPW8Juvr78G9//iO+ryyXXFOCxc1MScOuTduxecFSJEZFMzNKjKRCroDZGMEsdGPndXx69GscOPUdxikjlyqr5eHYNHcefv7YU0iKS0KXtRdnaiqwfPZ85KamMWg9fuUy/vWN19HUWo9NixfjXx/9ETKTU9Hc2YF/f/2POHutinXiGo0G84vL8PsfPYUoSyQfKwKGk04nFEoFDFo9Tz9sk5M4X1eLP313HBVdPQiOWhEcGxC+DzZokc7ZBJkhkq/VgGNQNDNx8cDfZ3MKgpdkLKnpf2/D4kVTBH9STA0JjsP1ekx7Awi6aPcWMpjcIMaFfV+gXjFxkqKTZjDszWBW+juPoMLZ3EN0cricRNZG3rHRUzvaaEJhUiKKkuKRk52OjLQkZMbHINYc8Xe1lpSZebWuCZ8dOYndt29FTkYK3F4fXC43MxwUYFvX2I6Dx89DrVFi5eI5WDm3GBaDfgaMWYdGWafpcDjQ1NaBE2evoiQ3Ez/ZfRcykhPQ3NGN785dRk5aKjRaDWu/Wpo7kZIUiYLUBERFWrjikn5fZ88Qvjp+Hq3d3RyTRCyTTq/Hto0rsLS0EJ1dVjgcTmxeMQ/J8dG4UtOEX7/+CZxuH1bML0Z+ViIUCjVuXbsQCdFk/BGur3HbBM5WNODwxUZApcHmxUUoTI2hxFNme016Df8+cuwePFvPY8P5+clsqgh9kFt3YGSSgWfX+AS6fR7UESi/3InBllEEPTQGCkOYjlqESHumgn/Ig8AwbTZIl02781BLDlXZyThEn4cw02EIJx0m6dic1AQUYNCpiDYgTCvD9GQAu5ZmY8/ts5ASb2QQ9d/vX8G+c9fhpgpDephP+hBw+qA3aPHo9hI8ujmPAWfn8CR2v3QeFc3DSE0x4f/dWYxbyhJhUCvwRXs//nymFU3VI/ANe5Fm0eO5ncXYOD9RAM4rfXj+/VoeqTPgvLfkBuDc34h9R9tgd3iwpCQWz9xdjEUlsQz0atvGMDjkRGGWGQkxes6hfOHLZhw82Ynb5yfika05SI3T80Oxs28SXX0TrP+c0TkrwiHXyeD0+HH8rBUXyvsxJycCzz5QgoJMC4bG3Hj3++v4rLYfQ5Ne7tzGqBeF6Sbcsj4Di8vikWzRwqKjUgIZu9U7euz49HAL3vu2DWlpEfj5A6VYURbPAOrslR789q+VSIw34OkHSrnycsLpw18/rcYHXzegb9jJWreC9EjsubsMm1Zkct3nxepevPRJFa702DFrQRruW5GBBckmWLRkUAtieMIHjycAs16BGDNFf5HJbRJv7qvC8audeHBLIe7dUAidRoHqpj689MklfHuZ4qYCUKnk2Lw0Fz+9dyFKsmOFS50AJzGcfWMz8Uc3A08CtatKsvDUrlVYOCuDAaMAnJdxsbGXmZ04ix67N83BAzOAsxev7j/PgPPuNbPw4NpZnOpgd7rR3j+GIbtLMJWcDyn0X/SMGhy348iVOjRbh/DDrSuwewZwtuCl/SckwEmRNtIzizvj/xlwcouKWgSrk56LImlEjsuNMbxoYJFBpdJh45x8PLVpPvpUMrzeYUXnhBP+MQ88nWPw9Y9IXdiiN5mZUTISkbuVQGekEco4Iwf7+4cn4O0bQXBiXIDO6YAwDW1eieVFBDiH8fI3J/DF2QuYdIwKYwUzDpJBIzwMCtpc8uGYRk5CLB7ZuBE7l6+EXqNB99AQqtra2M2uUKkRHxmFkbFh7D9zEhUtjSAgQRuujNg43LN6HW5fvgbJsbHweH3oGhzAwNgojzOpVIM2Eteut+Hdo9+gur0VWQlJeHzrduxavxlejxevf7EXLx/cewNwEk8c8GNRbgF+9/iTmFdQjDZrD17e/xE+PXWMDU+UTZiSkIRdqzfinpXrEG+OZAbqSnM9Ogb6YNRqMSsrD8UZWbxRKG+oxV8OH8CJa3XwqoyQa1RYkJyE39z7IErSMyUN51/xXfUVTOsiYUnOw5qSMjyycC5i9Xr0Dg9h2D6KofExHqkXpKbxONNiNHH0zaffH8WfDx9E39goZ0dTHisZSkizybNM0uuRu56A5zQQbzRi57LVuH/jNiTHxjFI7Bm3wzYdjil6rjrdMKuUyIy18JSupqcP//PNCZxpbOefJdPqkBQbjbtK83D3rEJmRrtHx1HZ3Qfr4AiMijDMzkxCQWoqm6DOtHfj9WOnUd7YRENDEfo9HYB3qB3+CcrApJEoMdbTwjREgPMxCXBeuYBfvv0amqx9kMmVMGl0+NGW7fjh9p3MEHYPDfA9FW22oGtkFMO20Zmmm7T4JN48lDfU4IUP/4rva6p4E0hgM0Knx7bFq/DEjruRnZyGCbcLdd0dqKG2p6lwJMYkYFZmJjJjoqCRy1ki0d7Xjfr2Fnxz8SQ+/PYgDAYzVs9ZgB/ftgsLCkr5XFc21aGiqY43M9kpaVhYPBuxUTHoGxrAu1/uxV8Pfoz+0WGePkSbLPivHzyLe9Zv480KfQ1FKCoUSrT0dmHC6YReq0dWShqTUMSOHj73PX77/l/Q0NUuNhPT00iONuOlp36JjYtXor23Bz995XkcLT8vmHgAMZZI3LvxFuy54z5ERUTCOtSPiqZ6ji3SatWYm1eEwsxsvrau1tfif955DcerrmJqOpw3O7cuWoxf7fk50pPTMTw2Bn/AB6NOD9vEBAZtNlxs68GbB79Ae+MV3LJwIf57z7PITcvAtdYm/MtLL+BUbRXCFVoozBYUZeXgq3/9D4yMjfF9SgC+u9/KzHVuajpmFxTBZDBibGICfz52Cm8cPwnH2CD83RTSPybIR8Z6MsgMMZCR5tM7iaDHgSkawROGlBhOATbF9DtMlpb5T95A0aNMI3IyESn5wg7TUvG9j5P9xchcgEoep/MY/WbcKh3imUxHaawugVHxh+gMDe3eKbyUR/j+ABJiYrBz81psXzIPMREmmAx66DTqf2oXIrajoa0D7+7/BtbOHrzw788gOSEOPr8fNU3X0XC9GwuL8xBlNuD5P3+Ms1WNWLdsHm5fv4y1kfRAoh1rS1c/Pvr6BE6XV7O41uNwY+miOXjiwduQmhiLts5u/OdLbzPbkp2Zivy8bGYfo8xGNhyRe7y2sY2ZzrSkBJw4fxUffXUc1tFxdpepTSbExsfCIpPDPenC/OIcPPPQDqQmxaLyWgv+90/7YKUFWBkOlVaJlfNLcP+21chMiedxut1FlZvD2H+iAoeutODWpSV4aMNcZoyqW6zISIpGWU4SdBolapp78fz7JxAbbcJDW+ejIC2WzUY3f1AIPAEhZyCAAacH31S0Yv+xBvR3TzIokcdS7ZUM8EwhMExid79gLynklzYWtEgRQ0znkD5Pn5PLITNpRYQixSTR56m5Rq/miy/MD9y7Jh9P3jkb6fFG3q2+uK8G759uxTgxDp4Aj/R9/inE6HV44rYS3LclF9EWLdr7HXjkD2dR2TiMlAQTfnFvKW5dmMyxSB93WPFuXQfam2zwWQNIVWnw7C152DA34Qbg/KAWde0juIMA5z2lSI/Xo3/MjZf2N2H/8XaMjbkYhD6xIx+3rUrjbMwJp58ZQqNeCaVShrrro3j+g2s4VzmAO1el4InbC5gNpWvw4IlO7D3SjqFxl6jaZF1ZONcbTmvDMdrngmvQg5VF0Xh2VxGHuncOTOK1b1vx9bUBTLgDmBolYO+GJlKF1KIo5FKQvVmHhTmRyEszw6BXwusN4rvzXTw61+mU+NkDpVjJpqEwnL3ag+f/VokEApz3z0JxdiTHTb2zvxbvHrzGTneZVomlsxOxZ2cxlpQmQq2W40KNFS99XIWOgUncvSEXd6/LYZA/MObE+fohXGwcgdPhxbrZcVgzPwkWkwZ9I068+WU9TlzpwoPrc3HPulxmQpnh/OQyvjpP7VFe1kHfsa4IT9wxF9nJkQJwfluFN/ZdRod1RAKctEkVHkjaVVNY/MqSLDy9azUWlmVwpNGZqusMOM/X9/DYKTsxEj+4dR5uX1mESJMWlU0ERM6hunMId6wqxe71s5EYZQQxmJ+eqsb39V3cQBRGrmjurxagk3SFxE4p1Uo8dds6PDyj4STAeRwX6ltF8LsEOAVODUmCJM+qVP0m0xtYFhKYoGYgp2CyONleanthDpHyQ1XYNKcQT21djH6lHK9f70Wny4ugKwBf/wS81jEE7cRyilxHziqm7FuqtQsS6JRDYTZAmWhGmEYBb88ofNYh+MkpO+XG/LR4ZjhXFOehe8yOT89dxcnqOrgodmea7l/Rw07Egcvnw7BjAg7XJPQqOVaVFOPJbduxoKCAQea+s6fx5cWLGJ6YhEJjhNFgYnPAwGA3Ril2JzgFi1aHLQsW44ltt6EgLRN25yTO1lXjq4vn0NbTxaYrlULBWk2P181tOUP2CaQnpuDxW27DfWvWw+tx4Y0Dn+GVg59jiidfvEIxSFmUk4/fPLoH8wqL0W7twsv73sfe0yfgDkzDaDBi1ez52LP1dszPyYd1ZAiHzp3GwfOn0Ds6xBrS+bmFuH/dFiwsKsGYw45PT36Lv3xzCD0OF1RR8VhUMgu/2bYDRQkJqGltxv/sfQ8nWtsRHp0GvdGMQqMWS1JSWLNX3VjNgd6TPg+THnlJybht+SrOq6Rn4LGrl/HC3vdR09ku2mcoy5GkRmSqolaekCxNLodBZ8Dq0jI8eetOzMktAPkJjldW4nhDG4Z0kVAmpmBqfBw5ahXunV+IkoRoXOsbwu9PXsLZLiuglbO+dVl2Bn4yrwS5EQa09Q9h76UqnGhux5hjgr4EC7NT8NDK5ShOTsLQxCTeulyNt85fQcDnZUMaOZLd3W1w99YLdopyLaeCMGq0NzGcFIt0UQDOXiu37NHa+aPNAnASyCTGma6jC00N+KruGrqHh6DyOLA4OwcPbtyOhOhodPT14KXP3seHx47A5fPwqL44LQs/u/cRbFiwFE6fB19dPo/Pz59Ee2cnglAgOikbi2fNx73zyzArIQ4O5yQOnv4WHx/9Eq39fegfGUJOYir23L4Ld63byqz25doK/Ongx5w6QHKN9PgE7FyzFfds3AGNWovya1X49Vt/xKnKS7w+RxHgfPwZBpzErhJ+GLWP48uzJ3H4wlnYJl2IiorD5qUrcP8qajlUoKqlAb966zWcqCxnUxQ9w5KjLfjjT/6NASdtjp579QUcK78gmHiFgkHxLx78AebkFaF3cAAffHMAh8+fwoDdxkx2aWYWHt9+D1bMWchs44df78N/vP0ar9XEcN66cDF+9eOfISs1k18jsZIVjddw9NJ5NHR2wTpJ5Rz9cIz1YvPcufivH/wE+emZqG1pxL+8/D84d60OMqOFpT2xOiV+c/cDOFt5BU2dHbBN2JjRJFCg/VQAACAASURBVLyRFh2NH9/1ENYsWcYSwWPVtfh/H3+C5o5OhI30IOAYEuQTT45E7iwVDkChQtDpwLSfEgK8zPCH4pQYM1IShjw9W0rHugFJSBtCUThhKiU75YjJCtfr2PXNVVLUijEzgp8WkRyctRlyct7oU50RXczg/JkOG0q2hUxLImbhQuP4pWA4FpcV45d7HsaysmK+gG7+EGya0Oa0dvXi08MncOjoGUSb9Hj5P59DYVYG/9v7Xx7H199fwmO3bcC6JXPwx7f34v2vTiAyOhqzS/OxfHYRCnNSMeFy43xVEw6dLGdH4l2r5iHaaITN6YI5Qg+z0YCu3j6cu1SN3Mw0LJhTgoKcdMRGRrDmkp6N/UOjeHvv17A7HHj03ltht0/id3/6GKeqG0GFNQRCGO1TDNRUELPy0jn0PTUhDp29A9w1Hm024Vp7F74+WwGNVoXtqxdi4ax86LUaNFqHUdXWh8u1HegZsOGZO1di55pZuHitG58cq8LKudl4YMMcHmterLmO//zztxiwO3HrulLsXFGKnCSizZUzrvWbjycxdGdae/Di0UrU1g+T+gwyo3A0+gfcCNoIbNK4hfSbBDZlXEXI2XM0PvdIOZ5K0Y7A7j6q+KTqLK9wKHLsg1qOrUtz8Oyds1GQZuZx0ldXu/HXb5tQ0zQAx7iHs8dkkGFBbhx+vLMYK+YkQq2Rswv96T+eZ9BIcT6/uL8M2xanwqBV4KO2Xrzf1sVj98DYFJL8SvxkWTY2UDC8WiYYzg9qUNc+KgHOEqTHGwTg/KIJ+0+0Y3zcA5NWiTtWpuKx7XnITDKKyB4Ws4exQHv/qS68+Vkzmjtt2Lo4Dk/eVYji3CgGe4dPd+O1j6+hunWEZQ00ZpMpZdBZNFBHa+CnYhPvFNbkROGZOwuQnxaBVqsD//tZI45U9cFHgN3hxZTTB0SpEG5RQ+UOIMIzjS0LEnHvlhzkZlgYu1yo7sev/1LJKplnd5VgFccihbOGk7SqcRYNnr63FKW5UTzq//ZsO97YW4ea1lGYIzS4Y30WHtpC0gEqOAjDhVpiJasx4fDiyTtLsHphihgr1wzi7W+acKV+EIkRGuy5vRCblghne5/NjT8dbcN3ZzvwwIp07NqQA6NeBeuQDX85UIkPvr2GMYcLBWkx2L2tDNtX5CI6QsQifXSkRgDOPgKckt57xmA4BcowXViQhmfvX4Pl87L4HFQ1W/HmoSv4prwVU4FpbJiXhce3zcW8/CRm8CuaBMN5qbkXmxfm4YlbFyA7KQoDozZ8fPwqPvi+itt8AtRK4ndDBgJB5BAlU22QN45P37H+7wHnF8dw4RqN1EMMZ0gWFGoXCoFPMldK1a/E0vMUQEiP+IRJTU1igx7OrC8xnE9vXYbeQBheretAFxn36Hu9AQTGXAiMSnpOqvr1e6gpmNtEMC0q5mQqNRRRJsjjTXxv+QZs8I2MIeB2YF5yJJ7esBgri/PgC06ha3gMg+M2XnhD0TP0M0h71tTTi8/OnMXV1hYkWEy4e/lyPLZlC5JjYlHe0oyXD+zH0cpKBGVqyCksnW3HHmbtAuSqn55CTmIyfrR1G+5cvY6nSZfq6/DWka9wsroCE85J1vWHclMJg/u8PviC00hLzcHj2+7EfcuXwuOawBsH9uKVQ59jmjN/hfZrKujDQgacP8G8wiK0Wzvx8ufv4LOzZ+AKhrOh45ENt+CBtVugUatw5PJ5vPHl56hobeIFOTwsHAkWM3at3YSnbt8FjVqN765ewu8/+xDV11uhMEVh2ZJV+M2OO1AUF4fqjnb8/uuvcaZ/BNNqHaZto9D7fTDrjLDbRzDY3w6/34MplpUBEVodbl++Cj+7+0FEm8w4W1eJFz59D5eaGsRCTLpYqldUkOPXLWosparn5Lh4PLrlNjy2aRuzxCerKvDXb79BRVc/pqMzoMspZN17idGEPfPysYgAZ28/XvzuLM60dWJaPo14kwEPL1uEB+eVwu/zY2/FNbxXXoeOSSemFRQbFY44hRK7ZhXigQUlrFs+2NCK3x89hf7ubo5TZlf9hJM1eEEPTbnIuR5kc+2OpSukkboAnP/+9uto7OllZpkBJzGc23YiNjIKbq8H569V47VDn+Nydw9XYCqmAyiOisCzt97JgLJ3eACv7f//fL0FfJRnuj58jVsyk4lN3EMSQoI7wYq7taWlAvXSbn27u+05dXe3bUsFKLRIobTFHYpDAlHi7jbJuHy/+37eCew53/nP/thlISQz77zzPNdz3ZdsxDe/b0evvR9BWh1mjZ6Al+5+GMnRcbhQUYZXN3+HIxdOw0XRYgo1tOY4JKYOxj2TJ+CO8eO4ZnPHsf14/ccvcLWhDiq5HDNHTsSzd67F0PRMXK2rwnsbvsSWo/vQ1ydc2Xq1GuNzhuP1h57F0MwcZjDf/u5jfP/ndtg9XonhJMC5hJnNHmsvfj9+EB9tXY+yhhZ4WbOqw5TMQXh37ZNMiJXWVHIQ/m8njnBLId2z8eHm6wBnLZ76+G3sO3uKPxdhxmA8sOhGPLryTpZI0Dj+nY3forCqQoz2IQ5vd81fjidvvx+m4GAcu3gGD7/1Iqqam7lmeNG48XjhwaeRlpTKEovKxgZ89PNG7D5xhJlKj4+c9CQUlWH++Il44a77kZWUIgDnB29yo5jSYOL3V+P3Ykh8PCpra9HV18sHQ1HpTId+OW6eMhvPP/oU4qJj8FdBAR7/8jNcrKiBBqRP7oPf1s/mONqH5HQoV9J0k1qtKHeW2p8ocJ8O94TXiHwizTHdbymD/IGIgoEhOW8AIgfOT+JaYgRIT0RxRgoZvARAOPuKIkACzjYRhjqQNyV9KAPZVZIVXkzPpMBUcqYr2Zjkg6/fzmwCmYaGZmfh8TU3Y9a40VxjRwsHPejFOUmo3duP4ooa7D1xGnuOnUFtSyvCoiPw+MolmDAkGx63BzsPncDVqno8dOtipCXF4rkPvsaOgyfh9MsRGh6BIZmpSM5MQK/PjaLSWjTXdWDBqGw8s3oZQoIN2PfXOWzdewQqrwxJ8dHISknAyNxMxEZboKfYCon1ID3J4dMX8e6/NyE8JBj/9bc7ERUeho+/34J1u46imcZ5rn7x2tjV5ud4pLT4aK7EDA02Yu0tC5CVloDCqzV49fMtOHW5DPExEchIiufXX9dpRQ057nvdcPXYsWbeGNyzeCIaO3qxcd9FJFjMmD82g9/cQ2dLsf7P82jqtSEuPhwzhqdj5qh0ZCVGcme3lhqIpGB0oXVy42B+Db7ML0V5d69YTPs88LQ74Wm3w9vnEmCT9btyzkPjpiGvD95+aoWSRMEDInBiZKhTWs3jdzIS0f8SAB2eGYO/rxqFycNIUK5EQ5cNf56uwb7Ttaho7mNwEROix4JxiZg/MZE1hDaXF1v+qsVHP11CRVUH4izB+NcdI7F4YiIbedYX1uHH6jrUuW2cshLn1uDh3BTMTLdAr1bgwPlGvLG+AJevdmDF9GQ8dcv/BpzdvU4+YY7LisCjNw/G+CGR7D4PPEjv+fm2MmzeU432HhtGDTbjoeWZmDYqhnMtK+t7sXVfJfadaURjSz+8Xj+CQjRIjTNBpleipNvOWaM3ZIXj0fmDkBlnxNVGK97ZWoI//qqDU8osNWoVCI42wK9VwtXlhNzqwZzxMVi9LBOZaaJ+9ui5Brz87/N8/z11ey6mjYljOcKJgma88sNFGFQKPLkyF+Nyo9jQVFHbhU37K3G6sA2x4VosnZqEiUNjGCDSgwHnhovwOD144vbhmDA8jkhrHLzQhG93FqOuoRtThsfg9vkZyEo2889q7HHii/2V2HGwAjeOicHd8zNgCdMzI3zwbBU27i9CY5cNk4clYMXUDGQlhrEGlF3qf17CZ1sJcHYITaHU7SykOGQakiE9IQpP3jYNiyZns5ygucOK306WYPuJMm4uunHyYMwak4aIEANfBwac207icEE1xg6Ox2PLJ2JMVhyP388WV+PnIxdxuqwB3VSfKvMhREtu0iA+mJY1NHMQ9+MEOAdMQ2X4gABn4VURi8Sf9cAhWozX2UFOJRCcOXld8HigClaKbZESWKQDuowlCbNHZOKxhVNQa3XjvWNFqHN5uByBDEG0vnr6HHA3dsPdQmHl3RzCTg4s0nESQGAGXa2GktzrlhBm053NnXC2dGCEJRiPzRyDqUMG8XtF6yWZKmmduiZsoo+0B+fKyvD+tl9xID8fCZZwrJo6BffMnYu48AgUVFXhyz/+wJ8XC2Dzy+CmeCAyG1JXOhsErVD43ZiUPQRPrliJvNyhaOrowI/7/sD3e/9ATUuLZOoRbCU/+Dkw5EJSPB0aVmDV5Mlw2PsEw7njZ0n3KkgJKlMYlzEYr6xZi9GDsxlwfrRtAzYfPwq724uc+EQ8deNtWDAuj0ex244dwIZDe9DW1yslJvqhUyowc9hIPLr8DoSZQnD88iW8/fOPOH4ln+UKeWPG4/WVqzEkIRGX6urw3oHDOFpZC2dvGzydnZxLSA5ul7UFXpckKWPDK9W5qjE1dzieue0uZCen4cTlS3hj0/c4WXJFbK58n1A0FhkoaY8j97qHW+VGDsrEEzffibljJqC2pQWf7dyGTUcOo9vhgdpogSo8DjpLNEZnZeGhERkYF2nGlfpmvL33GI5creIrmh0bgadmTcHMzFS09Nvx9aVSHK5vgSOQKuByQdljxeSYMNybNxoWkxEHCovw9o7fcLmiksf7dA9TpqJcp4fX3g57XSFLM6hSlsxaIhbpOsBZX896QcFwLmWGk0bFzR3t+PcfW/DJ9k2wur3cxKQONiPOGIz78qbigQVLUd/egk+3bsTXu7bCarMhOCgIK6bMxAtr1rKjfdepY3juu89QWVcFFaXaE0usMsAQGomVk6biqSXLEBlqxqFLZ/Diuk9xvqgAIQY9bpu9FE/dcg8zredLCvDGj5+ipL5G1F1KBua4sDA8c8fjyBs1AT3WHnyxeR0+3voD2vv7YTGH46V7BcNJmtjiynK8u/FrbDlxFHJjFCcV+HvbMSzWgi//8QrSk5JwtaaaAeeOE4fZBEXCt/8AnPW1eOqTt3Hg/BkGmJmx0Xhm9YNYMm02+vtt+PLXn7DxwB8D5iV+rX4/pucMw1N3PMBmIjI3PfTmCzhTXMimoUVjx+OFtQJw0s/89dA+vL7pR9ZoesnVTsCPp9xKLJhyA168dy0yE5IkwPkWG9tEL7oPMmoWk/vhpUM4Z9kKUEhaUrnCj+EJKfj4hdcxLCsbf104j8fefxPnK2qgM4exFMPXS4fcWvhIr85ySnpQPJeW7ym67z19rVIXvGA3RZRaSsZ1I3W2lIsAYBk5JAWLRblXQsxN7JaeRzk+G9V5iRpKBp4D4/L/P4OQJLYXiVNi7abmAApzpQd1nRJbRr9XamC2RGLS2BGYN3EMUiwR0Oq0/AEnIW9TZxdKq5pwsegqxxNxLyg1oWi0GJoQh5y4GD7REMDJTE7A5LHDUFBagXe/3oSSsmrI/AqYKAogJR6+YC3q3f3oczhhcMuxdHgO/rZ8NoO8Xw+fxLptu5EeGYFl86ZiZPYghIYY+bRy/YP0Sv/evBOfb9yB4VmpeP6Ru5CaEIvte4/i3e+340p1I48vhGdB2qyIASMHuFyBQfHxePup1cjNTEZpZSM+/HoXTlwshc3nRpBBh6RYCxRKDdqcbvQpVHC4fRgSH4l75o5BbooFlyuaUVbRDK/DxWCosLoJV1u6OIyc7oOIkGAOyR6aakF6dAhiLdQ8I0Y9dqcbNS29OFzcgHO2HvQbRH6mp80Nd6sL3g47vL1UcyeE5GwE0lBvukK8X1z1poKf6iu5l130FHO1ZUD3RqkXDmqE8CEyPBh3Lx2K2+ZkcWUlbYJNHX0orulGQ5eD/39UiA7ZiWZEh+n5apXU9eK9XwtxtKQZnU09iA7R41+3jcTiSUkI1ivx49la/FjVgHqlHVDLEC/X4qGMZNyQEAG9UoEDF5vw5qbLKCjtwI1TkvDUSgKcQWi8juHspUgoyNkE9PCyTCzJS+COc3pQfNHZkk58vLUUxy61wiXzIypKh1vy4rFySiISLAZ2vVY2WHGlvAv1zULsHhqqRVJUEOra7Vh/rA61/U7cMDoSj8xIQ4YlCBWt/fjgz3J2qvfXk87Lh6wUI6aMj4PFEgSXzQul14+cNDOGDQ7nUPoeqxM7Dlfi3fUFnP/5z9XDMG20AJwnC5rwwrqL6Hd68MjybCyYmIiQIBGhdLW+DzUtVpgNKqTFGRFm0gy09FB+5wcbLrBO87FVwzF5VDwfSKqbrDhzuYV76HPTw5CVEoognShoIKf8F4drsO10PSYkBOH+GanISRa5p60dfbhc1YZumwfpcWakxpi4BYpYHBqzb9id/5+Ak8XB0sbAMkclQkLMuGfhGKyZPxzR4UEsZalp6caV6jYGrjlJkRyHRKYkehDg/GjbCey7WIEESwjunz8GiycOhjlYh24KjK9pRlFtCzptLjYPRARrEKrX4EplHbYcPYdum0MwnHMmMIt3uKD0OsBJIFVypQtUzNeHAp9JUykaeaSJz0BWp9RAIvUVB9YLAmrErM4ZkYnHF05FVVc/3v7zHGp7XVBFhkCTEAplhI5ZVXdTH5zVnXC3dQpNp8/BEwRuW5G0UaQZVVvCoIkN5Y3DUdeOYQYtHpk2DFOzU2Bzu1He1IKGtg5md8UHlKRSPtZHltXXYfup0yioreFs07kjR+LB+fMwIjVVGAaKSrDvSjGK6mpQXV+Jrp4ueElXoKE6Uj+C5V4sGDUSjy67CYMIsF0lKcIm/HHmJG+kAYB7fbA7ZygCSIyO45H6bTNmw+Fw4HMGnMRwSpHXBOZ1ZowZnIuXb16BUenpqGisx0c7NmPz0YNwOx2YmDEY/7j1LuTljmAjT3FtFYrrquEkNkVsZZyUkBRhwejMHGjVGly8WoKPtm7ErnNn4FVpMCknB6+tugu5yWnIb2rGu/sP4cDZU3C0N3HMGwEBD+nSXP1cDUvNYPR9QowmRASHIDshCbfPmoec1Axm+BhwFl8R90mg+pmD4UU9IcUxUfsVAc0nbroDgxNTcK6sBK9t3ojjJVfhk8xGclUwdJFxmDhxIv42YSjGRISgsKUD75+8gCNXq+F12DE6zoL/njsVI+KiYXW5cb69G412BwN1CkMnCZzcYUeMQYMRSQlsvjlTWoq3tu/AsYpaaAwUaUN7uoFZc1d3I+y1+fD53TAa9FgycQreuCcAOEnDSUCujoEqazjnLcGDS26G2RSCy5WleH3j1/j12EEolRq+T9XGUERFJ+L2iZPx9MKlbBz6dJsAnMRwmoKMbPJ57s4HWZa2/eh+PP/N+wzAyccQqFbW6fS4cfIs/HPVGh7Nk1nmpe8+w5nCi4gODeNx+oNLV7H+kFjUk1fOw8rVjGLkS1SVQaPGuMGjkRyXiD5bP9b/vgXvbPwK1S3NiA6LxIv3PoFbZy0SddRnjuLF775EYacDurAoeHra4etqwvCkBHz5r9cwKDkVV2sJcH6KHccJcFKYEgFOGqk/izkTp6K8rhZPffoO9p8/A7VchsmDs/HcvY9ibO4IOJwOnCkuQFldjeTnFvcZfabiQswYlzuC76+apgasffN5HL54lrY2LBo3Ec+v/TvSElPQZ7fhja8/wzd7dqGb5EKUvMCxakKfvSDvBry09jFkJiajoJQYzrdwtOD8APMump+IRNZBG2yGsr8Hao8bsbHx0Bm0iDNH4Ol7H0JORib+On8Oj7/9Cs6VlsAQlQSF3siZqO6eZnisHdLYXAqUJ00n1alSnqmjR+T30gSc+tlJh65IyQpEZUqASDi3acn0Uxq6IB6EHon+lBAw1cyRFMhGQMrFJwkCC+KLBdININ7AnzHklCnECZZE9nodf7GPGFQObqXkfgK5BBbVMJpDkJaWiPjocOgYcMph97nR0t2LxrZudLVbAaePtWPRoSaEK9TsyKNTRlSoGRnpSRiclsTP6/CZfFwprYTC64dBpYEpLASRMRG4UFmHM7W1SEi0YFBkJExQIlih4nFMWX09v5SZo3MxemgW60hp0/yfjx5rH179fD1+2nWAqyqfe3gNUhPjcOxsPl75aiNOF5SxcYi7Ua9dIBEZ5AfCTCbcPHsSspJj+RBg7XFwLuWpkqto7urH3Mkj+O96+xywAuiTy9mhmBUbjgmDE6BXKXC1uhUl5U08bm+yUjacG+0tVgZz5Bama240aREVrIXFHMyaKgKEDrcXLX1ONHq9sAcrAJ2osPT75PC0u+Cu7xP1lNRBTDmgOtHhSgBTRmNyAq5EodPPIC6f/RRSCDFrPeWQE6NKoNPpgVKtxJiRibhnQTamZEWxBpNufGoKclF9I0VkKBXQUosGmXFa+7DtWA027ruKdq9bROKYdHh6eS4Wj41nALT+RA2+L6hFg8YFWYgMCUYdHspMxvToCOgVChy81Iw3fynEFWI48xLxxI3ZDASbuuz4cFspth6shJWyReUyGI0a3Dw9CffMTUeixcB3sdXuxdbjdfj2cA1qum08qqKGnlHxRqwaF4e8wREICVIz6LQ7PLBTfBTlwamFq/tyeRc+3FqKSw09mDzaIhjO6GBUtPXjg92V+P1wLfoae+Hud2FibgTuv3EwRgyOZPBG/zHolNBpFazfvFTahh92lWDn4WqkJ5rwjzuHC4aTg98b8cI3l1DVZcOKG5Jxx8x0bjsiRpDuPxr1EzwjcxotkKZgDY+j/8oXsUjNbTasWZyNRdNSWadJZh3SgPLbqCBZgQ86jYJlDM1ddnxxoBLbr7QiIkSHO8bGYt6QSAZydE/bXR7R0AE/7FRbSxmJQRquUd24+zI+234G1Y3touKNWywo4oYOuaQ9UEOp1iJvaDIeWjoKE3LioFWrWCtL31d8BkXUDoE3ul+Y4dx+EnvPlzOre8OIVNw5eyTGZNC/VcPl8bAhg0bM3MOuVLD+8OD5Inzx22E0dPbgkWUzsGbORL7uDDi300i9jM1G4mdeCzJndpPyDGUyeCkHkwLSAxV19KWBrvXAehEIISesplJhzvAsPL5oCio7evHmbydQ02FnIb821QJNookNQV6rC64GK5y1HfB0dsDrJOOJW1Q6SiHp5HpXBBmhiQ6FIpQMKm7kqlR4eHQG8jIT0NDVg62nL+JYYQkcnAco0W5+L1cy9vb1or6zHd12G7uKByfE4+4ZN2Dx+HEwGQzotdnZAEIb45XqclyoqMSVykp0U/SZWotwQxBWjB2FBxcsRGxkJA5fuoDXNv7AzSYEmsUjkK8aCCWgz7kPiZZo3L9wOW6bOY+NIJ//KgHOQJsL1UKGxGPssFF4afFsjEyIQ0VjHT7a/jObhihyaEbucDy96m6MysrhtYMYayIlRE7wNdEXGaPoPqB7KL+8DJ/t+AW/XzwPr1KFiemD8Nod9wqXekM93tm5HXsIRDjs7F+gUbjM6+RcQxpPZsTGsyOaomnCg00IDQpGZkIiQk0hzHCShvNESSG/Cg6gpygklVo0/jDr0wWzToNbb5iDh5bchNAgIw7kX8Rbv/+Jki7K1lRTciS32ChVOoweko1H8kZiQmwErjQ3490DJ3CosIyzRPPSE/Hi8oXIjonhUHI6YLilpiC+CBzi7oeSNYRKjpI6U1KEd7Ztw/HyWqh1el7HSSZFX0/Vn+7+Vp46kGloCTGc9/xNYjgJcH6MYonhNOkJcC5ls0+QXo99547hlfVf4cLVMmgoqJwqJtVaWGIScefMBfjXkhUS4PwJX+/agl67jTW4N02fwykEZB46cuEU/vnFG7hcVcXGJFEDCY7suXvecvxtxW0c3bPnzAm8svFrFNdXI1ZvwBMr1+CehTcxGURZrX3UXiatP4H9mtZySjRQKdV83/+0exve++kb1LS2IDosAi9KDKfX78XPB37Dq+t/QIc8BEq5D872OsBpxci0VHz5zNvXAOe3n2InM5xi/foPwFlfJxjOc6c4xWHRxCl4ZvUDGJySztNOAoxkuuOEIGGGYTBIUjMCzrS21LU04pH3XsGhc2d4nVs0cRKev/8JpMYlMaP85Luv4vdTx+EiczeFtftc8NkJdHowf9JUvLT2CaHhLC3G02Qayj/PhyiOvZR52T9jjk/DqPQMpBi0iNTpEJ+QBL1BD4NWj9FDchBmDmXA+ehbL+F8cRH0IRHi0CtTc+uTu7NBYL+BKEx6KSQ1pImMCnKDkWPAvF0tPC2SKVMHC6gYGBvRwk/96TwTECCS/pvG2pwJxV20StZzcnMDjVqomo7uDOkGDwDOgTE6MabMbCo4yFVBDBjXT9GsX4yj6PspjdQVKo1hFSqojZRbZ4CCtJIaOdwKPwxqLXKSEhFnMiNSZ4LRoEV0iBGRGh3UGhVCTcEwBuk5LJ3ocepY7+ju4Q9/kEbDmlCVWsmi6i+27kVHfz9unTcF2SnxaGzqwDfbD6C8thGjhiRj6bTxyElLZB3lgFTgfyDOju5ePP/x99i27wSmj8nBcw/dzoDzdH4RXvpiI45fKGKnprgmkstVAp4EOmkDpJimuIgwzBk/DItnjoc5OAgHzlzGD8eLMDE7GbdMHYYwo4HH3ZTQR6CBdLOhQTqEBlPWmRc9Vjt6rA4O4CXmsrWlF03dfejrd6Klw4qajl4UV7eht5vy56hznKoJFPAZNFDEmbitwt9P7z0gpzxM8gPV9sPXQ+JkujllDB69dMiQHOhcweLxi5E5dc/Th4Y1m8Ik5icmSKPk8TofWJQKBIXoMDotHHNzYpCbGIb4aCOMBrXo9oYAK03tfSiv78bJojbsv9iE6vpezuf0BakQEWHAmklJmDYoElq1ErvONWF7QT1a5V7ILSrEJxpwS0YMxoWbofbJcOpyO775swLlNd2YPSIGt92QgtgwHVp7HNhwoAb7ztTD5hCOenWQEsMzw3D7jGRkWoKg8MrQ2evE1ktN2N/YSaqtVAAAIABJREFUhf4gHxQaOrHJYFIoMTLKiMlp4cgJC0KcQcvjbP4wU8SEw4PWDjsuFrVj88EaFNX2YMTgcNwxNxWpscGobbfh+/01OFbYAafdCa/DiZGpIXhgSQamjqBRveinprzO5pY+FFV24dC5Bhw514Caxh5kpZpx1+JMjM4WOZyXilvx2bYylPfakJEeivljEjFrWDTSY4JZy0pMbX2zFedK2kCmsbTYYIQaNSio6cJPx2pRXt2LUSmhWDE1CaOzI2A2Ur0hVcbaUFzdjdqWPsRF6DkAn67Jz4crsb+sE/4wE8amhGLBIDPGptFhT8egjw5IhZWtKK/rhNmoR1K0iRfa346XYfOBQj40AlJtGuv8JJMFt9fIEB4ShNljU7Bo4iAMSbYg1EgHVKC1y4rLlc3os7sQH2HiXNCiqhZs2H8JJ4vqeIQcGarD5JwkzByRjpzkaE570OtoI6fb04dOaz9qW7pwOL8M24+eR3tPD1bNGIslE0fwtTxbVoUfD/6FS+XVbFyhte9adjA9P3GvsshHAnEskA+so+xmlxzqA8NdP28uaqUac0dk4fHFU1HR1oU3dhxBTZsVCn0INFERguWMpGg4uQCdtT1wNXbC09vFoJMrCSXNFJs5qYpOqYIywgRVhAkjo0Jx36AETIyPQHlLOz7dfww7T1/k8GZ61pQbTBsT92mTmYXjm0RkiVGnw/iMQViRl8fMX6TRKGKAnE509FkZbOw9c5ozCOu7exBhjsRNkybhgblz+JC/5+wZvLRhHQoqr4rV7roaTbGRCGsYLRMEOO9bQAwnAU4HA84PAwwnEz5q+A1mjB0+Bq+uuBEjE+JR0VCLj7b+xICTSIpZw0bg76vuxrCMbA7lvlRRhsqmJl5L/ueDRtocDdfShIMFF1BcV8v32cTBuXh99f3ITUlDflUF3v5lE/ZevAiXw8bjQmI1M2JjMX3oSEzIHYFBsQkc+UQAnYAEHaY0atG6RmP6t7b+hL/Kypj15mdBXeFkHhKrP+esRppDcNesBbhv/hIGGDtOn8Hnp/JR51ILqRooD9kPn82KoUkJeHz2dEwflIorDU08Uj96tZpJgLzUOLywZC6yoqPR0tOLY0XF6KWaS546ing7+iW0dB4+8FHV4t5zZ1DT2sGsK8eRsTaXvoRYKDoo+Nj9vGTiNG5hEiN1AThLBkbqOqydtxwPLF0JnUaN7Yd/x2sb/o2qtm7WVQrMoECkOQKr5y7BM6tWo7G9FZ9s24BvftsCK2WMmkJY2/ny7fch2RKDmpZ6fP7rRvyy/3c0Ntfz69AFmzAxZywevXE1ppKZxmHHj8cP4cvTJ9DlciG0swWPzlmIuxbezLrG8toqnLlyAV7am/jMy1V4/1HPaLPZcLLgPPaf+wu9DjssIaF48T7hUid2fMOhfXhj04/o6SEDjI076uV+L0ampOCr5z7EoJQAw/kZdh4/JACnzI+EMMFwziaGk0bqH7/DP4P2qeVTZ+Gft9+HtLgENHe04WxRAdp6ugQmoifKmcQCdAaKaTqtXfhp7+8oq63jqeTCsePx/P2PISUukRnWe994HmeLLvO9R1IXMvJS3BZlzM6fOBkvrX0KWckpKCgvw9MfvYMj505J428ZNxMNyRyMqdPnY8qgTKRHWdjnodXqpZYoOZc40Gfpr3Pn8MhbL+N8yRWoCQxzw5GGrysnF3FVLF1s6ZDp83MRgSo0FrIgE7w9nfC21cNL5KQyPTuQAS8+ozTSoFECT74DgFNomET3p6RNkfpNSdvnc1DArXCqUzUXMWoEpngd49okKauO+oWDjSz8JScnhYnzQyGDIiiIkTN1eNKonuvd1BrIaOyuVUEfHsSu7bzMQZg5dChSIsOhV2uhkouMQA2dICmzTCkWAbG+keaTKt8odkc50LxDtZZb9hzBm+u2IyslHv99/0pkpyahsrUdL/64Hc5eO+6ZPxV5w7PYHf9/gU36GZ09vXjhkx+wZS8Bzlw899BtPFI/eeEKXv5yE/7KL2a9hZjxSKM26coKh7+MtWYmrQEPrJiFv61eiIhQE/afLcSz6/dB6/Xj/gXjsWDSUIQYRa4mjWyJUaPvGGgg4u3P54PbS40gPo6loTw4Gkf22ShKohOH8mtw/FIls6FUgcXXJEQPVUQQA0VfL2Vt0nuhgiKKOtF9zHR6rdQPLLlbbcSYUt2WXBxqpMxNMhKxDoTy4fh0KeneKDopSCPailQqHv1rfD6khBuQFWdGRnI4wsL0XC1KQLjf4UFVUw9KarpQVteD9h46BVImrJJBp8GowfDkUCQYtaAGrbLGfpS1WmEjgX64GqHJegzNMCHOrIXCLUNtVT/OX2hHe0MfUiMMyEkww6BWwGbz4HJtN6oa+zm3Tq5TQGlRwxymQ64lCJF+JeR2P8chFVntaND4IYtUQGmiwxa1kMhgUMoRF6RDZpAeKSE6mLRKyOnlO/3o6nCjps6KiuoelFT1oNvqRrRRh5wUM8KjtejTAJdKOlFdYYVfS6wwECkDJqaFYUiqmTWgCr2Kx+iVJW0oLG5DWXU3urr7mbGzRAZh6KAwxITpuLShud2G8+Xd6JLJoDPrkBAahBFxQciMMSBYp4TL7UV1hwMFNTS+dyDWqGT2tM3hQ6nVh9ZeH/R2J3KjNRiRGQZLqJ4nio1tNlwu70BbVz+iw3WICNFy/3tRVScq2+zwGYMREmFCVkwQhscaEBOsgEruQ0d3Py5dbUJ9Sy9CTXrOy6RNv6ymDYVVrXxPUsOVOJ2Iw6icjG06vWircrsRHqLDsDQLhqdHc/sQrS/1rV1soCPmPj4iGMF6Ddq6+3G5ikbHPRwVQjpN6r0nN3tuSjRSYsIRZNDyQkosV3N7JyqbO1De0oPKxla4HH0YkhSJjIRoBgWNnV24Ul2PZm45ExsBt27RQktucQJptKmL5XJg+hNQzbCrndeg6w+YDLXY4TpnxGA8sXgqyglwbj+I6pYu1qopDSFQR4RCHW+GyqLnCQGBTnezlTM6Pd1d8Dq64XM7eK2kjm5OiXC6IQ8KhiY+EmOHJOL+rGRMCA/hWKRP9p/AjlPnYbfbmVMgxzRpMQkQcT4kSwSUzHiQhsxsNCMnLQPjMtKQaQlDfHgYEiMjYQ428npC4e0/7vsTO0//BbVSg5un3oAHFixEVEgIdp89jRfXkxGinKO6All8gnKUCAwp85kZznlLsGrGHGY4P2OGM6DhlC6sUoVJOSPw8u13Y3hKGm/iH27diE2H9/MGPXvYcAacuelZnLP51a5t2HP+jGgZkhq6B94TCfI5fV702PrR39fH2ry8MXl4/dY7kRMfz9mMb2/ZjP2FpXD0d0Hpc2BwcgpWTpuFOaPGI9QYgm5rL2pamtBu7YHL5UJUaBiGpmUgWKfH8SsFeHvrJvxVVjpQByiSCiiTUxxQ6F6PCgvDmmkzcc/cBZD7Zdhy4gS+OHYGdX10mKeJnwMeymJ19WNc9hA8vWIlJg3KEC71AydxqKQYXpcNk1MT8eKyhciMisaFygo8+9061LU1Qc6MO+l8dSJD222TjBt+2Gx9bBIRrBzp8gM3MRlbpUZBApxBEuC8OwA4T+C5bz5GcUM9kxWk4XyIAectbEbacnAHXt/wDWo7+/nQxkpdvwyWYDNWz1mMZ+66H02d7fjk1034eucv6Pe4oTWGICclHY/PXYKZo8YzGVRYXY5dx/bgSmkBvF43wiOiMHXEZMwaM5lzTy/V1+Lz/Av4y+6Ex9oHQ2k+Hs6bgrsWrmAZx2+H9+DNHz6BhwARPWjf4tpV+ryKEbvX70NPv42TB+gdiQgJZQ3nSgKcfh82HDmC1378Gl2N5QO99goGnKn46oWPMCglTRqpf46dxw8OMJwJ7FJ/FrPJpc4azndx4MIprjteMWUWO9STY+JQVHEV721eh9PFRSKijc2TUvtRYAghNSS19fTC4fVCS9naI0fjhYeeREp8MgrLS3Hba/+F4oqrvHcSOUgeG8oCpkPNvLFj8dKDEsNZcRX/+OwjHD5/GnDa+ZCTGhODx++8D1PH5XEzEyU4VHV2otvpha3XirCIUIxJSoRZr8fJc2fx6FuvsD5WpRLsNUljePGjNZFmVKwh9YoyDy+1s8mhMscJ53pnm6i+pLQa5aAcaQIhRfhziKk4hQrYQL+RoKeENsV4nBgrofPkDmGHi81E5HDnRTpw4aR/Q+ME6k2nhdJPOhPSbTLTRqJqYjDVXJ3IekDhtWfE7peroAkKwpjRg7Fs2nhMHZwFEgCTJoNBZeAoG5joM7b936PvwJfRKffslRK89/1W5JdWYWR2OhZOGYvYKAsKG5uxu6gM83OzsGTcCNY//r++F33Pfpsd76/7Beu278P44YMHAOeeo2fw2te/4FKp6GNmbdKA3CDw/MR11ShVSI+JxvicDEybkINISxguVzbg9+P5KK9pw7CMFDx84zSMHpLIY8T/68Eno+svinQ4oD+zOdyob+vFX0V12LQ/H/lFDXA6PFBQEoFWOG39di8fBkmjowzXQx1DsVE+uBsc8HaR60w0ZHAcAh/FZJATyGITkUyYiCQtp1jfSYKhhCJYCwUxVASW+1zw2lxkvOXsRlOoyHbkwwf31PphdbjRZ/PwGJkP6qT31aiY1SUDh8GohYbY1n43nHYvu7z9pC+lzMpINYxpWuhjCBzI4ez2wlrrgL3WDqXdBy3dVz4Zd89TbqrbK4NfLYciVAVllBoKarXq8EDW4YbfTlo3L5xUEGJUQ2FWQxGihlyvoAkrZAo6yckRpFHAaFSwwYVavXwuP1z9PmY5bTY37L00wgSUboA6RCifUx6tgt3qRl+lyGwkkKKweRDkBwNZVZAKykiJvW6worvRCnuPXbwH1AOmVkGrpRBzOngo4FMo4IAcPkoQ0Kohd7mgdztB6VZ0y1D8h12uQJ+bmp8cUHkpQxFc5+qhAGs273mhcdgQDB/LAeizbbO70N3Vz8YTjZoOdGIzoVxQF1VhU9+3ORiGSBOMGhlU1j6OFqO2rm6rja8xaS2pTYRG506ni3MaeeTKyUGicYzvFWqoCjLARyHPNtokwY1LIUYyu9Gb4EO/04mePmEw1GhIB00HNnovXRyZRIYHsbH7WG9HxjICpaz3pHucRv72PjaZOH1KeEnm47FDLXez/ICWO5pI0POmgyCvgbyG0XtEkhMFr28DQFQ6TF/TZwv3Oo/KBv5O/C19L7oOc0Zm4/HF05nhfH37Pnbs0yhVrjZAGWSCOsIMdYwZSksQ5Frq/3axptPV2A5XZxtrOmmXEfmc0stV6qAMMWFsdjIeHj8YE2PDUd7ahS8On8Wvpy+hv7cTMr+bg+z9Lht8lNtJulAiBmjsS+8DMaVaI0fDmJQ+RBo0SImyYMygQcjLzkFabCxf512nTuLjndvQ1tmFm/Km4MElyxh48Uj9p+9xtoQ2UgEyB+ozA6YryUxKrUT3zVuC22bM4dHiFzu2MOCkw5+k4YJWpcHMkWPw37fdhYyEZFytq8GHzHAKwCkYzjUYmp6FwspyvPPzD/jl6EE+SA8sgzxdE/wiF4uwJIG9tVBFxGDS2Gl4Zf48DImKRH55Cd76+Ufsyy+Cx+9BjMmIlVOms0YzPDgEBRXl2H/hFC6Vl6G5u4MBUd6QYXho6S0c4s0M588b8VdpMb/hxIxzgDs3ydAmzW0ZsIQYcdeMWbh3LjGcCuw6dQLv/rodZU1NfCiiTxj1YasVfiyeOAVP33QH0mNikV/biHd27cWBS2fhsXdiWk42Xl61Glnx8eyMv/f9N1HRUMeAkA1mZO7itqMAAyUxfoG8bF7DB05N0v7E8AFGPQHOwEhdiX1nT+C/v/mQu9RZw8kjdYnhVKux9cAOvL7+G1R39bEERxjEZFyvuGb2Ijyz5gE09XTjs9278M3uX2Fz2qCJsCBMH4xZMdG4b/5yDEnPZHKmuaMVLR2tfO0o4zMyJEJURtfWYPuFs9jd1YNeUyhcTY0wtbfi4WlTcffMeSDmcvPenXjio5dADeaC3aQFWegaRYxPANsITwrJ+yLM4TxSXzlrIZw+Dzbs+xOvrvscXZ3NbGyk56Hw+bjF6KvnP74OcH4hACftSz4f4iPD8f6jz2D2+Ckor6/D3z97l939GrkM88bk4b/vWouslDRU1tfiX19+wBFeDNCk9SpA0g3cvFROQMQbYQS/BwtHj8ULD/+dAeeVshKsev2/UEKAUzrM8JRIRfusHPPHjBOmoaRUFFwtxdOffYCjhYXw2/sRoVHhziXL8Pjt90Gv0+NSWQkOXLmCgrYOtHfZ0d/bi/HjR+LJG6Yjzhxy3Uj9stDW0mFO0mIr1HomksRB1s0pRgw8GQAHiUx2J7UP0sjfC5kqc5g0FRI0uABYAmoO3IuMwiVwxx8kKfyYu7ZVkAXpWLTqtdOYhkY2ou4skM3JP5xGCwYpp9HhFCcvmQJKaqQg8EAZj3RSpx53GvcyS6CAzKfA8KxBWLNsNmZPGIEYswhDJ6aCunlplEBB73B5oZbLER1uRnioaSCy6HpwRi+0o8uKb7f+gQOnLmLssCykJ8ahs5sMH3UobGqHQyPHY0tnYuHY4QihFp3/B3gVBygfdu47jve/24bkhGg8u3YVEqIj8e9Nf+DTTbtQ00rxLwJ8cY7fQK+qYDfp/4/LGYTFU0fzhlne2A6NVoPstHjO7jpbVIuCuk7My8vF6jmjEGky/C8tKb1PFItBTE9rVz8cpKn0gSNYIsOC2c1LQJU26XarDX+cKccPe/JRWNIEj8sLBb1/KmJTHNwoxB33Wg1UMXooo7TwWb1wN9iZrqdoJ5+dnGl0WiGwqWag4KPaS5cAjeJBBxKqxtRBbtCI8RqN32mNI70mhaSrSc8rF6UCTp/QEwUodGaDicIlZok2RGlEybmIcsiDNPDxcwnELchZUyoPUkIVq4Y6WQtFOKFCwNflg6vGBXejE94+EjCzBVa8BhI5m5VQxpBERAZfjxfuZiczSxzVRUwyywmIfSNwroZMTeJnekslRE9PTydj7Z347FNEGCALpgVDBr+HgDedBqWxIikU6O8I3HS54ev2wttL14PamvzwUmcpfWZ0tHEKra/P6oKnnaYC4tqz9IRbQajvWQGl2cAHNGo4ITOXr8/O8gevx8WyBqpHFA1RxFb7mI32wSc2J0qLCNFDEaKHz+mGp53GJCJZwOuyi58pVBISpS29TT56bxSQB+ugMEsTij4HR/T4KDaHKx6vpVgQ+GBWhQ+UIt+STuQy+kWsCIED2qwIFBFzR699IGEt8H3oZC2BmYE+8ID7WTCmPCZksEPfQ8oUFphDwoV0/URTDTmVaZ3h2BoyAJF+bmAdlLSAfFgUjOXAgU5i6gLxR/w3fDsEwt6lHzbwdWL9pGnMnJFDBOBs7cLr2/Yxy8qHeKXUu24g0BkOTWI4lBZa0GXw9XvgauyBo7YF7vZWrrTkIGWVCgpyQYMO/hqMSU9k01BeWgwqO63496lC7Dh7BT1tjfA7e9jk5ONEBzIDUs+3YN3kaj0UejODTgoq9zptUMr8bDRJi47GTXl5WDFpMmsZTxYX4t1tv6Cw/CqWjpuAh5at4Hah/IoyfLh1M34/fQI2MjLwJaDWEdoLhOuY3jtahwXgXMwjdRrjfvvHDnywfRP6yIgqPSeLOQy3Tp+FBxetYHNIaW01A87Nh/dznNXkIbl4+pbVGD8kF7XNTfhy5xas27uLDyWiEYobScQGyew06QLpnqcs0yioY5MxLnMwXpg2GUMsFuRXFOPNjeuw98J5yLXBbFh6dMEiTMsdhprmJqzbvRM7/jqGlq4O1opSM9ONk2fgmVvv4RgbATjX8/URea3046RDC6d5iOcSaTLizpnz8MCim7jR52gBaV/X4UxZMbPo9PxofwwL1uPeOQvx4MKbWFNLFYNv/rIVBwvymbWclJWKl+68j+sXi2qr8I+vP8Wxy/l8iKJpn99lZwmF0NFekwqKRUo8n0CWtvRmicMSMZx6Mg3RSJ00nAQ4j+O/CHBSDqdSBZOBXOrL8eDSW1gfS4DztfXforqrF0rJMEqfr8hgE+5iwPkQmnq68Pmh/fju2EHY+rugojpFrwyTQk14eOktGJk9lFljysCkRh8JAXO+Z1ldNY4VXMDxkiI0K9SQBZt5jQs3ReD+adNw35Q8Xt92nzqCJz58BQ2dbWI/GTAOifWec3UDM10+RCoQEWZhhvPmWQvg9Liw/o/teO3bT9DV3yfJZnyQ+wlwpuPf/wE4P8eOE4c48YEY/biICLz/8D8we8J1gPPMCZYYjMvMxvP3PIxJw8egs6ebHe7rdm3nYHoh4xTxYYy+WI8gMtDpT6hFTHOdS10AzlKsev3Z6wCn2HdZB6/SYOGEaXjx7vuRmSi51D98B8eKi3h9yomJwntP/QsTho9GVUMdPtryC440NKPd4YW9sxfQqnHP/Fl4ctYMhBsMOHn+LB5jDWchVHTIZZrYDZ9XSKEUOsog1jHYZBORREiRQTuwVst1IRxJJ1NnjxGH0QCw4hMvvWjpXChqKASzJSFx/jARK0GmEBrHqGnRExmMrPGjUFIymrBZRmwQctpt+XQJHoXyt6fqTGrCoVpAqiqji67RcqwO6f88bi+7tu5ZOhcr505DvCWCGS67FFhcUt+E0sZW9PT1w9ftYFce6bWGD05DZko8jASkpNdFbEWfzY5zhWX4ZP12WEJDsHbVEkRFhOLYmQK8++2vKG5p56rGBVNG4b5F0zAiLYkNC//Xg25eyvEsKK7Alxt+48affzx4C8LMJnz14x/4Zd9x1LS1wUYu9QDbIV1X3p38ciSEhuJvd8zH/Cmj0NbVi+9/P8lVmA/cNBOZyXG4XF6PT3efZQb4gdmjMSolhnWrFLUQYKH7XW6U1LXiYmEdmlusrL1jw4lBi7TkCB4XUjuLjphMAA2dfVh/pBCb9lxGQ2O3YDg9XnhppMOHcGI7CKSooIoNgiJEA2+vB94OJzzdBECI2qINkoAX5W4JMEm/H1jZ6LCgpXpM4ar12dyC/VTT6Zu0ReJgww52yid1ixVRkMBis2aNEWd7Sphd0nkyM65W8vdi8OqUHPIMnpTMRKoStVAnqCE30b0LeFo8cNW54en0wG/jIEL+c2KQFBFKyPVyeLu88LS64OujvEb6RxKAlnIWmQniw1CAvBK/YVBEge8qUeXHtzx9mYGuEX1W5JDp5JCHqLhrnbGJmlq86PUB3h4ffDYP5Aa6lmBQ7Hd44e2k6wIozCpeLL2tdni7HOJ9cjnho88Yfbb0KiiMBNqIKfbzgYD+PcNDhQ8Kqg2lejxrP3xOh/hMEOPHzIt4y/i6BelFfiovJmJU67XR+FX8HPHmBA4UYgrB+mrOXVVCYQiCTE3hv33w9HQziKPRM2uA+d9dv4YQACcZjDBUMOBkFoIAH309jSKFvkls2lKLmQRWxfcS4IX/LqDvkNYbgf4EexBg/sUYSFiXOZKJTDj03qgF+04uT5/XLjapwHo4MDGRphIBgX8ASAbcKUyOCtkMfzauZz4l7ClG6koOfn988Q3McL62dT+qGlt4pMYHKdZiBUFlDIc6JhLaRHKuU3kC+L13VHXAWdvMBg9yTtNnRK4zMKDyQ4XRyQl47IaRyBsUi2qKyrlSiV/Pl6Kzuhbe7kZ4be1ixErvC2v93AxwSEMqUwfxuJ5C58XzkYyNwQbcMnkKHpq/ABZzKAOq97b/wlWVN+QOw+PLb8bQ1HQ0drRj84G9XPFY3tTIZzqi/LnVUa6BgpyrPqoa9SLJYhkAnJTW8dPB3Xjnl/Vo6e7i+1Gr02Fs1hA8OG8pZo4YzWtraY0EOI8c4M7r3NQ0PLniVswfN4n7tnedPIrPdm7BlZpK0Swl+RAIjCtUOtYi8vsSHAa1JQkKtQajLKF4Yf585MQlMMP55oZvsPvCGWh0wZgzbjKeWnYTsuLica6kEG/+RD3rZ3l9VauVyIpPwAMLl+OW6fP47j5+5SKbhk4WXxaAk+5ePuTRYVqATfo6CsFfOmEKHrvpdtbjFVZV4u3N32PXmeNMnhA5o9XrMDIjA48sWI7ZI8fz875QXobXN23AoSsEaJUYlhiDf628HTNGjEJ7TxeD7e/27+amIw/lt5KUi5ko8ZlV0+dMBjYEBsA4raUD4Pi6w9F/Ak7ScBLDSS71BgazBLYfmr9iYKQuGE4BOGnqIMAPrgHOux5GU1cHPjuwGz+cPA4bmbE8doT75Vg9aRpun7MIoSYzLpZexpGLZ9Bvp3WKnqube8krmutQ09zMlZc+jnKiLGgNQqJSceuUqXjkhmkINxpxpbIUb/3wGf44cYC1xwPlrbS3+IULhQw4xKSyLE2ugMUSj5ceeAo3TZ8Np9OOH3/fgte+/QhdZI7jAz/hF8FwXgOcVXhx3SfYeeIo51/SUhUXGoL31/5TjNQb6vD3T95mDSfd36lRFvzzjvuwctYiON0ubNr3B97b+A2P3ul5iOslmGEi3dSUBCGXw+WgwgAPNAoZFo4ZhxfWBhhOAThppM5VvYF1SSJ8FkyegZfu+9s1wPnBmzhScIm/7w2jx+PLp59FZGgozlwpwNNffI5CNyUR6bi/Pi7agpeXL8HsnCHQUJD+pQsMOE8XEsMp6q71SiUsJjNPBDtsbvR5CPv1iLWDK1IFQyFq0mm/UTNIlamHTpJa5eWC9aGRn0bNWZZCnyfGfQFWSjAIgk2S6QQrRH+n0GsAOonbaMMmdsjDP4BYCyHalRZk/iBKbJSOYkXExiZuegIpxFJRbpkMMpcPC8eNwFN3rsCQ9GQ+aVGEUU17G4926Nv22l38exrTdnT0oLKuER63H9PG5WDiiEwOcqXbn/rWzxSUYPvB49hz/BzmTxmLJ1dTS4IJe4+dw4ufbER5azt8ChWioyNx6+wJWD1vCpJjIgY0odcDTwKbze1dOHy2AGVV9Th1/gpT6k8/uBI7xGx7AAAgAElEQVTRkeG4eKUCF4srcehcAY7lF6LfTpo1xcB4h65GqCEYq2ZPwt03zUBKAlWbufDHyXwcu1CCOxdMRkZyLMrqWvDW9mO4eLUeUwYlYvnkXIwZnIhQI2UQgrMPT1U141h5HfxWJ+KCghBhMnCuJOW9BRt1zKro1UrERBgRpFPz23yhsgWf7bqAwxdq0Ndjh4+en4cyNFXiPXPT+0wbkZr1nPTn3k433O3kdvVxNBabvmgULt03cj2Nm9WC6aQjhpT1SKNv/jPOYZBxbzoxo/Se+axiTM+yDV6UJXDJbncCZzIROC8xFgxCA7IPMgcQ6KSDjVucYliiYVDyJq2O00AVTVIOavsg5tAHT6sXnnY3/P1EM8qhMNFrpCgoJzytBLAIGFOMkyTklg5czFwx4xZYTAOgQpxG+ZfE3g5gMo4XEwc4ZnP1JEGhryWAR4CTgC5FTVGxQkD/IGNwSqDb3eCGz+qDMpRegwJ+hwfuJhtclVZ4e4ilEq05MjUd5gSq8bt8fK15VKpWQm6iwgZiyPpZH03MJsvKaLJAbVGsLyZwrBUJFBoVlOFi/OFu7Yeni34OsU5ilD/AjnC0GQFGlbj+lOtG2ZCmYChCdPD0WuFuJVDkgB/SOsB4VWKcCGkTABhwdAc088K5PjCOliQ64idLNI3EYgbaiQJVjQHmNHDS54MzM2p0cJCMAwRCpTQF1qwRMCHQptbw5kSgk8wTvEkHor14IxBxPcL0cn0mpwRE+fJLOcTSBIj/JsDYSxIloeHMxhOLZ6C8XTCcVQ0EOEVbCf1MYn0JAKrM4azL1CSaITdQ/Bjdv/1w1LbD3d4OT18n6zEJ7JNrXKYyYHRaIh6dNgJ56TGoc7mwvqYJu4pq0FlWB19rPXw9Dcx08tjW54PD44JXoWFHsdzrhoLp/2vVxEqS+1gicNvUqVg2KY/ZrD3nz+L9bb+goKocQ5OT8eiiFZg7Zjxf14Lyq/j58B7sPn8KLWTWBGWPqhBmDOWWpYaONjZLJEVacO+8Rbhj1nx2xO47fxofbvsJRdWV8MsVXEd485QZWDo+j9lNIhquB5x0iI8Jj8QdM+fh7rkL+Wtok6d6yR3HD6Kxoxk+vxNQyaHQhCBYbUCMyQSfPgR1fi2IA/V2tWJMXDxeveVW5CQli2rLDeuw+/xpaLVaLBw3EU/edDvSYxNwqbwE7/+yAXvPn+b7JDo8AgvGjsfq2YuQFpfIySbHLxPgpFikywJA0GGIE1joQMR/wusHTa7GDc7B31feianDx6C9pxtbjx3Ad7t3oryhlvcbqlG8acZ8LB83GTGhYWx2u3C1BK9u/A6H8gtACQWJcalYM3c+1kydBD3V8VZV4Pv9f2L/meNo7WofAL20NBFTHRtuYfNYQcVVqDSGgTgbvrMDKi/xzK9pOCXT0P5zp/HChh9Q1tYGn60bwWo51i64EQ8suxm6wEh9wzeo7rTySD0wTIgghnMOMZwPo7GzHZ/9vhXrDu2Fg+45hQIJKgWeXb4KCyZNhd1hw6Z92/DT/j/Qa6P8bz+8fg83YlHHOZkdiTii7SCQaKHWmzF91AQ8tfxmjE5LQ5/NioNnjuHzn7/FlfJSOKScaJncz9FC1JseExaJ4sqraOru5ENHVGIWXrjrb7hp0hQ4XQ78uOtnvLqOACeJlIjxJT3q/wCcNRV48dsP8dupv+BT6HjNiDMb8f7Dz1wDnB+/hf3nT/EaZzZocf+iFXhi1f3Qa3WoqKvF17/+hJ1H9qLNSsHrdNV9IuM0JAzRlljY3C6UVpSzjEoj82HhmLF4fu1TYqR+tRSrXnuWXweB6GvSRx+v6QvzpuHFB59EVlKyyOF8/w0cyb/AGvIFU2bii38+B6PegPyyUjzz+Se41N4FeVgUG+JuHjkM90+fjrjwML4b6Gc8/ubL2Hf6JL9nKoUC43OG4uaZc6HRabH75HHsOXkc1t4eoUdlooFAMFMe17YNWjY1I6b6ecOi0R+BDGIqVAphdafTj4ZGNYCP+rFthFCFG5mcxwoDuZmJLRIvOOBA9FHDDI1Y6ZQML1PfAoALtQFvdLRI0giTAAudPqj5gzYgLTmglPwGRJmNeHrlYqyaOx3Bej3ryBo7OtHvciEkSA+TXi/c8/TB9vk5+qS0ugH7TuTzCebGOeORm57MRiJiN/ccP4+PNu7EheJyDM8ehMVTxiIsJBgnLxVj15Gz3L1MmlES32amxODuRVNw4w3jEGa81rseAESk3dz45xFs3n0C9S1t6LP2Y8boHDz74C1ITojh52rtt2HfyUt4f/0OFFfVC6QvGap0Gg1mjM7F02sWIScjkR31HAXU1Ipvd5zgUPjwiBBUtnTij1NFKK1oRGacBY/fMp170s3Bej4ZnbtSi59PFCE4IgjTBidiUFQonz5J9sCmJPjR2+9EZ4+NdY/xEUZo1Ep0WR3YcPAK1u0uQHVtF79HSgKx5E62OfjQwFEwtBkbNFCatJAZVHwf8GpC2r/Wfvg4/F1srDRyVoYbBHtGjhMCeXRN7ZK8gr6MmDQ9nU7J7U1sHB04JME04xECujRKl8bTxJ5ed++wwYzvH9KcUkOLDIpgDTca0dhRHGYUvEErw9Ssy1TFEPASoMHX64e7yQNvl4dH1nRLentdcNfa4bXSIUkqMwgE2kuOY9GXK0YfA6dRJrQEAOaDJYFeGnczNpI+EZKWjUFKYFoQYERJkqBWQGFSQxVPjVukhfZCZpBBGamGp9MLb6sLynAVlLE0DZDD0+WE87IVzrJeeOmQoPAzO8lyBwc5mCVwriCDUxCzm1Sq4LVaxeSBPmt0iCSwTppE6mQ266BJCWF9Kp34QZ9/hxueNhvcTf3wdPezmYHZSsllTNeY2WcG+27pHiAQrYHaYmbW0t1K7upuHl8H2E3x76UJCbHgAdaUr6VkLpSYUFGZe42hGQC7IgZBYi8l49GAMUXci/Q6SJ9MgIMmH8QI+/003pVC2vk50HcUrm0GemoyJsnho4BvGjdLuZoD5pfrsGVgBCl9E/HUJInFNUAqxqrSHi6ZhtQ8Un9i8Q0ob+vE69v2SgynpKfj8S9psfRQEugMC4cmNhwqSzDf5/QySVrhrG6Bs7mVW3/IcU6TIU2UBWNz07F2RCYmRofB5vejsN+G8o5eOChGrq8XfqcVMjIN+X1otvbjyNUK5NfUQul2IDXMiNGZGTAHkzmmj/vKQ00mDElMwNhBGUi0RKGtpxvrD+zFV7t/ZxNIdEgIbp18A+6ZvxhxEZHod9hwtb4WF8pL0NBBciIZ6/3Cgk3o7O3F9hOHcbyoALFh4bht+mzct2Ap4iKjUNfWwpWYxdWVzGwPTk7lcTfFDtFaTqalCjYN/YSfjxxgEELNQeOHDMWjS27C9GEjWWZF0UmniwpQVl+F7r4OqDU6hIXFItwQzM7r/G47fisqRVvNVchcbkwYNhavLFuMnPhYieH8jgEntcjNHDEKT910B4YPykJrVwcOXTqPM8WX+e6j3u8JWdlIjoplkEAa4WMFguE8UXxFhI7zL8GqizVMxcCeDjqJEeHc0nPn7EXQqtSobW3CsYLzKKyuYFMH6VJHZuUiVB/EZ1m9RodLFaV4ZcM3OHzxEqDSwRiVgbzRefj77DwMiw6H3eVAUU0VThdeRGVDLfptNmaKzZQZGhKCYK0Bh84ex/o9u6AOpiIJRsXSDFc60EmHDcrIXDLpmkv9wMVzeOmXLShtboa3u4ETOR5auAIPLFs5ADhf2/A1qjt7RcavxG5FGk1YM4tMQw+jsaMNn27/Cd9Qw49CAU1YLNKjYvHfC5Zg9ojRcHlcuFCSz++flQtnAlMRPwPN5pZWnC0pQGVzPeeCCyG9EsnpuXhg6a24bcJEboyjkfVfBWeRX3wZLR0dcLk8MJmNMAcHIybcAqfDjq9++QGXqsuhMUchIjIWz916F5vDnG4nfty1Ga9+9zG6bHQsEUsNM5yp1zGcBDi/fh+/nToJr5wO3U7Eh0fi/Yf/JTScVG35qWA46UGT0mnDRuGft9+PMdlD+Z4urrqKs5cvoKq5CW1tHTz0i4yywBIRg7DQCFxsqMfne36Hu7kOWq8HC0aPxvMPkmkoSQBOYjjLieEMoBIxNSTCZMGkKXiJAWcKCq6W4OkPXsfhi+cg9/kxdegofPf6+9wQRWahP05Q29hVyI1mJEbHYtbgTCRFRvABkXBEbXMjnnjzJew4fID3i+ggEx694y7cdeMtUCiV+PPYQbz25ccoInBMnJLXzQck1jBTlTCPOKXbTTdhpp8WZR4xEmwkhwEbIgg0UNyNYHZIQ+aj+BuuMKTFmfIyaVYiFkoaaxIrRCNK3jiJoiXTBy/2NDYlXaEf8iCKRGJ7tRjdS/sFAxE2r4hNkDLzxmSk4fU1KzE2O5N1mwTyWrt6OPooSKf9D+YxMDonsT8xi3tPXYIlJgzLJo9FhDGI3+Cfdx/Hht8OISLchOxByQwKL5RUoaCsDq1d3SwOpsgnn18JjVaNUYNT8fCyGzBzzBCOfgg8aNNu6ejCY+/+gP2nr/AHW+H3Y+mUkXjuwZVISaR+awGuC8tr8NY3W7Ht0Bl2l9PrU8lUGJ6WiL/dNhdz8oZBrycriXjQSGXH4YvYfKKQAWd6VCgcfQ6cvVyJ6pYePHnrdCybmgujQYfGth5s3nsRNW29WDotByMzYtlMJTHzklZOxjpTApj0AYoJNfDX0A1x9EIV3v35FM6WtsArk0Gpo3wtMvY4BONJz4plEyoeYSsjNFBGapnscrc64e10CH0fYxwCemqoLAYozBr47H54qamIxhI+YdagrngFMaMcpURASS2MHORsp0rIAIMmMZiM4qQDknh/BQtI7xE5Yagtgdh11pFqCCRJ4JW+jA4wejWDTlWSCuo4wSZSdSoznS1uMX7uJc2ii3WTPupzp+dBjMR/sFjSiZrzD6UViEGNJClgJoNG9NeA9cDX8WHoulNe4CYKAFkKytcqoLIQ4FTAZyOTARhgKgxK1s8K0E/MrZx/+a0euKrt8LRQ+4sY2Xl7+thoQ+Nl+mwqggwM/vw0CbA6RN0iaRpVIrg8YAAjWYsyLAjaVDOblOCS5BHknNfK+eDhrO6Cq65LHB58Xr4X6PPKBwZmWYVjm7WApOnRa7mljD7/HhKR03iPsh/pzZRLejpQJi/9GwmgczWuJOega895gpQDGmBEpcVUApv0OoU2MAA4AxumONgSg6sKM/P966EGLbuIuYGPgKe0+rFpiWlpXhjZha4mNz3dB9RlHgCnA3dmgIaVVk9JZ3zd+F0SgEptXv+BUPn+ZYZzZA6eWDIDFW2deG3bHgE4md2XjIUMvpVsAFDqTVCZzFBHhkIVa4bSLELXPa1W2Kvb4GprZz0nHdDUUREYOyQda4dnMOCk0aabEi0kza9oBQvco36UNbfi8/2HsP3EcSidVkzJzsLdc+cjKzGJD8s0+iMWJNxkhF6jZU3bgUsX8OP+vThdWsxjbGLrhqVlYPXseZg9YhTCgoNFZqrTARuPNMVmq5QpUFpbhfe3bMTPxw/DFBSEyTnDsHbBckweOhxKhZKNXN1WK1/jkKBg9Nv7UVJTxcYGGtnXtjSzS5271F0i3zUiNJSbhlbPnIehKWlSJJmNN1Jiuyh30RQcAr1Gg16nG1svXsKXu39HQ0UpVBo9N8+8vGIZhiTEcXxMgOEkJjI3JRWPLFuJRRMm81iUerzbaOQPMACmKVd1Ux1XNKYnJOPElQK8sfk7nCgsEE5d6XMhHVFZPqLQBrGsRa+SYfqI0Xhk+W0sHSCywWrv4+dNa09YsBk9tj5cri5HZEgohiSn4UrVVbxMgLMgH8qQCBjSRsISmYT5KQm4LScdyeEhLFmw2vrR2dOFPhuRDBo23hi0OvT0WfHVjk14Z/P3UGmCBjTo19IEAmN/GYz6YCzNm47X7/0bj+IPXDiLF9Z/h9K6Gvhd/Vx9+eDCFZzDSbE/2w7sRABwkmYxcMiiseuaOUvxzJ0PcCzSp9s24Ovft6Df7YbKFIa4lMG4e+osrBo3ARaTie8p0mzy2F/aD+jjQPdUe0c7B6bvOXcCJ4ouMYmkCY+FMTEDw8LCcOeYsZgxciy3FtHUs7unG1093TytDTIGc16o5v9j7D3A5DzLc+F7ep+d3dlepdWqy5JsWbIlNyF3y8Y2rphiIA41ORDgkJyUA/kDyZ+QkFDCCZCQkBAD7gXLDVfZKrZlS1ZfaXvvs1N2+sx/3c/zfrMrm5P8e10GW9qdnfm+93vf57mfu7jcONV/Bn/6g7/CK0ePwB2oQjTgx9c/8Xl8+NqbZc3/x1MG4UzT2kpH6lSpX7hilYiGVi7vxNmhPvz5P/8DHt/7kkRTOtwBtNU34juf+wqu3X65Fpw/+Bu88OY+BWMcTrFf+uClV+B3b7pD/DF5BtM9Yi4Rx9zcnBR3NdGoqPFLsOPpYyfwxV/9CrmRbrhScey+4Hx8/dNfwvKWNhw/2704Uq9UJuZfiiXceOnl+IvPfgWrl3XiWM8ZfO0Hf4eX3tyPcj6HNU2t+Ksv/xGuv3yX/MB8Monx6Sk5w2trojLBPHj0MDauXIPWhgaMTE7gK3/9F3jkpedkX+uorsXXP/8H+Oitt2uNc+YU/vDv/hLP739NnglSZ5jXXlyIoZxdqIA0jPa1Ba64rlyUcSfH4qYAII+ASKb4aNDou4QS0RvZBx2w+czfcYskOVkiDCmusMPh1fGeGJunOXJlDncZZXYLVPHSPFzy2XXkJyRljuOodna7dJQuqBFw89YL8f/cexfa6uvkd6cyWbE5qg765SbS2mA6kZSOirYc3Ni4OMn/2He8G6+ePosbLtyMC7s6EEul8J37n0J//yh+5+Zd2Li6E2eGx/GdXz6Nl986hTzRWC8Laadkm5cyQDgUwM7Nq/HVu6/F+uXNMtKXY61cxtDEND75g1/g0PEe5GZTsOcLuPXy8/G/P3s7OtubKgXn0Ngkvvfzp/CTx15FjgvX4RbPq3t378Cdu7ejIVp1TsY5b1jP8CS+8Z8vYF1nE26+eB2qBbY+hu89eRC7LzsPn9l9ERojARw40o9nD5zGto3LsPOCTlRxLMoEIXpZTiWkoK6rDqIqyHEhkMjmZbRO42t+9QxO49v/+TqeerMPOS+FI24puApT5O0pZ04KGnJUPFQje+Bq9Ml9y42k5fsoVRZOBvl8IQ/czQEpBovzBY21pGUWmxyKfyiqIQiYUeskMfqnCEeUbJpcxAKBfycFkjVhX8qXMwgZ1xgRcWl2WIR6OJp2yfvl79XmiTZcbhEReTo9cNS6AP4IhTlTBeSHCihM5FCMaVMkBSfXqxTaS8amho9S4ZgaZFPeK68R36sUm9YeaZldm2ZMiJmLxWhlNzYiEykovUYYJQpbosU2OBu86q2WLiuayzq7wQtXq1fWIItOirmKsQUU4szdZjFVFA60MxSS4rCUWFCBFg8BTivoI0qkM2M41vQSDPklm1v4tlwabAy9Dhmtc7yfn0ggc2YWhVmS6ClucuhwmY4SEnnKSYaiumL9xQ2W6K3fD1vA5EjHE+q5K/Mf/Z6g14XGaADVIcbXAnOpDEZnqSAnn1uLSRX+qLJUv4zi1MRiLrnoOmMhgmt3whmKyHif/NNimpYdFLWR552WJBW+Ln9WgWfuV0R/c2K4TaRTeKxZFp1EOilw5L22KAXKt7IKiUUU05D+5UWXoJuGDsLv54GnBefVBuF8Fr0j4xUOljxzAofp3sppi8MTgitIq6R6eNqjcETYtJeRn15AZmgKhZkZyS7ms7R5RTs+seM8bO1oECcI2Wv5iznmFEFWWWlMggaO4t+eew573jgAOwq4dM1qfOKa67Bj/QYpovhFX9PZRAJDM1M41HMWz79zCIfPnpG0Fp1G2ET4srmrC1dt3oyNyzplBBzyBaS4zhWLWMikMZuYxztnTuNXLz8vI2fyKalsv/bCi3Dz9suxvmOFpB3xvcZTKQxOjuO144dFmb593UZBGUenp/Bvzz6Bpw7uk/fF380RH1GrD2y+AB/YtAVdzS1ojtaJ6IUgBQEIej7G8wWcHh3BnoNMpHpb4pFtuQVsWbUaX/nQ7Vjd2o5Tg3340WMP4pWjh8VIPRoO48oLLhSkb31HJxqro7JeZuJxQSSpVieSSC7pxes3Czr7z3sexcvvviViHSPDNY+7ou7iyZkjjaWMhpqoZInftP0KGdvXV0eFXziXSqB3ZBivHz+C7tFhXHLeZmxfswHdw4P4weMP4ODJk/C0dCCwarM0hLVlG65d04UdKzvRURUUURKN27lfkXrAGMnZRBynhgbw6N4X8OS+V6SAtmgr1qOlEwU1lGJxds2F2/G1u+6Ve/XakUP4hwd+hp7xUdFtsID9yK7r8JFrbxSXkWf3vYgfPvEARuaSYjSvR4JDCpjbL78an7vpNkzMTuM/nn0CD7z0NFLZnIiPok1tuO3K3fjslddjdWODiIYmY7Ni/Sb1hs2OgM+HKvLDAcSSCRw4+S7+5akH8dKhgzIGdkXq4J6dwPktbbh++xXYsHK9CHh4/xg/ymKVxTbN1omykgv7i5efxbHukyin46j2+/ClD9+HGy+/Ws7Mx1/agx889DPMZ3OGl62iofPal+GvvvgNLGvrQP/oML77q5/iN2/sFSDJ4Q6hKVqDP/3Yp3HZBReLyOyv/v2f8PrRQ8bZgkegA030277oMlx54XYsa2wRagabKz5L/MyxZFzuFaNhXzndjZ+fOAubs4TiQA8uX9aOL955D1rrm9Dd34s/+D9/i56B/sX0XGuLLJewa8tF+PI9v4POtnac7uvHXzOQ4fi7EhhQ5fVg57btuGf3zZKQ1VTXIPd9anYGgxNjeOv4Mbx+5C185IZbsGnVajGZ/9Y/fR/PHdgr04eI14tPfvBD+KNP/x6qq6pxlMbyf/tNvHBwn+zVrHGcgRoUUmyG03r2Wa5H/ouvLIval7Ys5OA57FJcigiI6CaRSo7HhZiq6JI9RMEQP50eMPx5cNLKNUyOGotIHnJ8Laph40YQ5HWJCtZOk3AjphAlulGBshiVBc/QG5cTn9h5Of7XR1ShJwcsI6R4mNltODM0hv2nz2I6nULE78Pa1lac39kh5qX8GpmZxY+f34u26irctmMrhmZm8Of3PwlkC/jju2/Exq4OdI+O45u/fAovHDqBEgUwMu5WpJ5FNsdrNeEgPnzlVnxs50VYXheV0Qkv6sj0HD7/r4+LCr00l8bc1Dx2berCn/3OzVje2iiLnB04Y+W+9+Bv8LNfH0CmWEZjXTXuvGwzPnbtRVi5rLESz7e0SaFH4Y8eew1hnx/X7ViL2uoAnnrtOL716H50tNbhj27djmW1Vdiz96RECX74hs1oq4/IdZlPZiQC8OTwDKZnk6iPBLBtXSu6aLPiVGNyi5o2HVvAPzxyEPe/eFISdWiDRIJMYYbopl24IMVUTrmOUTXg5zlNUQ5R8cJMBmWqvlkY0qImTA6fR1A6oo1EFClwKcaYMODQcTUFRxx/M1eeSBTN0lkoWqiWMZIXVNBMTi31nhI3zNhVDlAGCWiqgfCk/KzIHCjTK5RCIn6r1wVntRvuNi9cbRQRsfiFmNznh6i+z6M4nRW6CNexKu11aSu5WQnZIsOy6g0RTBlOJ8U1FbN78w1m7G6JBKSApnhA0ldIXjd0RMO90XE7pwVUuouHkdokhT2ixhc0kQV5sijXyrXMD2eTW4RGud4UcoNxFOIsjlTcIzxXEXORT6McTYrOJN+eFJcMC2yjxiZSLMEKKuBzRrzCz9ViX2NuxTQ7nZeYU/HcpWE4kU1+LqkfiYI7tKgjsiOLme8/CFdLrVyr3EQMRb5H8pScNjFn37qqEdvWNKKlVlO8xuaSOHByBAePD2FijhGhil6qgtPY5QjKrEWnILZW2Wchz7T08oXA2EfxmizlBO1ls0shUzGZFG6fOGmIEIkFqsWfzasy1MVYVRZmWVFzi0m6RUozn82aqLy/6LR4m+bQlYth8X+5XF24fstGfPmWa3B2agZ/+dAzinBa3FBjNyI/Zg5tUa9TSFRVB29HE9xtUdmruV7z00nkx2eRpzNAIYvm+mpsO68T7Y21sLFxFtoJ3SLcsp748JdSGeTn5jE+0I833j2E0wO9sid01EWxZWUX1nV0oK4qLJZf8+kMhqZn0DM2ilMjQ4JS0ahdqBsGLeXyJUWIPEr6+7XXN6ImVAW/L8AwOMQSc5iYGUfvyIjEU9IHkr+PXLCGmhpsXLEaF3StRUuU6EoZU/PzODnQi7d7Tsnv2rJyrcQPzqcSONR9UlA27q/mVkjRSQrSsoYWrG5bhq6WVjREquFze5As2TFdsGGadKszR3Gmpxsz6aIoiwvxcXE9IdJaF6mWQufgiaPoGx8VShlH20yCW9O+HBtXrMSKpha4hYc6jZP9Z6TAZMjGhuXLxV9xLj6Pt08dxcnBHrX9Er9CC5k368I883LM2B2S775+WRc2LF8hBQg1B+Oz0zjaewZHe3uQK5cE3e2ob8J0MomDJ49icHQMThan0Rbk55Ow5fNoaF6O5fWN6PDk0BaNoLm2VoCYmURcpndjszNy7WmeP0U0zUIhreaGtCDymblPlW2CjK5s7cDlm7fIOugfG8TrR97ETDwh3H6K3zavWI1Nq9eASU6nB3tw8Pi7mF/IqohFBJxeBAN+rGtux7ZVq6XgowUPxVm5QkYiMLva2vGZD30Ut2zfCbfNJsXkWyePCJ1DGlfeg0gUa5evxMZlXaivqsJ0PIYHfvMk/vYXP8FUKqt7T2YBfrcHrY0tWL1qI9as3oRGvwsRl12KyLHpCcwk5jE0M4f+VB4jszOYHepGIT4pPqKXbNqKNctXiFjyRG839h87jAxBF2lGFXxhw3HdjitRXR0VBHnfkTfRM9xv/GbtQvu78uIrsLylA3PxhIif+sdH5FnRPVEDVyEtEPEAACAASURBVJhKRd7vqtZ2LG9pR1uDAlTMWB+cGMF4bA79UzMYnJ3CpN0Db8syFGdm0FrM4qKuTqGoTE1P4tf7X8ZMbK6iul+sIUpY0dqBSzdtQW0kisnpKaFhjM7N6v5cyCPk92JdVxcuXrcJKztWwOXzo2+wF8e7T+Ho2TNILCSx88KL0dbQKIj5i/v34cxQvxSczmIBV2/dhu/8r2+gs70TT770HP7ke3+Nk709ekLzXLd71KKOU2MKy4l0kvrjPf/yMi8IC05BL8WrjmpJB+stLRKMH53YlrNoCXKE6TQHsVJWZSTK6CIh6tsEQeEBx9ejOESQUBYaadq0UK3r1gORv5OqaNYH9OPkON5lQ9Dtwn3X7MLX7rwNAUYpCfCihP2ZuXn8+1Mv4dTkJDqXN0tHl87ncdV56yV7nRtZMpPBT198DUNT07jvqivQPTKBv3r4WdiLZXxs10VY196Ct/sH8csDb6NnclIZYfMGxa0iDEblfFnGth3t9fjEFRfj9os2ye/i4ci0kh89vV+SZ5xlYN+xXtQGfPjqHVeJGvz4wJgkSixkc/j+03vx/KFuOO1OXLNtDT69axu2dLXKmL4C3CypODkCe/3ts3jp6CBWr2pCQ2MY+44N4Jcvn4DX68af3LoD7dUhPH3wDFrrwrj10rWoCngEome6y76TI/D4XZicS6J3aA7r2xtwy6Wr0FIXqigI+etiC1l8/+nD+Nmeo5ibTMElo2neJxbcZcN9K8JOE/KIB6A1YqIgohxXs08Qs3Jax94yrtYaQMUPUhDaUUwXUEzSpqcAT6EMn53elfSLdcFFriXvvdspo3ZJ4ligP6teDFmXVL9RLJEvIpsvI5UtClWS4QHcjOwh2hQ51emADxMLKK41NklUmotCnEIYN1xNbjjryZlUPmUpWUZhuoT8YE5EQyzgpHgUOyQtMg0hUwn/wsOi4s4UvvI7lyCXUkguomDyGcSPRL9Hi07z/fLn5vXEfFsLFB0z2+Dgs8Apg9sOV2NACgYKiGTETp/O5V44Gz0oTuWQPjGHwlTSqmtQzmZQIq9ShOQUIXnh8Hlls6HpuzzT9I6T1C81WpewBRZr0QBczREZxxfnFoSnywUu6TcOCNqZn45ruhi3WkHiyHsmj4koIvmBysklwuyqjcAZCYtnamE+IQrGhmofrtzahpu3d2JtW7X4sfL7aebePTSDx18/hWfe7MX4LL0iLZ865WzK77TG7CzORImukxihW/j8cDJOjZ91YV7EQK6aanmfhXlmYlM4RWsgvk/j2SnFJMdeyi21/lzSbkoFFHNJVXQv4UpZjc/Su20Vofp9FsqziJQLq4QF54Wm4JycxV8+9DT6R8dN8bQYA6mvYH5Wsts9cPqq4K5vlKLT1RhRDnyuiGIshUz/BAqzs0xRRDAShDcQgMNL1wE2GnQgoFE8EWuX0GWyA+NI9PVjfnIQC/EZlAtZuB02+NxOmYJ46aIAm1CbUrmijMfT2bQkL1XWuNjqLN4XFlBej08EN5wGiUm0i16yeSwkZ5Cme0GBXqAWB5dUcAf8gRCqQmERvvD54Dg0niTSnZRLGfIHQPESPXGJlnLseu5TVhCqhsvpRcAblGQ4n9cDD22eqhqQ9wSRSswhNnQWubQql+lDWsylpAknGkvXD/opkoMqljzmF0iSkMcr/M9QIAiXN4BM2YH52BTiM6OCTgR8HuF80oKMxuq8ThXnF/M6Vtkp/y+cJwUYSUGh7yk/I0ep5IMuZDOCyNHInHscET4WurQ7ShcKyNFyivfV6ZPGj3uWp2YZnOUi3LkZ+JyMoXXLAIbnYiZXkGhbTr74GfUtGZGa8OekbdTXFNN2tevz+XzyuwsL8ygUGRmZRC6tVBO+d6KcPjok2F3CfUymkuKjzLXq8HD9MZSiAFehiGAwJPtzOpORz0UPWK+tiJsuvhxfuutedDS24ODZbvzo6cfwztE3Ucwrf1KaGV8InR1duOeKa3HD1otFhPbSodfxjX/+Bxw6fRpOY+XE73e63AjWNKOmdRWciUm4iurZm8pkyBZCMVSPor8amZkxZMZ7RSTI3xH00OuX535JgggS6YxyuCsJjJD1HInUqPdvNosUvXy5nkWUSGSPfsxReLx+yQ0nD5UiLTGeX/rFxDGXA0GfH6FgFQLBEOylotxXXmM2aVm7l+xyuWbuuha4o01wZhbgTEyjTPuhTBJz83MosPE3k52lv4INA8MISFWh3WIimUCBBR3V/dzvc2l5RmtCQYTDEaHuxOOMDJ+QZ4zXhDxefg8R3EQiIdMKJkW6MhncdPEOfPtP/0Ke27/71x/je/f/FLH4vOKQ1Eqw6BStT1DO+tz8lEzgbJ4tl5f10FTSu2xyYnC8NCnCItKpYp2jbzkM5aDUgoGICYULKqwgn02RFo5iJfaQirM4OWdl2GhFQ75aviD2R4KwmN2cvDtuin6fB5+6cif+8I4PISy566YIKZdx6PhpfPc/H8dlF23CpVvOk2ixg2fOor2mGhesWC58HaZiPPjGW9jz5mF8+qqdONIzhAdefgstNdXYuLIFk/NJHOodEHd9fQhtKMbyYjFD6xqKN8Tdj6iq24WNKzrw+9dchp3nrUTE75V86rMjUwhSoGO3Yc9bJzA6HcPdl52PI2f68Kt976Kro0Xi4h5/6wQGsylsWtaMz++6CDu7lqGKCv/FOeE565G3Yngqhr9/9g0MLWTQ2VGLgNOJN08No286iS9cvhG1QS9e7B7BrrVtuH79cgQ9LvHffP3YICbn09iytlkOg5cPDaB3NI6bL1uJLSsbRbFufc2msvjensP4+VPHEZtJ6gJhAWf5alLRzE6VClkiTRlLIAbYaUze6BW0W4QmtG2ZLYKCMdoBsWEppUrSULB0K0xlsDoSxOYOktddkq1dVcVsW7OmGIEp1jTFSsqXcNWYlJTIIR7PYTKexdmJJKbmsljI5cXE3FbHYpgbhQ3FGboV0FfUrRY7bIK4y5ASEHTCUUNOp0P+sUe4btkYAfmRAnIDGRSm6AVLKyIWnep1aRW/lYvG98tngyp2WjJZYpXKAj236Kz8vRSjliCJ6K3Bxip0AYU9xY5MHkE1IefvohDL3RFRZf9sDoXRNOxVTrhXkIdlR25oAflJdgP8PBQIxU3BWZZik6NlfhXFFonNn4rBHKJMd6CYWkCRmwwFREE/3C01cLVWCc8z20dBWQ7uprC8j0I8jfzYvPBCZUQuSI7uA8LHLTGulggYx+x8/pmYFJTxuhSuxTy2L6vBp65dhR0bmhAQSoV5tslhzuRxqHsMP3nqbbx8ZEACC5TnqZZJix5Z6r1pLpJeMzf9ZD1AkQjsgrwoPeJY+Ar3lEU8HcC4USeZIkRho443FU009kwSH8lJDJFROmksSLKL8kVlozT2R+ecIvIf5xSdlqWS4QNzqWjBeR6+fOu1OGsKzj4WnCIusV7P/IsFvIppOa9lAK5ADdz19fAua4KzLiR8egYuZPqmkR2d0Ki5UhZ2nxee1kYptingQlGN9R0U/7k5nZhHZmAMOXp6JplgxOhMFmFsVogAZzXEQy6sekPKfa4UmWaflw3f2LrI9yo3V1BpXn+XR+4L0bNShmIsFnNE+U0xLTZjbFaNR2yl21wqZtHy23pNreeXtOqkdBDZt3O6RaFCATaPD56aVrgi9ZKCko9NASwkaS/GBsI4EZi+r3IjrWhaXVp8TQVEJAnLTW5yFA5fBEXmjs8OKjAhTgomja1ixGNe0rxP0eaYmWClWJZpE89GIygkr5lcZ4OoVZoOXknuw+Rbe+h3yzXtlOkF/VIZumFzcgrIZzsvn5dG3LogCR754PCFRa0v1BqyqQu0/2LwRxVKDJMo5eGKdsBBS8J8VqhwXDe5xDTyyWkRO/Eay5g0E9PLX+Kkk8+U2qkVM3HZa11VDXD4w3D4AlKsFtMZuKqaUc6o3Zbd5ZbXqM6O4H/e+UnceeX1SFDI88LT+Nnrr2JqdBAl+jkWNCWQnyEYCOHOD9yAL93+MbHUevPkEXzrp9/HMwdehcvFyY21n5rP62WhrA0L6xltRqvga1klY+XsRD+KC7O67ipgAH+fsV8j31DcR7QW0s1EJ0G0FaPNo83tR5HNhfC/neZ1SC1kkxdQhhXdet53iOherxQLhjcwDSqzuJeRA+kJwsHkxWQCDp8fnpZOuBtakY/NIj3YjVIypveYvufcx4QiZCEWi+2Ynj8aOqBev4amleX0xvK8BcCUIrdX7fZoWWUmcbLL0v2lXIIrwsbdjmaXE//jjo/gvo/ci2NnuvFn3/sOXn5zP4oiELIoT0x8tMHmDclZV1iISXqczXfpVWUxbGeBKE+EZZFgejLrvbM6Fos5RZZozi7oiZqsGd4dC029gaLR5V/5PNJd833QYkVABS8FKhy9qjs9HyaBnRm1GApIQcrfc/slFwuHk7wH66YTHn/6xdfw1G9ex1c+91GsXNYm6RQnhkdkDC/qKpdLuDs/P/AGfvr8K/jMritwsGdAxks3b9uM+mgYzx46hp8/sxdjU0zt0JETP5NwFmktQ+W0AC9E+orwhILYtXkDfu+my7CVqnJ2tCTImjSJN0724mT/KC5c1Y77n9mHf3/lHYTrqxGIBDGRTKG+tRr3XXIBbtu4DnUUdPxfik1r52NB9cOX38HbU9O4cm0HNjfVo29yDj987hh2djUjUOXEq70TuGVdJ26/YAVCXrfwW08OT0tu9vr2OkErjg5O44kjvVjfUYtdq1oRZq65+RqcTeK7T7+DR18+i8R8Gg6qtjn6NnxLu6SD2VGI0xeSqm7lGiqnEHBEXXB3+GALkoNJhNg8M5wKEwCjfwWvaVl9JnevasFHti1DU8QnRHMfkRcjsbPG5kpgr7CK5FlllGI6W0AyXZAM9InZDE4Oz2P/0Bwm/UCGnuZEQqcLUuTSz9Lm09OaqHVxvgh7wA5HHceKDomxdERoHq8RrqUEkBvOI9+fkfG63H8WnCw+jZhDChJRdpOzTNskq2g8F2uRt6//s4TyZ75HnB+sQnapGIaWUHxuLFTLbEhCNVGrMJcUnSFp9LL9zLjPSrHvjPpgD3MTLCLHmE76sFI8xIef75lm+GzYmMKTzqhRPPm44SpBLAvJpBSbmg7Boo3eqQG4W6rgbAygGMuKFRPvpbPGC2edT4o/Csb4DycWJSJOnG5QCEiFey4jh54UFmJ95IarJgxnew2qA07c2hXFx3d0YFnD+5O8eA1m4wv4t2fewc+ee1c4nfpF02YKD9Xo3wL/FJkhghcWK6FShnzWSfmcPGRlP8unwehVd2OtZkqPT6KQTqLEwpLecLKXcbKjxa0UuEZdySKPAkciokRDWGCrubs2BItf58zcFw3rTbGpr08Uzonrt27EV269zhSce9A7Mqom1ZUPZRWc1iJSBJycZUkjClTD3dgAd2s9XLXqoJGfSyE7PIHs6BjyiRnYHDwgyMsNCyfV6QnDURWGs8YnvGZexMJcEtmRaRSJ/BaTyE4NITc5qp9Vro3abomdm5PTKmGFVha2UhsWHcUXA0H0GZC1xh2EjQAPM1owsSiRcbjSPnjocvwsRY/lk2ouqpwj7328lkwQLCDZSjRTiy7lbzurG+CuaRHebm5mDDY7CyY7CokJFKUZMfvMbxsxmemKjEBN08CD1uYJwhPtgsMdRj42gFJOD/1Cmk4MLNpM01B5Y4u/Q/0c+c7YpJpiWwp4fcYd/hopPqSgK3Dz1HJTpoq8/nQtCEfhijTAVVsHZzCIYmIBhYQ+74VkDO7qWnnWc1MjkuTHIAD+rCtcB0eIpv607+GUI45ShhG3MfVfdfpl/bur21EuZcRuS573QFgKBTY1jgDFdEAxNYtick7uqSxyFldsyrILyE4PyDpx1zTJOWJzeVGY5fTQAWewDsX5aUGinVXVKMz0o92exN985g9wycbz0T82gr958Gd47Oi7KLo88nP8PdxXOJr1Ou247Yob8LV7PovOlha8dvgA/vzH38Frx4/AxbCYyhXjlbb41i44AlVwhmsFZbR7OflIIx+bQDGTFNtGMYOXH+Z+bkVMKkghzzeLP9N0cC8T3jJK8po2r15rrl0ni0OijWx2JGuc3rmK2OutVI9N6/mRVCAmKXKJEPnjX/H1+Z5kkkvRIG0n2cDZYA9UIdC5Ds6aOmSHB5Ad7UchPY8S0WIJcDDN8Ln+Vqa5I5vYonOp7zAFidwrKY7UZo5AIlPq/CiSn01OuFXHGTEjmwiu95u278Cf3fcFNNTV48ePPIjv3/9zzMWmdQ9jY1nOwwbu++riIraGIsQk7e3K68sUS4h1iIV0Lt1GK/CD2VDlPrCYtLh0vHBqTI0MiffmgeIGKZGVahTKTk74nBkaUWvyCSPbBJERsUNZ/oxVttAHi2VctGYlvvW79+Di8zfIyINfNHN9fM8LOPTmYXzty59BbbRGFgwhcxKuWWxyA56OJ/GdPc/jF/sO4pOXbceRwRHsWLUCn9h5KaoDPjyz7x38xU8ewsm+EYV/6f/JIlKUyoupJjxchWTvcCNaG8WHr74Iv7P7MnS11gvHR5ZqqYQTvUM42TOElW2N+PETe/Gr37yFPMfKQR/CNVW45bJN+P1rt6OztqaS6b70uHrvv1O1+JtTfXhzagrXrezAhoY6TMzE8bVHDogIKOCz47XTE7h6XQe+uGsT6sOam5ukWXexhDALfbsNA7EkHj3Zg6ZQAFevaEM1kVVhSpRxcHAC33v5Xex7Z1yUrJJsww3QQzNxp5qUl2wozNEuiEIS3QQFtcwA9hB9LIl2k9zLQkwNcHluixE8vSFtdrEhgteOD1/Qgc9d2IW2Kt9/W3D/V9cmky1iZHYBJyaTeGsmgVe6pzE0nkJePD3NJISm6l76wtJhoSTqboqHiGoSEXBWE/GkkEYpAcX5MnKDxh5pThXsRBB471V0oR2vcNdEGX5ORVl5u5ZtkvyBfMti0aC7iyJDwue0jO4NL7FScMqomkR1LaaEmsLYx6hXCkwawzPqkDxZZ9QP79qIFP/ZvhSy3fMoJSmSYSHFjcQIAUyxK3y+IIsWv2xWLDituExrXxSxVTgAV0MY9qBPRFgsZLk23O1huDqCgu4yIUnEVgVTCIqjhSZW0RKJqnYpBuykTHjgaI2gbXkUH93cgts3NKAhrFSZ936RF/fEayfxg8ffwonBGXP08jpyb1nChTXosCMUgjMcEVoFD14ZkzHZjMUMkQOGXkUi8pmLLDSJStjJS9V/twopHkaaBmCJwbIaISmKXqemLhU0M7ji/v/evfIc5M06BYmK01ilLHvU9Vs34csfuh49k+Rw/hq9w2MG8dbn5Ryg06IMGFcEKp01AjMCJ306m+vgrA3LvS4mOVofQHp4UD4bUQpnqAretg5429rEJgte7tcMHFD/WkkXW8ihEI8jefoY0n0nUcomFbGT+2qU+nRT4DVlAynv0OLS6p6grg5mzcsHMAIucXygzykRFI6As/repIEjKsTmjkbRfHAtFwhz3Qy/cPES66FdcYAw/FtNEdLoU74eUU1vU6cc8tmRHuEdO4P1KKRmUEhNLboUvJ8Bs3jtlyCSet4ROfPI6Jprq7AwaVC9BPKJKS04l6CbonmovJreUQuhlQPerBPa1PC6OsJNsr/kE2MoSnytoYgISOmE3VcHV6RZijVXmI0U128axXgMxVRC0DpnMCpFC9NeKIRwhpvgjjTCXdcs75nPe5ER1Cw2F6aRnx+DwxOEM9IoiBwLjOzMEDt8+SScTBTTcyJAlPtONJdCukxGmkgpYlgM09mEoQlZonFBuRdsWrjXMeZWDgVGwlIb4g9I01yaH8XqRqq6v4ytazaIb+i/PfUgfvLs45j3hgGHB9nZcZRTMThRQnNNNT5/y0fx0etuF/rC4y8/jT//8d+hb2pSCkLry2r7dMv2wlnTCm/bGqEU5SaHkBk+KaikbvpaDPK5VARabe2k8bH46QLaUxvASQz3k5w0fk6/ipjyCwl1t5GzwfB65EUJtrg1KOTczlQ1K2KgzmaYqKBNUHMWZcVUzDTqHrhrGuAM1yA7MYoyrbdC1fB2dMFZE0VubADpgR4UUzRb575koZWLYI1ZdAbAWQQ9GIVsJ92G9KGsTsNM+o8krzF1TPZGFp18d5W4WS3k777pZvz+Xffi3dPd+N4Tj6GHU+KZMZSSCU2aRAH2skPWk9ANrMVMlNx/7W76ZpiC04wJaX9k9bEmoktdBc2mIgIPA2H7uAG6USY3htw3JbpJdS/Iplgm5ZVbR66WrFF2duR2UgnKi6UxVuLPKcRRLWjrgn588c4P4pO334iaqrB28oUCnn9lP559+TV89XOfREtTw/uKl3yhiDfP9uH/fXwPDpzpwcWruzAai2Hbqk7ce9klqPcF8PDz+/CTh5/D6NS0ck45/uNIUu6XRn4JFZHiDWlcHSi73VjW2YJPfvAK3LlzK+ojIR0Ds+DsYcE5iJXtjfjJ43tx/3P7kc8XEQ6GccmWDfjch67AJRuXCzmYBSHH8FZa0G89dWm4OjKFhw6cxKq6Gmxd2YLu0Sn8/ctHkErmRGnel0xjfUstvvYBKvGbJG/6vQ376bFZPPluL9a11ErcHZFQfs3GM/jlgdP4j2M9GE6kpYDUyEfAUQVBAmWTSJdFBERnAhlB58qCFoqRudOOEsfs5GVWGecCud+GOygdoh35SSYM2XH35nZ8dlMn2mj8/t8gvP+3a2L9OW8P+UJ9sQU8c3gCj78xirPTcSm6SxJfSRU8eaROQT+ppHZWGXSX95UenQ1uOOuIhnKPIaWiiPxQDvlhKtfzOl5ns2FFbpLXyUJT8uTPLTgrqObSN35OwWlAFQv9lN2YSJrZ4CpxStZkwfCJmSNPyooUn+x0KexzopDKiYcpPTjdbUG42kLy7BRGU8iNxVHm1ILIEf0z5QAzxWsgoCItjk4yym8SUZRRhSshl4R/nxamNSw8vcKtLYwrz9PVFhBjfRHZkesrsaYas0laTSmVE/oMERiZYEhvakfZ60b78jp84spVuGNrKxooYvktXyw4H9t7Ev8oBeeU7ClShgkzhweFiUsUgZRbii/xQiU/VdB5Ir55FBKz2h9FqiXBp5TWgpIRnlwP+bkZFHggGgN4yV3mfRG7KzZfdEvQgpWbMFGHItG/AtFbrindqxah7CWFl1UzmTG7FJw2IpwOXH/hJnzlQzegZ2oG33rwSfRZBadUYecWnOJzbMRy+te8jxxTkyMXks/mbqiHK8oipIg8YwHHxpAbGxfkxB7ww9vSBk9rk6DMRLxlCUrMrIr5iFJnBoax0HsC2fF+KTjV/5Tr00okssbLal2nXxYqa2xwtJuq/J3aVplzgkWnxy/ICvd7jiVZzAoto5ISZfVn5jVM4XrONRYBn6Ed8v/FTYKHm46PeUC7a9vkLOEYPT/DPGwixG4UM/OCvigcZh3AS2nX58Kpi/QIneTxHyYWSZgAC0zuj+QD8/MYZNUKMuC4VUemjG5lQczigolzOqInIiggiyh6I3DVNKAQn0J2tAcFjjrNIU0bJUaOsvG3sejhxIB7XEHtvTiKlSKQI3K+Hyta2O6CMxCFq6YJzmBYmuQiI6XFdYT0N+4RcR3/Bjii5zOTkmeGkYQWYYVcV/HHFtoA6U55ibFeLGbMKnAx8YrJfhytLzBr2fBYdW8RJJcJQR6vIHK2fBbLm5vxzU98AddcdKmc/8fOnsQDL/wa+/t6MVi0IVMsIJxLYV20Bpes34ybLrlKBDlnRgbxk6cfxf3PPI5kjA2EtYksRRN5drvgrGqEt30DHMEqpPuOIjfZq41UJXJXtSEWGKDHknLcFRAw/HqhVahloxSMLC5Z6DrcKBbJi2eiFsEuejJTA2BEY5Wi09xRWRM64qdVpBRz5M56/LpXk3ZAGlW4Fv4VG+XPMv2nYQ/WyEjbEQjD1dgge9zC6VPITQ6jsEDEmlMoMyUw9i5WY6j3yhCQRHtpAiaIdPIs4YSLa1jETWU4ORli45JOAtz/rCx6ofY4sGblGlx03hacGZ/E27Oz4lGaHepDITGnZ6ONVCsV2+q1NZ+dBWfghhvLguiJfQYLikVrGPk+URwpmmmeaX0BtfuXBBohiZLzIVFoyt3kW5fsabH/K6nIyKuCDiKbIvJgUg35AuSjcFeXbE7dRKRbyOdw2aYN+OK9d2HHls3iPcmbffh4N/79kadx+/U7sWXjWiFdW18sNk8NjeH+1w/i0UNvY2Y+Ke75OVsZa1ubcPX6dXCki9jzwkEcPnUGuawhB59jLqDdOYnE61a0YXVrq/jNDc3FcHx4Eq0tDbjvgztx3bb1gpbye0/0DONU7xC62urx40dfxv3P7Jej6II1nfj0Hdfg+h0b4fO50D8yjb7xWeF+rm5rQHWY5vW/fa4zPBnDPz7wOsbnUti8qgXjiSSeO9qLicmkdE4lnwNhjxc3bezER646D2vaaiUz3Xo1clNfOzKIN7rHceWW5di4vE4OPIoz9h0dwb88ewxvTE6jUEcVmRFNkeFQQ94mN1OgvFCU8bk9rGk3KDExhyiojtF5H+Ex2eCMduQyMhMrLjor9rLssOHu9R347AUr0FbFz/zflZT///6edIrRWAYPHR7FI6fHMDyRlMQgCJdawwus0Z8mFBlqiM8OZy3TiLxwNNKwXItOyV3neH0oI9ZOKrDheN2IkIyGZRHJ1PSZykznfQXn0sPNfK/BPjShx/Agl/6ccMfMBMGyJjONnI5WnbAx2YvjFqYKOewi9nG3h9TGaHwB+ZGkenOaaDR5VmnkS7sUjpEW2MGaYpDoBTdA2bA4EqLFFO14PPIMu9vCgqTSGJ/iKu5ntGxi0ckGhWN3BgJwk2aHy0dJti4KxhL0B2U8G2+HAzU1Qdy1ayXuvXolOhveH6jArWVmPoV/3cOR+hGMzTAzXMMANOeZ19oy7+UhTnPTqgAAIABJREFU7NHikHwvJh1FqmWPoOE8kR8WWA6/ImuMz+UokqlKLD74PURARYVe6cRl01MjeFkv9Ohk0cliIyBIl6YRsXjl5rpkIRspuyrqzRjNjKN0/yxL+het2r78od3omZzGtx58Ar3DFofTeLvqD0sjZ8o1gyLqnquFjBsO4WP5RbHsaW4QeysW5UX6GA6PoTA/XxFm0irLVR0RPpiA3iw4S0U4uEc7HMhNTiA9fBaF+XGJzJToS9KJxGOW6mUzLpbxItFjw+mk+Y9cg6Uen7rm9d0vetAKR9gbUgQlm0RpYV5+jwAMZlS/iF4ueSCWFojmdWXYLOiRPp/W6Nhd3yHXJzczhHx8zlBYLH6lJk8tLYrPfW6XIFTW7VtaWJtHWdcgn1s1dRf+shzGLMZZmHBiFtTz0cVYWY5YbVoUcHTpZMM4rwWN2wtnqFpsvAqxSeQmhoRHq+BuGQ5/FRz+WinQS+WcNsDiRmF40wJ4FJSTapw9rOQgGdvShonEZQlo0QmBonc6GtZuSgb3ldxwaTZkBLwUm1sU65knZHFMzIhaj6YOUpSoqJ31ZRomS39ZqQ3LqAn6ce81N+F3brpLlNp0HhgcH8GhMyfRHZtDzu1BjdOJjfUN2NDRJf6aQ+PDeHLfS7j/tVfRT6AkNYc8x/bC1bOeRf0sguR5/HBU1cPh5Kg4iUJ6GmWCXBKXq6CBk4KfgvIfi7Qg4lTT6qVkLK6NqETwGs6l3FvGNbLAzJnJiPBxFYywzgTlAHNdmCRFFu9078nRm5ghJnLw6PSEtCTTaChtZjlyc2MoJmPwNHbCv6wLhRhpHFlULV+JYr6A5NggsuMj0iiUuS+JQMkShpnn0BqzG6MP0y3ATp6qLyD/SW9YAf4kVYnnPznBRKiTOiWS/Uiz593eAAKRWiAcRd7uQJZF7zx/Pz8TmwteQbMlLCnmZXoa2H1jmQIJKoGlSyTaSXsYgZK1cBTbE14kAzWzw9EGXw9vwxM1ymRuhhp3KXxAfii+XYpC6DVIcQ59GGkaTdNwcqI8GodI306bQy1QKCiiojES8OOaHRfhwzddiy3rV6M2UoXpuXk88NizcNhL2HXFdnS0togIicjhmcExPLr3EF7oPo2srSAb/OhcAkGPB1dvXIe1rc3oPjOMx55+HaOTE9rlm4NCCOMC3mpHtn5ZKz59+zXYcf56SVM4ePwM/vHh3+DUyAy2b1qDr959DbauYd66Eyf7R+SfrqY6LTj3vI6W2rCgoXfvvlwy3qkWfPzVI3ji4HFRm3/oso24cvMq+JfwKpfWHbPzKfzwwb041D2OrWvbEK3249UjPThwclgU74y3ZBKjK+TGB3euxe4LVkpaiNckRQ2MzeKFN3tFVHX1thVojAaRKhTxzsAUHnj+BPYeGhIzeHvULWk35byKYehpSYGQ+mVy6RAF1AhI2hAxA1w4jpkS7GEWJ+z4iFBrPjg9TEUwlLeJpym5sFwTd2/owOe2d6Gt5rcX2VofLo7M1C5LfRL/qy8Wncenk/iXNwfw3OsjSExk4AiywbGjGMuglCJRXVFC7dbUl5BuC/QVdbW54Kjle9dxe2GuLHzO/HhW0FJyOYVvnOWIUbtF2Vhk513sjs95j0vBkiW8s8r5JZ9TY1+tbnqxaiV9QTcptZEyG4hp+lgIOao5CgsK37SYoEGxA+7WEFwreNCVkeuJIzvAoot+iSzGeOiZrHtT6FpUMr3IpE8Q1TLTCBa1/Az0tKwOwNNVI6b/xekMcoPc2MoaBBD2oETqgfh6ckdjUhEbDQq26E6QQWGOxuuqDmZ6xSUbm/Gp61Zjx/pGBMWdwGyBZfo+FvBu7wT+z2MH8fxbPWI7Yx0Myp1U3q1QDYRTRZEXN3yiW9Vy3YSDRNsnSrZRlOKG14BjJBZcRISKaRZjvJ9EOzRB6b1dg5jCS8FPVMhwPd1mg2YakXDtjJuBOSgsNE6n/ZZC3apeyioa2nY+vnyrKTgfeBy9w6OLSKB0YoYfunQ+yNe3OPOmQNCiyyWfiep1d0sTXBFy8igkSiE3OYvc5CTy89NSRNL3UA5MNiqiRKYOwglnTQ0DppEZ7UdufFAFV9KBqg2dThOUyiA/JwcvC1XeOwvd1HH2ErhpScFphBhEziUrniJQFmBJPazl+TDBD5Xnaikl5f1dnCiqKT4hGljkqLZKkE0iguToFfiZDSVAihEzkbAeS15amnnLoMHQHaz7r1Y456KdWmRZQlpFCYXzZ4k/LI9Nga54r/isGVsd+WEbbILm6tkta68iHOHolXxLp1qOEbGUYo/jJvpTEy1lPC/DV3Tcrpx3U3Ryb5PnQPcK8w1Lvk9FnbpnKVd8EYc+d+Crtb1VaVqkgCXuCYL6mTaInHauBU5hOLkjn5BFh3kWFqNgF3+/Pi/qQOJ22rCuvRN3X3kTrrjgInQ0NImVFVXiad47A3ZRhU7l9NmhHrx08BU898ZenJ6YBKpb4PQGkZ0cRDFFkZHAXOYD8XNawh/aAZJT6pMJSImIINFmWrQB2NTeiVV1y+WiDMwM43D/KaSlMVBrOf1eNhYsGrn29R99MOgdbXyJWbAtAueVaa/8nFBhSBekalEbBPkzcsTzWRQ4VZAvdYeQfcfhqXDx3TXNcNc2oZyII+L14ZKLLkGxrhFvDw9g4vgxZMcGpIkuZ/ncGvcNcysrK/k9Baf0xQQXKLTkxJn7aCGv9RBrPr7fUln3TxbDnOiQThAIw13fIusyPzUpwjKxyZNpFlFbXSF6vsnNXhQWsuAkAqrm72WxJyJ/UMi9NPA2hSVVs/xzQUCp4hUOm3kxs+nIm/fSVqQMsFgRDpnedBGk0GOQmzB/VtKImMbA/wYKC1nhzMnmYIRHUuCWmeoQwo4LNuGaHduweV0XautrMNw7hNf2H0JVXRQt7a3whPzI5vLYu+8w3j07jMbWOmzd1CVq96ePnEDQ5sCndl2Kla1NeOt4L779b4/icHdPxROR3M8o/frstDwi+lPEB6+4EH/8u3dgRXuz2PI88tJB/P0vnsGJ/jGxefjINTvwyZsuwYqWevROTOHU8BhW1NXgRw+/imdeP4zd29fjd2/bhbWd7eJbRhX5I3sP44fP7MfofApXnbcC37jnGjRGaQ7JWl8fZo7dudEvpLO4/7m3MD6bwnUXr0VzbRh7Xj+KB189jrb6KC5Y0YKZhRz2Do8h43Vga2sDLmioRZjWJ4Ui+oamMZfIYsfGDrQ3RjC/kMOpuRhe7BvHwf0DmBvhoUkbCyfsYRfsUZ8kr5QzjIC0ED29V1Slk+NJFT/XSWlBNzZyOIX6QrEOzcLreJ9tKNLCJ64bbZm+USUbPnx+Bz5/+crfWnBS9R9L5TCbzCGRysvz5vM44Pc4EQ154Wfe+H8BiybzRTz21gh+9Ose9M8k4IhSGKQG9CwcZcNn8IAgIjzfNAKT3EdXM9E6h8Rfii1XwSYCJBmvj2UlhUhz483atw5F6xy0urhzKs6llkrn/IUefrK0DSokyAQPcyvnW+3H5KGl84OxkdECVwteB436adZOjiWbtURBqC2edWHx6GRUZ+bUDPJz5F4WpRATNWYuZzhEPCw4gpPTz3Tg3FAUXWXDKEUbUZKgD+62CDxdHL0Buf4UcsMU0BRUtBSi4T5fm6+jh7X8rInQJE9Qik6OkMo2NNQEcO22dtx66Qqs76hRW6QykMzk0DMawzMHu/Ho3uPoG5t9jwuAxmLSgokiBo4XaX1UTCd0xOwLmBFnXsQCDq8XhURM0CTuTY5AUApH8qQ41pPDV1T2VsLAe4pOjmfEGcV4jDKpSAodRmCSrsCNmOgo75spm43LgMU+Wlp08q84gbh+6/n48oduVITzV4+JaGjRmsEIMQVwMf59hqtqeRYrmqixidIwk98VrIGnsRXejmVwNUZlSpSfi2GhuweZ4V7YMvMIu92CEnl8fqWaFIso5POCJKX9IaTTCyIaKiZm4bYV0BwJoSEcRK5YxsD0tBh382fkMGLB6WSRRDGURSswdkfnFGu6xjWVi00f1y+dP7zKiyXaJMiIrv8KwinWupZ/ofX6ptAx43n5DLmMvJarulEObxaaxcS0oHpCKWFilDxsxk+RWeZuD5pratASDolH40hsXrwPcxSQvedRfe9/yr0momg8YpW6uqRJqFRziyWdtiQqELKQXyGJVJgI/HdSQ1QcS6GO8ueUZibXTZwXFkM2nHYbQmLX5IeTFBKD8iu6uFgsS2FKz2P5IDqeoWUPDeHnUylxc1n8em+RbZKvpHiwxuhy6CvBjgUTx+gEo7IZUaPLNII1n7VZsWlegtNzLWh6mCK4DELobOrA9o3nY+ua9eiorYOfzgam0aEN1HQ2h56pSRx4ey+OvPsmJmdnUOAeyECEaKugdIVZonxMaSLqqJOCQjoh6ntr22S0KOkDKLDAUzTQ5yzjC7d+HHfsukV8f188+BK+/+C/YiKbkyKaUxHxFzZ7vEiSTDS3hJewVCJiz8bVQgKtOyDiH/3tFFBpAUcQhoUZox/VfF8mQ7L+tWDW9WSADKH2qJel2+1FW1Mbdm67BHd94EqkPD788O238dbxE1joO4vc7ChKKXLyVbykaWwKiliPZMXO2DTYCiqQLhdQizmO1znREPCAQjlOjwkOEhXWlDh3XRPctc0oxKaRm2FjxymRglM2O200rbbCcFnlLWjins2/e3eZFanC7eZKmbG2emeS1Kym1DpyL6FIriYRLhFUaOUvHEge6BJ5Z2IupUNgwcIDkuISHblaiKdA+3yJjPpzEiWRB8YouyxhEg8/vz+I9uYmrFnTgQ0bVmFNYwN6eobw1okejC2kJAOceauTAxPYvmYVPn7jB7BhZYe49393z2+QmE/io1dcgtXtzXj7TD/++j+fxKHTveJXVhcMYXltLTYubxFftlMDoxibmsW12zfg83ftlrz18dl5/PWvnsIjL7+D2FxSbkZzUx0+efNluOOS85HKZXBmYhKdNTX41yfeQGw+gU/uvhhb13fC71ULJBbsh3uG8Z1f78WLJ/rREgjhP750O6KRMCZSacRyWfGXrHZ50BoJweWw4fmDp2WsuGPjcjREQ3hy77v49b7T2HnBKtx86VoZfbx0dhj/ceAURkbmUVWyg7lCXEjkwJ6/ugUdjREMTSdwrHcaPfPzmHQUsTCXQTnOSEkdVXL92au9UqSJtcg8hTM81Ihq2uGscYuxunT/C7qoBLkU7hyFNGr67wip+lvAxBg5weyQtOC859Ll+MKu1b+14JxJZLH35CQOnprCyGQKDlsZNVUeRMN+nLc8ihUtQbRH/QhIOtX7TwWu3RND8/jOo914ZWoGeVcJTh85hjYUptSnj+NmQW85OaZ/KG16om7YI7SLsQtaa/cqD48erIWpInK9WeRHaHCfVxsvFndGoS4bqUEOFiGDpRjK0r3foGV86/KsLWmFLaSTSKRLubFKc9EEMN3irYdTdgi1HAr44G6shiMSEAERzxNPZxA2P7mcGRQmFpCfjUvYgoxZuCnY7XBW+2REzmaDKLYcmmLAz1hbPuO0t9LPKzWX1y2/w1nvh6vOLYV3ri+B3KgpZgNeHamRB0+eL/cHNiMBRVUlvWp+AfmZeZQWMvLum+qCuHxjCy7f1Ia2FhLmbRgYncVr7w5i39E+SfJiMaCHpzEt5GFGJ4tgFZz+kHTVxYW4IrjimUnEMicCCB6EwlNNL6iLBotrbowcTbLYlGQh6/X1Cp/7xd9ppREZu6RSTi13ZJQt1giCHFbygq1yxZJWC0JvFqv4GxJIdOIGFpy33VQpOHuGRzRZSW4EKTFmvGnMReU1uAcTpZF3ynWhB5woySU3Pgh3VQN8K1bDt3I57PTlJad1ZAy+sWE02PPorI1ieUMdaqur4SSSlM4gnkhgIh5HdyyOvmwJs+kMcuNDWOa145bt27BtZRfmUgt46q03JKUnnqTxN5s/FYPJuJAFeQV8sBD/JffN8jjlc0WuWIEKagpHg8JpFESPI0ULFamMvRcdK6y4WYtOINM1oWr55fBzuH3IzY4hP2cEWMZDletBnh4zVmTTuqK5FXdcvgvbV6+VuMoX33kHTx58HeOxaSl0rHv2PpRTxH6m2KxwUys9oEH+DOJdcZyw1tYiXF0Zt0pXoveVBbxaF4VRKuZRSE5poeTkecpnkTxBTbzi++PEbvOKLmxbuwFBf1AcVuQCGrW83g/D/pWRv1IouJRIOzs7MijZ9WPzsSWjaOsZWEotsIpOS/Co91X8k8nJpYMDvSgZCCE8VvXKFmW9wyMXhxZMlUZCRMWLzxv/nToJJgmxCagNBhGk8NfseCmmBJXtmHN4MT05iuT4oNieyf3Pl2D3V8HXvgZ2hwe5+RjsDvKzuTbySI+dlBhOvRBKr5JGSUbclCKVEbDn8PVP/B5+97ZPSCH86LOP4X//07cxFFfRndQoQkdQIEynuoaG4KTfKFOCeMbFTZSpSVmUj6jNu3A7iYgakE5SyyrnhkiWDOxttgC58UQYSZGhN3UCTlsZKxvacMtV1+PWq3cLzW9wagp/++JL+M3YBNKJODIDPcJLF/9qorhsiE3RKbuQue7S+FhuKtY6YeAFi0s2adwzWYdJNa20BLkUpqCmWwKLZ47x1QfWslyiTRa1OXrNtdZW7rM0f0RPAzfeoO7N1ijAgtNNl2AR1k1vqWMFoh9MsZAcbfJQ2Llao3MlRUuhyqhKw/0hPC1Za/IBNaNbHmzTrDMdpjjPKlrVY/x/8o6kA6BynF2e2wFfKICaUBgdbQ3CNRgcHcfI3KyYgQdcLrQ21eIrN1+H23duFwPgvrFJfPPhPegfGMeuDeuk4Dw0MoSHDhzCbDyJTcvbcMOmDdjU2or2elWQj03HMDA+hWDAg50XrJMusn9qFl9/+Cm8fLQHC/MZHVs57Vi9sg2/t2s7llWFMBGfx/JoFG8eH0JTtAqXbexCmF6HS06yntFpfOeJvXji8GkEnR5891M3YCqdw6tDYxhPc+xlQ5M7iA9u6MSWjkYc6xnHC4d60VgbRmtdCC8d6sXhU2PYvX017t19PuojQYzFU/j+C4fx+MGzmBiJIT3Pgg1oqoqgo7laakYmt0zN0jS5IAbvrjqPEIYlkpQCzxRRqZJ4WnJUShuj4gwRPUihxlhLGfFmyqrgZo0q5zF/XscLwvvMaGypo5pQvQ3FuYKYq/PPPrJzBX7vmjVoi75/pN47kcQP95zGUwf6MTuXllg4r9cFn9+LxuYw1m+I4o4LW3FBUwQBQSrf/5XKFPDdx7vxi+5RJN10z2XKFd8vNwEVJ4hJPBsnIrt+O5z17OC4cRHtdMMeJqpgRqCZMnKjBeT7spJbLuIYQf44vlr0V9Pn2GzIpjNdVKiqcEo4mZI4pIjPoj8n+crW4cyNXJEYvr6lZF+cORvjc3kKOaZxwhkJwN0ahaPWL3ZP3CPyY1Svqm0Su+n8+Lx4cIpgJuSHd0UUrqaQSVei3ZVTikPaXkkDSLEUkRDaQ6WZzc4mghsSPWpZlAOFWAbp47PIjSSEhuCq8cPVTEGSU2zEZPwrnF7rgIF4P+Ym5oSewEe/yu9Bc2MYNW11Mh6dGZvB4OAEYvPkt+WM57LFh9LxtCMYhCsYkc2fqUGSWEbV6wK9RBPyHinCkGI0nRTVLH+mmE6pzQrH50XuMxRwWLvwkuLfQhdsaiqv38JrrVGVLC7Fo1OEO8Y0P0eLJRU+mh9QpoUpNi0+Lq8pc6mv33YBvnL7zeiZmMY3f/UIeodHzPiVv4cuElwDVArzfSl6JpZclXVWRImfQbwU9RBkEez018DbvAyejuVwRSMIBwPocruw3efAmoAXDVVB1DJTWgyhHcjl8+L6QaTr2OAQHjt5BvsnZlFIxnFFQzW+dOP1OL9rJWLJJB549QV8/7GH0T85YSl71L5UlOuG/iGnkgk5sI5ReW/sRPhWWWwSLTKFvNMlhbKonNMmmnVJY6XFNQ93Pu+GUyjUEHLO04q21C+Dq6YehdgUMsNn1C/V2DfJM1YpXtWWyOly4IqN5+PrH70PW1atRSKVwp4Dr+HvH/oF3u0/qwYFMq7WZ1qLI1P+yBidz+WiOMUMDw2Kos8xucrWT53THVcQHasGMp+N/p7eIJyCylfJZ6bVUilNb9QFPegtMZDZ9urDIdy982rce8NtIkzVt7nEemdp/2SEaFZiDo31Dxx7B997+H4cHRywDuXFIsgClM22JpeE9BI2DGboS/EPqXBENqXYlL/mhNRoO7xVsDu9KKZn9ZkxBW/l/De0AGvKQ8qGRVFwSTmijQuDBkoseqob4YvUSyFVoCsAOdnS2NrgpitB4yo4Qo3sjqVpyI4NIj18yHBfLf9cva+0mHJVN8AerIYnP48//uBtuO/me2SPfuiZR/GNH30bQzGmYVlAG4ETE8csTAl1qbAHquGp6VRj/NiAefaNuNpcf05jxO6I6DSRTdkXCZo4TQCCrhSr/tItQwt6R7BGnpX8/Cxa62vx6Zvuwm0fuBbtza0YnZ7Ann178Yt9+9BTcsLR2Cz7YX6CBSeQnWTxOWYmB5VtySCnvLSs1zRVqkIDIj3C45WxPB0HBJEktYC0HX+VeulK4IdFWyA32uxQLj/s4bAAhoW4ijXFToo8VynIVSS4WHBam6O195oISX3YLDqCMb3mosryQDKRlzSBJyFUik92aypCkELEsscQ1/7FkaA81IbjJP08C5wEuyR6DeREpU6/QBnfU9FNxTu5NqQZkB9K426nC24WN3kbqnwhbF3ehg3ndeKWiy7A2rZmcf4fn53Dw/veweDQFBpDIUTCAbwxMYw97x5HW1UEH//Adtx44SY0hlVxbn2l6PqfyaA64BehTWwhg1+98Q5+c6oXcyludoTGSyg7HbhibSe21NdKUsDq1gYkjVl8VcAnMV/GAkvobUcHxvHjZw7izZ5heENeXLmxCwPJpIy6kwtUADLD3YNtHU34+Kb18NiA/aeHEfJ50RD0YWw0iUQyiwvXNePyzR2oDvrEhP7VvlG81D2C432TOD00ibmxBHLJEsphCkwcUkiL2p7uCXkbXK0+GScTyRNz9AIj74h2Mb2HC0/OfC1IyXeUQoI3lV2iYVwZbrggY2wwQjz4lQbhCDmkiKNnZ462SMUy7tneiS984LcjnKdH4/j2YyfwzNsDyCYzGsvHBUN+a4Mb1atCuGFzE+5d1Yb1VSF4rAN4Sd1JX9SfvtCPf97fjykfOcHs1kpiol6I5VCco5hI15Nyivn6jHItA14XHDSRj9rhiDBfnGNDfn59//mBLEqTpH0Q3bfiIa3s4SUjhCUjNcvXlsWaw8ukoAwKaSZTKCdK/Z7tcDvscLmdyDO+NZsV6xLpprmBmw3I+n99niwOF4t6Fxw1Qbg6a2CPeJEfJ8cyLr6b/hYffLV+5MbjSI3HSM8Ws3cHvRgp4CPnycEISq8agoullSJtwsOWppJUCarj1dhdyPJEie28Lknk+hMoxfNwkE4RcQsCI+b9HJ1J+osDHgoG3XbkMznkpuIoxGgwnheRAEdjoBqenpF8+WQcSCXJYlfLhMpAjvsJk5FIe+H71BhKKulZeHF0Lpw9NrY2u6S+EHWlgp3Ibj5JUnsaNonfzMBGSwahaFjIsWmEZT1ZCUbGL9KQXUURzfcjCCl5wepnRy4nR7dU8JpKw9isGHTIcMN54AvCuW2LFJxnOVL/5XsKTksBzhGbtT9WEBHNl+cBzjEWu0ERKIkCmDSDGriqGuEIVaG5jejxely1rBVb6yOocbskdYZ7GpN0eJjw43DtcazZMzaOf3rmGTx1/AQcgQiu3LARn9l5CdY01iGRiOPJ/a/hx3ueQB9dPQzSpypenj8sAlVAoY2XFp2qqCeNijQVHk7qMSiIkaGJCKfTy9xvPms0hucGtVhqSyEdbhHDc6J+pTxRGzY0Drir+VlrRNiQnxlVM38Zy5upQKXo0n/hM8cJ1mXnbcYf3vVxnNe5Eql0Gr85dBA/fOwhHO3vgd0SfFlHlYzi1V9Q/jFFo043llRmUjcwRIB7At1WlL5jfU9l7rGUbiB0M4eYqtOU3O4PGVRIOY+5uVEtxOVUN4NWIyaqD4dx186r8bEbbkcoFK6MTLmk/R4vIoGQNBUcnTOfW7PJ9XzL5nN4o/s4fvDoL3Hs9ClteFlQvufLQmLlrzghEh9YPYdF2EtPT6JhHAkLksdCSl002DiJX2+aTZ4R6FTG8to8GbzJFEGL96iCSEpkMGl3BDW8cEUbRKVdTHEPmUQxy+dYETRnpAneto2S4U2NSXasD+nhwyiVlPJirSjxEXd64Io2S7PiTs/gD6+5Fvfd/OHFglMQzjgcMvI2F8WgdBzHax9IYMIPV6hROOS029LvtdB+VXRLiIrFryWyI4AEpyQeKfoWkRPrFxm8k/UP9xYRT2exfcMGfPNzX8Xqjk50D/Thib3P4Zk33kTvzCxKnhD8bV1wt7YAGSA7MYX00AkUYuOyNyltSCIgK9dafgvfh0A70g3qSJz3mI4ewiXWRoc/5fAwWTCgYm8ZoYsa3MR+0pEoIl7Hwp8Xb3UWqWonxyahmI4bhHP3butUkysrRZfpznW0oAecsFBMNqxkpxPl0TJWu3MiAIIeaacDHmgW98haXcYgXl7Q2AvIX4nfalnzmqlg58JkQUceKLkaER+cIZ8WuRSA+DxwhhjTROjchmZ3FW69/GJcuXktWpqiaIpERIhjkb8nZ+NILlCFVUKhXMLzJ0/il68dxGWrVuGOy7eiJVpjNk4945SvoYe6+RcRNw9MzOHU+DSSRDNMbCNvSCjgRZ2Pdg9FLG+Ioj+XxSmqZA1XD3SsoALfY8PA1BzePjWE2VhKUCN3wIucS68fEvy9djhqbLBlbbi2qQ3nNUcEaelqrEN9wE9OLhwOO2qqvAgx5cgQ3GO5HMYTaZyZiuHFY3145sXTmM9C92nKAAAgAElEQVTn4aj1SBMg1yJLoQ/vmwMIOuCo5cbAotB0MsYEneifs8YpBSTRTFWj6xqwh8hh0RhLeYiFFsTRNXlZap1kdWscvbPYFeP4fBl3b16Gz1+8Cm3V70c4T08l8PcvdeO5tweRnuZTo++Jamh3pw/liAP11V58akU7bm5vRt2ShBprn2Qh9/DhMfzkzT70JVMoVXh1ZRQmcyhM5OXzy/rj9ZZ9tgyn2wFXwAN31KcIb40T3no3XAzocZSRSZawMJ5HbjyDzGQa+dksyinD6RR3B+1KrQ3a2v2l4GRBV6VRsKWYFtJMV3Iac31y+pqr/YjW+DEdT2NiOolMKivGzdlMDtk8owB1RG0l61gNIP+E3afb74GvnnymsD6782k48wU01nnRvIxoXwmDI/OY4/NTsiEfX0A+mQHr7HKQ3p4BSMKXiXGTworFJ59xnu0Sc0h9gB1OP0eh9KWjzyn9S3PIjXHDzSKXTCM/z5F5CW6PHZ6AC3W1HJUFsZDJom86jniaIqw8kGZah85P+L+Mv3RFq2QMnp2eQzYRR0FI+Ia2IFGp7ABUpcsIS1dVjVwXFpvk4rto0ZZdgL2Qg8PPhKVqVZ6m5jUTncbj2QxyuRxyNOwmz8niWZ0DmfOAslARs7rEoNuKIGXRST6dKTodHhnTc7wuG7GMosw4WIh6/AyK9LLgvP6iC/HV22/B2ckpfOsXDxvR0NKkIe49aktWKXKNbZVw+bjhy2GhxbFy/fxwBGju7UFNwI+rt2zBPTsvw/mtjSDfbySdxbGJKXT3DWBychyF3AIYnhdxu9AQrUUym8MTr+/DwTOnxWB89fotuOr8TVgZ8iA2PY59Rw9j77tHMM9xmXgO8oAyaJ94rRLpVLcQGSrLwe5UTi+LTTF213tZsUuS50YPOSJ8wu/LJAxXUREupy8KX/N5sLu8yE6dQSExLr/fVdcGVzgqaEpummb12qCoCfaiKua9ZRRH6sx6v+6iHThvxSokF9I4eOJdvPLOIUwzl3pJwWmqVNnXpVjmgWyh4lIzLZ4PirBwHMTClCMSKzLSoDXWGbjUCFwEIvw4PJyj4oBQLqTkevA8LCxosfY++60yYyXdWLOsE+u71sHnpVOKvheGn2zs6MTVF25HJFSFk0P92PPGXozPzFaQqUKpiJG5abx96gSmRTi7uPasyYsp/6xZiqrxGVlJ7rSo0dNqM2aEU3ItnD64wo3S/BTjk5roBNJcDM2iwpVeRNX06TIPn1H9SzMuiOeiQEn2ag8DJBpg99H0fk44hJX4YtpLhRvgqV8OZ6gGufEepIeOawrUe1BzO03V/UE4QlF4UcKf3H4P7vvgnXJviXDSUH4oGZfCVfdwp4Q/SCHFdSa8ZW1sZJ1ThGfS9ipIJYtuirm4x7A55jPCNZ7PS/ElqD+LckPkPWf7sa6I1EkqI9rUuQKfuulOuH0evHjoAJ4/+ApmE1lBxfnMM/bW29kFd30zcpNTSPefQX52AkUilRxlS1KYCzZj3yX7iJU+ZCUtSUNQFPcLSVgzzh7aWFJMHIKrtk0a3dw0bde4P7PJoiORX85ruSZOP+z+MFx19dKM8H0U5qfU89h/w+6yxVnRA0cZYu81rBekXNouZowb01RTNIotBQtMIptSZMnOCjsPpUqxqfFcmlG9ON+XgoXWOoTrM3nYUgV43S645KDICbes4HMh77ZU8sp7kU6UqJ3bhQs7OvGNe2/DxpVUjLsk/WfpzFX2HzMe4cP26P638Mj+N3HRmhWIRKqQoKchLyrVtSl6kpK7pkR3+SLCV+WBq8QCjEbwJdiCThUrx3Nw5MtoaoigtjYk6OtQIY/Jck7MCQSxTWsmO1Ee6d4tgRaLHqKD9IvkzcryPdA6hGhjGdVwoJDJIOCw44qNK9AUDWtclFFvLx3b8rmgSj+WzuKFt3vwd48cxAjzok2muRwSC0Tm8nAGvHD63PA0eEUMJLqtZBElWwn5GMUQOm520AaJwscYUSGqujla5bhIuyUaq/PeUWQjiBx5gF4+ZEYUQ7ST11T8uGy4e9MyfH7bSmOLdO4jdnouhX84cBbP7etHeiwjtka8ja4OU3A6baQH4vqWRty3YTlWVgfOyYWXo6tcxjMnJvDjd/txYjSGEuMhSb+J084nj1Kcqk/B0+U++t1utNQGsKzRj8ZaP0IcCwd4+DngDjnhDpWFjpDKl0TMNDadxtkTMYyenENmjopMI6wynMwKNcnybzNJY+Q2Mjc+7HGjvT6EjoYgasIe+ENu+DxONEf9qI34MB1LY3x2AelMAelkBifPTuDI6QnM0f5jCcGaG6PmVrtQXe1Hc10YLQ1VqGmsQoCfoVSEq1hCY5UXjVEqIx0Yms9gNs8c5iIWppKYnkqgL5bBmNOOBbdD1irN/oWjJC0tudWaKU8Vry9fQld9CE3NQUFj+feyFsplxMfT6O+PYeAMfQ+TaK3xYE17BG3NEbQ2hNFc5cfp/ik89no3zsYyCFUFsKzaiwa/Swpv2VddLjhDfpScTsxMx3H69BCmmAJGRJ2KfQoTeMjl0sIf5IEhKvRCXt5Pw7J6ubaN9gKqXTb4IyE4/QHdFCVYgs9tDslkChOz8+gbnxaeaCyZEm/finrQFHGL/10Z+ejRyGtj9gXhB5LQz2g/h1vsk6ToFG6o8pcqCCoPWxo2uNy4YduF+Oodt+LsxCS++YuHKir1xWJHURsVCalgQ1TI/x9nXwEe5ZmufSfjk5G4uwdCcBLcoQTXQgulQttt6VLZ7m737JGVrle3Qt0VKe7uQQJB426TiUwmk3H7r+f5vgkUumev88+5drnOEjIzn7zf/d7PLcTWcPyNqD3lCT4xTzSS1TIQk8ODouwcPF48F5OG5EMqlaKytw/HjD0412JA7a1KGBtq4ervhMxlhSbYh4hQPdRKNVo7u9FmMvEIMCQqHnGp2dArJLB2NKOjrQW9ll52qwvxo2I7FgFvvt6prlgBiThepzEoP5jp7+/cOAxszERmWYh9YEDJWYSklXPaWA/HsESmhyQ0CfDRqM7AOZo0DpVHJMJn74Ozo0mIdKG7mjIxqd5RyOUaeAYE9iwBlpDansLDwhAdFsGbj47uLpipDpYdsoGx+O0UiSCKjwoUnvA2QwAbgtNfmPrwm1HF5h0jdVFXMUBa8M8EAGdgq8XGMGoaihSbaWzMjPJ3Eq8jYUshlhGIkh2uIRaTGnhzwjmLfuiVCswbXYjnVz6ChJgEHL5yAX/5+iOU19cK15S4IeAJBEcsBYK5xWckb47oUhLsKwyCCTg5ndx8Q8CCJG8U6M4ZqgOHmZ5bYZBGJrK22GNqFe4FZipE0oqOjyhRGNDJBvZzvIAL4JDDIcTFlKZWAQkD56AqlZCFRwm1kn29LKVg0w1tzoIlkIXGQp06CP6edtgNdXC77PxcJCAVkD8wzGeMEIwQrR7//cjP8fjcJXxkthzYht9/9AYznJQqIDD4ImspykUYgNGEg0+78GwjwMk13bxhEZz7LJ1iFlbI3qTPRxtejoKUSCClCQmxiSQpCeSaCydIXD/EDZrPD50qBINT0+GGD5XN9aylDvZTQgXJmNRsSqLJhCIxhVvkPD3dcLU1w2s2CsY6pRbeYCGLmLPDqTGKEkmISSOQQqU8tPnjWlUJwDFXpHt3sdFUuCykUGUN4Q2Fo7VOjPYS3OtCqxAZKpWceUpNXxTDx9IsZz/ndPrsZgSp7yv2B/RBwjoqABoh+UXYqYr7UBAlQmPKwIydn4FM9ZM4Rgz+ZsAptNGwAYKDTcWg8EAjAAcqC64lBpyimFajVCIzOg4ZUdEIVSgRTLgWQKfNior2NjT2dMHFolbS0glVg9IQBbKSE/HolAkoLMhGdLgOkaGhnM3Jmiu/nw08xLDQd6MTu/fiVZyurETR4CxUGXtQUtkIK2ksCEtZvczaUHkOGVRI7+L0+hCaFIbhqSmIpJNL65KOoiz88JlcCHJ4MSQrAVmp0bjVaIBKp2EW1ux2wUcHVTxuxGylRociNSaMH7QMGHlVFcFX4HgyJvKjq8eCLceu8UJYXJiD+GgKuKb+3SBoVHLe5QoMJ9Bvd6G7z4ZGYy+OXKrGlnMV6LJTKDBpaYVxKANppxcZGXHISI5CdHIo5GFyqlmGpdeJli4Lmg1m9PYRABcSbtjQRaN2TiCgXZrQfczPQ45HEpqFOM6Ktem0SxfAOwFTBui0qEmC8cCoDDw9KRdJYVTtKd5U4h+VXVa8frwKh4jh7KQAXCHPlfSkslg5G5To2hubGIUNE7IxPFHP48A7X3S97rvUio0nq3CzpRdeuv5I39fnhbePADHFCcmhVEoQ7ZciL0aHkRkRyE/RIyZMAbVKxuyxkMEoJpvQHsvnh8XjRZvZjrIqMy5f60R5dRcMXTa42ehGu/iAQ1dcKwIPCL8PGrUU2clhGJYTg5E5kchM1CJMo4BCIUgdqN9eLguG2+2D0+Pla9ThcGP3yRp8sfsG6lpNgt5HJG4o8SAtPgz5WdHISglDemIoUmN1CNWrOOtVShskMqjw7xYApMPj55G91+OD0+6Gqc+Oik4rrnRYcK2hB/XtZtgDI3wejwkGQXoRExqrlmPVhHSML4jjGDB+znJWqJ+rRvdcbMG5S62IkgZhxtAYjB0Ui8Ro0gvK+XOcuFKPd364hEu1XUhOjsTySTkoyo7hJALBwytoXT3BElQaevH96WqUVRh440fXL+22yYXKMWocccUQA5HheuQPTsPwwUkYHKtFikaOMNpMkd6UNriB88KNYH6OXOk096OyxYAr1U24XN2IqpZ29NsC4bGBEfudfwausgCjJUbCieN1ARiJzm8CPZSHx0BKBCPM7AgPXTkBTmI4ly9BTUcHXv52swA4A20eLLIXJhICgUaPYEpWoJE0aU8FY0bgocSsk1IvrNmufiSG6vDQrNlYM+s+ROn1qDJ2YUtlPQ719KHT7YfT1AunoYVjVNw9BtZqBROrIUYlifJ/SJUq6ONSoA2PhttqhrmjDdY+k2DMogdTYPrFVZ8+qORKROhCEUmss1SOHrsTvZY+2KwWuMkkJCJAgW3y8XUfolRyM5zb7eamOG+wBGpNKCLUakQoJTyc7LG50Wlz8O/xUiqCPgKyiATe4Lo6G3m8ymCLR69uyBVyqJWqgRY4OuZEMtgdDj73dA3QhkWlUkFDxjKfDza7nf9DLuXAUkzAgd6fpDtatRrROj20KjVsbje6rf0w9fWi32rlemPhIXb7WShMzQOIV5BVUDSdVq2BlECHzwubw8GfKeBxoNpJoX3GB6nPA7VcBqWCOuh9sDrsLIUIbDoFlSBVglJmJM+7RSe6D3qlEvOLivCrNT9Dcnwy9peexx8/ew83aioG4oz4smR5YqB7W1iM6S6Uy6XQhYQgQqfn49PrdsNEUozubnjFiSWBJoGxFjE91zRqIAuJhEwug9xn440Ps3uidt7pdsJio2vBy4wd3Qc6ysQNDuYRf5+VHOU+qBQKhGsoHSGMP1OHuYdd6Q5ySfuFTHCeboRGcYi829QJj9nE4I5SdUJC9IhNzkF0VDz6TUYY2hphtphht1tYgyiAReHb0pZBo9Xifx55Do/PX848ypaDO/D7D19HU49ZJDSEHFr+d0FBXKOpkskQqdchPEQPp8eNzt4emK39cJKunNNQ5HwsWe/ocTMIYyaT0hh8HigUcoSoNYgKjYJeE4p+jxvdpEcXb2rh81Efjw9mkkMQQwoyVoVApVLC6/fxRsnST5F34N764BAyXgIyjQ76zByERsRA3W9BiJlqPK3o80rRYXcxTiDtq8fULmjU6bO5rHwf0fHhNjGK4aJiFzLeeTw8EudJV5AUsqh4UNsZpUt4iD11OSBVUu0pxViROZwmVZSSoeamOZpwwuuEo64anv5uBKlmzfFTFpswXxR3NeK2JQA4he9PgIV0cQKFyv8TiXZpp8V/LbrYaexACz0v9rSjEcEmsSK86RfqAQW3ryDEpR1ITGgoxo0YgvvGjkZ+ShJrFik2gG5ok7UfJy5dw9ajp3GzoQkeYpb4rYk1lEEZEoLM0DCMHJyOvLQE3DexCFmpyQweenrNOHj8PFo6uhARFgqNRoNT16tR392FtfMmw+zy4IcL13C5oRV9FFAt9SPELUFORBRiQ1S4UlkLQ2cfhuSm4Jn7ZyMjNlpw7RN7Rt/b40N3dy/H94TrVLhc2QS9PhS13WZcbGyFjcaRZM7pdiDI7saskdlYMXUYokIpbsSL9p4+DsANUQgSgMCrw9SHE1dq8cWBUs4Kmz0yGwmx4eiy2GC1u1GQHovReYkcIE/H70JFM05db8D1OgOuVbejrdfKAIbGqQFGlH5PRlwElk4firEFKYiO0kKmlPKiZXV6UNncg5O3WlBSY0Rnnx2efhd8/VTlRSM7yogjpzfFoRBYFptWBOTB4JuicOASA8sVgmuSMyxpkQkKxoNTc7F+bj6SI+/tkq809OP1fRU4UtvG+anM9tLOkDRtLFj381i+KDUSz8/Mwci0cMjFcxA4ZnS97jzTjLe2X0V5owleCS2EdMHT9UmRTXJEJGuRnxiKsVFhGJWgR1qkGmFaBScC/LuXw+NDl8WF6lYLTlw14MjldtS29sJDonm3VwjHFh88gWdOuFaOkXnRuK8oBaPyopEQFQINmXT+TfK9x+vD1iNVeOu7UlQ0dA0ATtqb6TQKzJ+YieUz85CVHAadhjYfsn/7O+/8fgRq+5weNHf249y1Vuw+U4eyWiPsLlp0xM2QuIMnwJ2WFIZfLhuOBYWpUBHjeMer2WzHt1coh9aEiYmhmD44hr8n1TjSi97r0IVq/HNzCc6XdyA3NRrPLh+N+wozoFFSRd7tl9vnw5VmE/5ZUo8zlZ3wW1xCeHy/wHbSbpr0meRUjQ3XYMqobMwZm4u8xHBEqmS8Sfx3ua20pvTZHGjt7kVJRT12l1zFxfJa9PVT5aK4cbjzU92mrm/TDwzKhRBiHlnxBl/F47eB3nXWYQosSACCUA5nceHoOxjOAOAU31dkagLMpmAwo0YeelgJuZ+BX0ajNBLzs07K0Qepz4UJg/Px3NIVmDBsGCw2O3ZdLsMnl66h1i+HMjYOMnpgWcywVVXA1lQDL5lTXNQ4JbZR0cYyKBhhWh1G5BUgf9BQuKlso6YKl29cg7OPahNvB++TMTM1Oho5CYnIjEtAUlQs/BIZWkwm7seubm5CZWszLDaraPwRAGdUqB6jc3KQEhMPo6kbZdVVrPstyBmCwakZSA3XUbgJmnpMKG9tRkVTEwd9uxRaZpfcPe3wUgQMZyZ7EKpWIT0+AalxiYjQ66Fg/4BwtIg0qG9vxbXqCnSYTAyohmXmYHBaJtdIVjQ2oLSqHH30GYOCOVUkJSYayRERiNKHIjoiEmkxcYjS6mF22NHc3Y3GtmaU11ejsqUBfaQ7DmTEDkwiRMBJpougICRGRGHiyELERETB6rChoqEGVyrL+ZpjplJGkyZqu/MiNjQMYwYNRUpsAsz9FlypvoVrtVXMxHMGL4HTYJkwLhUE3eLUCdARw1lYiF+ueRJJcck4eOUiXv7qQwacwcz0CWtpkETUR3vpeUwSHykSoqJRkJ6J5NgEpMbEI0ynRVufGU3dXWhobkR5Ux0MRhqVE8MgbhO5UEIHdVg8kiIikR6mQmyYnuO3eLPEzJ0PvRYTLpeX4WZDPY9PkmPiMGVUEUKUajS0NaG0/Coi9GEYkpmLtJh4ZMTT6NaHmvYW3KipxLWqG2juNPI6SNpsiVYnaF6DZPD19SBKLkN2EsX/xSMtPg1pabnodzpQW1+Lts52NLbUo6KuAiaLeSBuizBLiFqJ/167AY8vfpA30FuP7sfvPn4DzUYDt0ARu+31OHhqGhsegUHpWUiIikV6QjISImJhd9pR29aIdqMBDR1tuNXWIlxHA1IrOuQCSxsilyMzMQlZqWmIDo9BalwSYkKj0GWzoKWrS1wEAxsVP4PYwxdOo8lgALHy+Zm5GJM3mMm0mqYGnLx8Dv1Wh8AqqnUsjclNTkNiZg7i07KRoAlBlMcBj8uO1m4TqskMbbaisq4BbU3VgglTreWkD4/ZyJtayiolsxJt1jlphphszuUV0jMENpOyuLVcD0xrH43zuUCDq3RDIY+JgaerTyAh4YLb1AVXRyN8VMShnDrbL6XOczIJBNx5IrspPDvFmFcCnBzOLuyBKbKFY1PEByxod0YOXtoJELvJo3MhxoQACoMS0mTwKEYYS7P+gwKkJcFYOm0iHltWjMFZGQjThvwIfNFC1NhmxNfbDuD973awWz0pOoqzLZ0eH9p6TOjs6IRGKUVybBReeGQlFs2cArVKicZWA15+/WPUt7ZjytiRyEhNwbmbtag3dmHDymIMykzG+Zpm7Ll0C809PfBrgpCs02FqRhYkbg/e/G4fqupaMWtkPv7y/INIjRcBp7ju95Po/NwVOJ0upCfG4EZdK9dt1neY8OXhC6jo7UVQmJrmsrC29GFh4WD858P3ITc5Fma7A9vPXIVOLkOcTgcFHSsEweH34HIdgYCbuNHQgcy4CCwoHIzk+AicvlaPazXtKB6bh7XFoxEZrkFPrwUbt5/F5hNX0Wbsg9vjR1REKGLCNFyBaXd60N5p5nP1SPEYrJw1FGnx4WzoGABrAHqtTtxs6sbXZ6twuLQRJmMfU+0M2vjaoFwuubDI0WaDDTjUPERicgk7o5l5Jhc50fb0M+K4mW7Y1bMH45nFQ5Eco7kHFFS2W/D6bgFwesKF0T2z4H3CSJyKCbgWcEgc1k/LQm68npm8O1/EZn99vA7vbL6K+uZegYUTH6A+lRShKVpMHh6PhUMTMDwuFDEhcta3/V9fTrcX9R1W7L7Yhi2nGlDfYhLkIGJMGG3chD57GaaNTMDSaZkYPSgaETrl/5oleufnoPfYerQa7266gooGo8ASkzwAgC5EgQfvy8MTS4YjLYGadf6v3+D2z9PnbOu0YO/ZWny1/zpu1XfzVIA2CALrSKc5COlpUXhp1SgsGEsxX7cBJ10KTT1WHK7vZo3n5ORwpISqfvQ9CTwfvlCNNzefxYUKA3KTo/Hc8kLMGZfNDOidL2JASus68ebFZpR0WOHvc8Dd0gWv2wlpKNW/0RpkRWKYCrOGp2LB2Gzkp0Qy0Py/vuh7dvb148S1anxztATnb1bBRkwni8rvSA/kh/odQHSAvBJAJy8FlJtI43+Fhu8J0q/x6IyW4cAGnbrUGXCOwosrlvJI/Y/fbkJdM8Uiib80oG0fqBt1C5pNrv8N5FIKeXg0QqORHOWQUrQQlWTcP2UanlmyHMmxsbjZ2Ij39+3HjsvX4VCFQZudA2V8PEfQ2ZuaYG+ugbvXIESokBFqoFFFgozYRDw8qxjzJk5Gvw/Ycv0Wvjh6BH0N1Wy+8vk9nN4xOicX8wuLMCIjG5E6HTvg6VMSI2ey9OFqfS22l5zF+YpbMBOLwzWlfgxOScG6OfPYwFPR3Igjl84jUqfHjNFFSIyKhV5F9beAxelEu6kH52pqsfV6BW61NMHZ2QyfxSSMUYOE+LcJ+QUoLqTYu1RmOCnLOIDMiSG6XFmOD/b8gCu11UiIiMRDM4uxdNIMDhTfV3IaH+3bgeauLgYWCZEReGD6bEwbNgoR+lCEqNU80qTyD5fHi36HHT3mXlytKceWY/tx+nopbGT0Exnp2zIKgYShvvS8hBQ8++BjGD9sFKx2G46XnsNHu7agorkJMrVQg0nXiyIYmFAwCuuXP4SshBTUt7fgoz1bsOfsCbiox1sig0weyuNLj53uVVpwCdQIiwAxnPMKiwTAGUuA8wJe/uYT3KyrQjAlBNDYmjIgJYIsw++TQSFTITMpBfOKJmH26HHMVBMoJ1aWmGcCUI2GVuw8eQh7zp6Eobd34P6m61CjT8Sg7CEoHpqHCdmZCA8N5+t8APHDjy5zN77cuxVfHdgJrz8YE/KH47ePPM0g80r5dRw8fxwj8oZi0ogihGl0CNWQgB7o7begsb0Fe08fxLcHd8Bg6hW63ek55PSwvCI5Khazc/MwY/gYJEbHQq/RQRuihcfv52vObLWgvrUZu47swaFLZ9DdZx4wbYbIJfjvhzfg8aUP8bNi66nj+MMX76GlvQFBxNA63VDIpchMSML0UUWYPX4aYsKjoNfqoVGqWQdOv7/P0oeqlnpsOXEQZ0pL0G0yMRCkaaDPYUWIUoGighFYNm0uhuYO5s+nU2ugUih5Q0T3i7DgBjYqdMx68B/vvoYz164wI//A7IV4cuEyKGVyHD1/Bn/94h20kwTGH8wGsYWTZ2Ld0lWICouCRqtj0k7FE1AfT3BMdtosmbDz5DFsPbALvRYLy2A4YYPLBoS1iljKQAYua9/ZwBTCTCWP14kI4lxRqioV7ndaE9gopNNDERPHCSikuXV3d8JDGk5LGxOWQcrx0/1UX8egQnyAB8w2AcApzn0FVzYZT+hPahfxEj1O35cyOEXtnpAXKlTuKQTtAtcbcqydqO0jZMwRMYIod1B6Ml58eCXGDMqBhsYpEXpG9He+6GBcKLuBv7z9GaITojBzXCHfFBa7A+eu38LW/YfR2mqAXC7DyjnTsW7ZfGSlpYAA4Z/e/IQ1D2uXz0NeZgbO36rBgVOlWDq9CDPHj2TQWmvoQjcJ4qVAhEaNlLBw1DW148V3NqHsRg2mDMvBn3++Ctmp8Xxy6UVMydmyW/jwm/1IS4zC7EkjUdFsQG5aMmLCdPj24AV8d+IK2uHiph7YvFg2Mh8vLJuKjPgo9Jj78bcv96KsqhWhEgXU1Lvq96Pf70R9rwVNBPiUUiybPAyPzRiDuEgddp68jj3nyjGrMA/LpxZwIkDJ9Tps3HoSF8qbuF+cQuHvGzcYY4ekIFSjQpfZiqOltTBbnHhh5USMzE34Edjk56XXD2O/AxaHGyUVbfj6wHVcqzOwfk+QPAg1poHIK+I3PrwAACAASURBVJ+F+pCFcadfImSwsjY18HClzQcBMCFzmUd2a2YNwjNLhiE59seJAPT+lQYLXttdjkNXW+AJk0AeQy0iHg5g9/Z44bJ7EKlX4tHpmXhgQjriQoWa0ztfLrcX7+y6hY923USn2cZuaiFSRQKlSoai/Dg8OCUdE7IjoVffbrj5vwIV4dz7UWe04qtjddhyoh6dXVYG4Rz74qURZRDG5EbjsQWDMHVkIrOSPwUM7zStDnwOUmFw0UA13tlUhoqGTnjp94qJDyq5BIsmZ+OZlaOQlx71kyD2R783kNbzL74ojRlrW7rx6a4ybDpyC529Nh79BSYVnmApMlKj8MvlAsN5J+Ckf9vaY0N9jw1RoUqkRYRAeZfUgUDk/pJKvLX5LC5VG5CXEotnlxWheGw2NOofA046h9Ss9eqRWpQYrDzW9FlsgkmJ2sQcbiTqFZg/PBELRyYjK14PJU9o/v9f3RYrDpbexOcHTqO0sgZOiqERAaBwHMWxKTvCb7/PwGabW2VoWuMUQ5TV/EM8WqfeaLEqkAAujZCLi4jhXIoaoxF//OZ7BpxMPDHYFEw3/P6+ANgUNKg8ZeeBAkVYadk5Su9BTmb6V4mRkVhXPB+PzV0AtUqFo1dK8erWTbhU04AghR7KpDSoElNY88mj5r5O2Bur4epsF+JjKCrKSyyaFLlJKdiwaCnunz4DZocLn5dex3vnLsBsaIbH2Aq5342R2VlYM3UGpg8fwU73NtJC9lOcTBCDR2KEyBl/tKwMnxzaj3PlN+GmfvcgYER6Jl5cthL3jS5CS5cRVc1NSI6OQWRoOLr6++F0OaBXKREXHsljzGpjJz4+eQpbjh9GV0c7gikux+9EuFaDqQUj8MC0WSjKG8KmrM5eE8x2G581Ap70n+t11Xhn2yZcqa9hRvbnC5Zh7X0L+EG85fghvLr1W9R1GJhhzI6NwX+sfgLTRo+F3elAL41kXQ5m1zRKFeIioxGuC0NPnxm7Th3Fuzu+xa2menFTKF4ggSxWJvh8zPz+bOlqPDZvGZTUWnfjKl759hMcvlYq1E9SlqXbgTC1Gg/MmIffrnuWW3fO3riCf3zzMU5evcipDrQRlFCofTC5nAXjR+AlaDhVmF84VgScSThw+Txe/uoj/nwSAhQcHk8JDWKaSLACmYkpeGjOQiweNxUxoRFo7+xAp8XEa3+IMoQBOundL5aXMUjeU3Ia/XYHJBIpFMoQDM4swKpps7GgaDTiwiMYgHX2dIpSiiDWLVucLny29wd8te8H3sXOGF6I1577T8RGRKGhrRn1rQ3ITs2EWq5Al6kLXr8fkWGRiAqL5K93ueIqfv/+P3C8rBRBSqWgR3W5kJCYhuWzF+P+SdOQHZ8Ep8sJQ6eBrx+pRIbw0DBEhEbwRuFK+TW8/8PX2Hv+FH9+Yh5DpMB/P/bcbcB59jT+vG0L2rra4OlsQpDbhbyUDKycNQ/zx09DakIK+q39MHZ18AZALlUgMjIK4aGh6LfbcO7aJXy67WvsLzkJm8PNTKEMfozOH4bHl63BrMLJXDzQ1tGG7l4TyysInNNxSIxL5BucPruhuxONrU34n4/exbmb16AN0eDJJavw6wcfZZC6+/gRvPjWX9Dc1cHHR+b34qWHnsCv1z3LEgTSWztcbrgQDIUuDJRqEEsVv14PSq6X4U8fvo2jl84JTvzABIfNUG4eq/vIc8IIWMhupmINlka7iFQiiYGQw0sGLj9NIXnDTdNsMt6GQx4eyc2Rri4jvJZO+HwkByJT8egpfnKocjC7qPe6G3AKiy4ZRITOdGauAoCCF0pB88lvyAG0QjUlgVBuISADDid6EKspxGIIRh4fFBIJVsyeguXzZqGjsZMZucLRg5AcH8uxRne+mtsM+H73QQzOycDEMcMhl8rQYjDi3I0KfLFjH05fuAy324PUuBhMGz0SRcPyIVPIsWP/CajVcqxbuQi5mam4eL0Kn2/ej+JJo7GkeDLndfIDQnxKB0ZytW1G/PW7A9h19BISw7T4w5NLMGXUYB650OLT0N6Jf367B3uOXMT8iSOwfM44VDQZkJOWjBG5qahoaMfHu89i98Vb6IIbWZnxeG46xTANgl6tRE2TEb/7YAeOXKP8OB9400muLnjgpnGwSomQmFCsnDIMT80o5By93SU3sf1MOXKSojE0IxadZjuOXa7CpZsN6O2zs75kXH4qFk8dijF5SUiJCYXD7cWZG41o7DBjwbhcxEXc22Hd2G3B2cYuuFw+hAQDJ240Yc+lOlhtHkFfTQ50vvAEttPTQ5lJotmL4pzo/6hNisL9OadVCP8XdGyksJBg9bRcrJ8/hM0dd489ScP56oFbOFzWAo+KXMtCNBNVS7qanJB4g1CYFoEnZ+VibF40Qrgm9cevli4bXt18DdtO1cCpBmThKs60o/Ha0IRwrByejKmD6WFB7v57AUrgvrvNbd1u2vgpOEMg/WJNN97dU4mTVw2wW8js5GJwGBehxiNzcrFiRhYS6Pve9YbCqM+LPouLTUK8+QLJ3yRQKqXMvO46WYONW8tQ1dQjONVF1ovG/8XjMrBh1RgU5MTwhEAw5vrh8viY0bbb3XA7vSyHoFgiqpAk7eW/amuyO1zYd7Yab22+gOt1XQhS05iGsvZk8CkUSE8IwwuzczG3IJHlI4EX3TMWuxt2txdahYz/7m5gTQvvthM38PYPJShvNiE/PQ4bloxBcVHWTwLOS5UG/H37dZyp6oRCr4QsNITNdV6nB3qlDMVD4vHAiETkxWrvkVUMPHwHxuCB/+Vfn0v6UZKwbDpxAZ8fOIHa1nbBHDNQcSgAToGACBT7BRy0gpM0UGVIph6SE3FoM7P8Yu+6aJyjh8tcApwrlgkazm82iTmcgoZVOIu0Xt4FNhmRCtEz1NNN43uKY+HQdJYxBSM3KRnrFy7Biqkz+LdsPXUMr2z+DnUGI6SyEHaxU2alPCIW8pg4Nn652pvhaG5gt7dXDLEnli87Lh5Pz1+IlTNmstTok9Pn8PHVm7CTP7C9GSmKYKyeNAlLx09EiEqFksoKHLx4Hg2GZr52hySnYc6YschPz0JHby8+P3IQnx85gLYuI7OIw9Iy8MLi5ZhTOJY1lqyV93iYyTxbUY4+UweyYqJRXDQJeUkp6LPZsON8Cd7dsw8VbQYEeayQBzkwNi8fj943n9lIqUyOWwYDTlXeQn17OwM0Ot6aEDV6entx6vIFtBjakRIZgaeK52PtrHmspdx07CDe2L4Z9cZ2SLxupEaE4bG5y5CckIyqlgbUtZIOkCZHbsSHh2HqiELMGD0ZoRodbtRV47XNX2Dn+ZNwUIwM5eey6zsgfRD+VKtCMLtwIv5n7dPITExGbWsz3t+5GV8e3QsL6RdJ64cgpMcl4JklD+LxRauYRf360C6888M3aDa2CWZbmhKy30DOmk/yfNyhshA0nAw4f4ak2CQcKC3BHz9/D+VN9ZDSz/N0kTTngl6VgPPCidPwi/sfQWJYJG7WVGLHqSO42d4Ar1SOaH0kpg8dgdmjxvIb7Ss5jr999QFuNrZALlMiPjwCK2fMxcNzFiAlJhYtnQYcu3yWx+d2m0XQy6q1kKt1KK28hfM3ykBVlVOHjsY/NvyGZQMOSqZwOtDV24Oj50/iauV11leOyBuOOROmIyU+CZ09XXj1y3fwyZ4tLIeh54derUbxuCn4+aoneNRt6rfg3I1SnCo5AUtfL1RKNfKz8jC1cDLSE1NY97j37Am8/NXHqGhs5KxejcyH/3r0GTy+eDXfQ1vPnMBf9+2Dod8KZ0slItUK3D9hGh5buBIZicno7O7GsZKTKLl6HlarDVq1HsOGjcCMwvGIjYhm9nrH8f34+5fv4lZ1FWTBJB+IxtMr1+GBecsRolThcvk17DqyHzWN9dxuRQx64aACrJy7DLExseg2m7D/zHEcPH0MJ25chcFkglajwbpFK/HLVQ9zSP6O40fx67f+iuYuA19rMr8PP1uyCoumz8W562UM4HsdLtiDFdAmZ2HEoHwszMlEqk6Hnt4evP3dF/jzZ++KpqGAkZu29wRCSBMs5oly4gTpnqmyWMBJpNsUzGZkCpZzSxHnlFIpBkVjKUIgi4iG3066+x4OoJdowwC+ZodP9HOTiEomNI1w+6So0bzznqHFziuBl8q7WZ8g6jNEXQgBMDphtFvj9hl68zss/xwATUHSYg5bIKOQIokeXzYXhaOGoqXBAIOhC9lZiZg8Zjj02h8DI0NnNw6duYhBGSkYkpsFU28vSkqv4larAdUtBhw4cpJ3fDGREYgLD0eEVosuswUV9S3Q6UIwf/pEjMzLxs2qBmzffwrL503BY/fPRWSo7h62jA4ssaeHyirw9f4SuG1OPLlwEqaMHASVQoYukwXfHTiLD3ceRluHCWvvm4gVswpR0dSB7PREjMxNY6B97mYdPtx5BgevVWNQXiI2zJ+EYWkJXJV54ko1Pth1Di0UBULOv343vGJ3Njvx9WooonUYkZqA+0cNRpQuBPtv1eBsRQuDqFitGhJXEMw2YiYdMBrNUAZLMGVYBtITohhsjs9PQqhOhSpDDxq7+jAuMwHhGmIHb0Moi8uNkzWtqOm0Qi+TI0qrwA1DNzadrkZ7Vz/nUlKoOMcj0dOVNg1s/KIebw+3EhGbGBwqZ1NREJ3nQIsUudkpAkglxQNFGXh6QsA09GPEV9lrw2unKnH4ShPc1ACkl3KWp5Sikbo9SFdpsKwgCTMHxSNaf+9omrJIj94w4s0d13Glsh2SWIrOEqr3UmP0eHBkCoqzYxCr/emxNgG1Ppsbvf1OBoBk6iKtZahGwSDqX2kuzVYXvjndhM8O1aCpqQcemwvSYB8KB0Xj+RXDmFVVEEi/40XgsM/qQmWjCVcru9FhtMJD8hTK0NMrEBWhRpRWjpJrbdh2vApt3aQRo5tRZL7gx/TRqXj+wUKMyI3l+tm+fjJp2NHZa0ebyQ6DsR/9JhtkKgnCwtUMGLOTwhATpmYpyt2gkM7n5cp2/HPTBRyr6IA3XAOpTsnaXa9MhvQoDTaMy8CcnBio72AUBQJHgOicoCB+T/r/iQWmkT3pjL4/eh3v7bqEho5+FGTEYcPiUf8CcHpwqaIVf9tcitO3DFCGayGPCeWM0WCdFEXJEXgkLxGFcXouALj7RQDY4fLA3G9Hn9XO7WM0EtNrVNCplQxAfopppu9wvb4FG3cdxs6zl9BntQ1Ejgn1aCLgZB+PeC4GnDvCWIfXOwKKHAwvE3L0CD5SPAxlddJIXUqAsxAv3k+A03gH4AxEBgmZj2wQ4sy/2/3kJE+ikX2wQsj+9Door1SIp5NIJSjKG4TnlqzAzDGFDNC+OrQP/yS2pqcHUgqqlygQTKL+8GgoE1J49EVEgau9Da6ONrjJhe7sR5DHhayoKDw9fx5WTp+BPqsVHx0+gvdOn4FTpYFWpsCU5Hj8bMpEDElNxa2mRny4dxf2XyxBp7mHY7HSo2KwcsoMPDBzDsK0ehwpu4x/7vqBWU5p8G3AObdwHGQyKY8+j9+8gc/PnMGV6mrYzUZkJCbh4TmLsaKwCLLgIBy/fgNv7tnHv8PnNCEhXI+HZ83FQ9PnIDI0DOVGI7bW1OJEUyM6jUZ4nC7IVAqoiFBwe2EyGtDfaUSyXovHZ8zA2knT2Sy05cwJ/HP/bjQYDQh2O6BXq5CfnsO6yqaOdnR2GeCwWeFxuRCqkGLqsOFYv3QNivJHsdbvvZ2b8MmBHRwZRYCQQslZtyc8nkVfqARD0jPxP488g2kjx/JYfuuJQ3hzy5eoaq6DlCo3ZXKMGzISv1r9BCYWjEB1cwPe2PQFvju6FzYHOfcFQoKkOzRVBN3HPAkUXfkkt1EpMX+MCDjjRMD52UbcaqiBhK59jhajtkAXv2dBZi6eX7EGC8dPQ0enEZ/t2oyvjx5ACxlFJBJoJHJModzSlY/y5oHGxn/44n3su3KDG+2KsjPw3PKHMHH4aFis/dh55gg+3b0JNc118LjJLEaYRAG1RsfV091mM5cfTC0Yjb9v+A3S4xP5OLV1GrD9yD58tXcratsaGEOMyBmCZ+5/FMUTpsNqs+KbvZvxyjcforGrEzKJBINS0/GLleuwaOpcOD0uHL1Rhs8P70HppdOwm7v5Xs9OSMP9sxZg+X2LeXxfbzDg5c3fY8+Fi2wqUvss+K+HHse6RULw+9bj+/GnLd+gjcy2EinG5Wbj2WmzMblgJLPcBAI/2vIVbtRVcBOaSq1BZkYmVs+ai+UzF7IZqLy+Ci9/+Bq2HT0Iqd+PGaPH4r+e+hWGDSpAVUMt3t/0GbYd2c9jd4pppGi8vOR0PLv6cSwrXswmse/27cQbX3+Mpp5uZnt1Wi3WLbofv1z1CJuHdhw7gl+98zc0dxqEaCYAw7JyWVJQ3lgPo7kHTl8wvFI15FHxyB0+Bs/PmI5FuTl8He88fhBP/fm/2LjGKaViCpFQrxzEfej8p2ggp/hAP8VJySmgmzLYhazEIIloiBKNVQxMFVruuOfaYSfpooMgj0rmfx8kKxjvJ+MNAU6KNuJ6Sgp1DTw4RFEya5WI1LJRHaIQni1krBGTJabws0NL7EwnlzKBZfpZXkOFwOyB2l1qGtFqcN/YUVi7cDZy0lJ4JFHf3I765jZmCYcPzoZCflsv1thswNfbDiImNhyFQwfB0NmJzq5ufiDSWPzwibNMqU8cPRzheh26u03YevgMrtU28sU0NDcLM0cN51H43mMlmDAqHxvWLkFKfIxgBLrrRdrRbosNV2qaYe13YFhmIhKjw2FzunDk/E28s/kQymobmEV7uHgCVkwdxYAzJy0RI3KS+UIy99tw6EI53t11BkaHHaMGpyIhMgwOuxtX61pwq60bXi5UokYlLzz9lFMohMsGh6mh1KgwMjkOU7PT0Odx42BdI5r6SSwO5IWHY1ZKMuLDtejzuHDuZiMzgRMHpUKjVMADH+KitdCFqnCzuwdWtwcLMlMRq71t2nF4vLjaRWDUjESNFnEhaiZr6nos2Fxag1NNBvSTpo0yiWgT0yPs3smh7rV6uKucnOzUqU4ZllyHSoHzNIYnxpy/iITrFleOzMDTo7ORpLs3h7O2z4YPrtTj9M1WuMkhqpNCrghCpESBNF0IRkeFYXxyJGJ16nt0l3QsDCYbPj1Rh29P1cBoMENCrTvSIHbyzx6ThidJ9xmjHXCv3nmqiWmsae/DpepuVDb2wGyyQ66UIi5chYL0CBRkRCI6TMX5mXe/WOpRa8Lbe6tw6nIL+k1W6FUSLJuchicX5CMtnhzEP/5XDqcHF24YsONEHc7f6EB3j124P4L8UGhkCKVKzxA5unqsqG0zwc795wFtjw8urw9FQ+KxfvlIZCdFoMnQh8q6LjS298LYa0NHvwtd3f1wmO2QKIOhDdcgNS4ME4ckYPqoFAaf8p8Aa/TvP9x/HVsuN8Ps9UNCkVpSCTwIRnqMDs/PzEXxkASo/xe9JJ0LGl/12d3coEVA2G6xsaRj04lbrBcdmhaDDUvH/IuRugeXypvxj+2XcbqqiysYKTRflqRH0pAorM5PwKK4KDYJ3C2pIIDb3W9HRXMnrlQ1o6HVwA5YavtKj4vAyOxkZCXFQaMS8mvvfpmtNnx/4jw27jyMmhZq6RCd5vznbdZKcKALoDOQNEFhObzwB0kFnRyFskvI8UkVmELvOpkPBIazCC/ev/wOwNkiutqFYHdiSalLmzXuPCAQtNISuZb7wjlDj5hNioMROVH6vTNGjMLzy1dibH4BjL09+GTvLry/ezszjFLShxM7SrWcSi3kEXFQZ+RAFhnNjXFkHHB3d8HZYYCv34SMcD2eLr4PK6dPZ8D54f79eHvfHtj8wUjLzMWDEydg9chh0Cvk2H/hPN7asQUVbY089KBrIEQqwbSCoXh64TIMSc9hLefr27die8kZNgMNT8vA84uXY27hWF6bb9TX4oN9u7HzciksFN0ilSMiNgULx07Es1MncgbxmfIKvLHjBxy7ch4SvwsjsrPxi6UPsHavz27DD5cv44tbFWilKC+70FonJdKCGu9IAma1wGPqQUp4KB6dMBFrxhTC5nTghytXsLHkHJoM7QhyOdmhLycHu0zOoMllNsFr64fXagX6upAXG4ENyx/Cyhnz0WHq5jHz+7s2oYeiamRyIVGAorjuiLqhjVC0PhTr5i/Fk4tXs86Qx+Vff4gjl2m0GYwwjQb3T5+LFx94AuH6UJwsu4C/fvUhzt+6yuYmPris5RaNQpR9TdcYTwJFDadKiXkMOJ/i3m1mOAlw1lcLZkAOZRfqKMkzMH/cZPzX2p+xSejyrat4+dONuNzWCg/nTjoR5HIgLTYezy97CAsmToPJasUbO3/Al8dOQOqxYvXU6Vi/YDliwiNwubocr2z5GgdKTsJlJwOeENvF0JujlqTMnFGiweSho/H39b9kwElA7sTl83jzu49x6mopM8k0iUmKjMKGFQ/jySVr4fZ6sO3wLvzli3dRbWiHRqXEnKLJ+P26F5CWkIzyhmq8vWszdlwrY3bT02NgJk4jUzB4f+nRZ1E4dDR67XZ8dvIsPjh5Gq315VCYG/CfDzyKx5esEYLfD+3EHz59B23uIIRlDcGaabOxfuxYxOr0uFFbgb9+9Cb2nTsJB50PmmRIZVBKJRg7eAheefZ3yE3PQpepG29/+zHe3vQZXLZ+PLF0DZ5fu57NZ7uPH8DvN76C8sa6O0LX/QiRyrFs2hy88ts/IUSlxrGLZ/Hrf/4NN5ub+Nj9CHCqQ7DtyAG89N4rbKSi88oJGLTJDfLx+stV6MQoSqlyWAF1TAKeXLgYL80pRohUhtNlF/Hwb38BQy/FI4lpQbw/Eq+tQO4wS3yEJCJa9giEUzwWxx2xYY+SaqhJSvDr0BoVRHFI5GKnLnv4IJGHcIyZ1+VEkGzIWH8wRYjQTSmjkSntzKXsQKKXsKCy1VJoZOFRqYCCgwlcUG8nB0RTGT2NXmUIUom9zHSP0LjQK7QSkKaPH5v0z6XBKMrPxTP3L8TUMcNYj0kMidXuxKFTF3Gjsh7zZo1HXloS07nUlHCxrBzvfbkTco0cKbGkmwhhJjQ5IZaZlPNXb+Li9QqsmjsdibHRvFD+46vt2HToFGxeL2aOHII1syYjLiocm3cfh81qxbpV8zAkN3NAl/lTgIJGPaRpIGaIDvKl+mZs3HUCh8/egJ120Qo5HppViOXjh6GypRPZyfEYmZnIP0/nj4Lnvzt1BZ+duYxum6B9oYB0h8/NFa3UDhCsECJ8vDYKSRfDo6XBSIkIx9pxQzE2KwmVXSZ8eukmKvtMvEtcNjgHjxfmI0YXgvouM06WNyJBr8Wo9Dh2/zaZ+nC6oQ2dXiea7TYe167OzMTQ2EjWvRErWN3di8N1bRgSE47ChGjOiqTFsc/pwtnGdnx2tQplrb2c/8WLh4nyTykqgrR1bm4W4hpT6iBXUlc51WWK8VkE4iX094LU4sGJ2Xh6eh6Sw+81DXU7XChp7eFwcC4sUwi5mzESBdKjdEjWq6FTUMbqvUCBGpoOX27GxyeqUdbUDXcfgWCKkfEjMzEUTyzMx8JxaexGv/tFx6C8qRfbzzbgSFk7mlt74bJS5lwQj3sHp4ajuDAFM0YlIT5SwyDs7ld3vxPvHW/AN8fqYGjpRYxaiifnZGHVDIrpEvR8d74MXVZ8sPUathypRlt3v8gQCls8ktTwYaNjTUwEd02K7ndxQSDASa7xaSOTOei5sqELtU0m9Do8cPv8/JB0U5sM3ZMyYsUUzBDlJYViTfFQzJ+Ug6jQez8XRSV9faoaHxy4gZbGLkhIxyOVgoZ96YnhooYz7Ucazru/G7GLlc0mnK/uQFWvHb3UOtRvR2tzJyrqO2Dqs2FISiSeXVb4rzWcNe147XA5Tt1sh5/0mxTxlBCB4qnZeLIwHUPCNJDddR3Q0aPig5OVbTh4oQpXbtTA2GWAx+timU5seAjG5qVh/oQRGJWbBp1aNcDGBr4DjWBP36zCP7cdxPErN1hLJVqnRB1ngLMSm3TES4FZAY4KomUxwDiJXe0S0sermbWkGBFZsB/FRWPwy/tXoIaqLb/5DrX0UGHJBK2j1FpEcTnCyJM3GhTRJSdmU8cd0T4nxZSIxRs0tidtqFKB2WPG4YXlKzEmNw+G7i58sncnPti1HUbumBaMfAw6JQp2oirj01nXKQ0LY6LB1W2Cva6BH9bpoSo8dd8MrJw6lfvGP9i3F2/t3smb7eGDCrB+4QLMLShAkNeLC+W3cORqKcy2fja/0LOC/jszNgYzR45BenwSKpqb8fqOrfj+5HEuWxienj4AOGlTsKvkNF7d8h2qDa0IUuqgiEqFJjQS09NT8MtZU5EUHoazt27i9a3f4+iV87yRnFM4Di8sWYXBKekob25kQPxD2RWAzBqcFxqEIDLksI+AQL8DcNiQHhuDdVNnYM34KbA5nfjh8iW8e+oEGjs6IKFcVVUIgqj+kxp83E54+8yA04UgWz9g6kCqXoMnF67A6jkLYezpwUc7N+H9nd+jm/SrzCJKeMToo3uQmXEyyoL1u2Q8+d26ZzE4NQt1rU14a/MX+PLQDh4rZ8bGY8PytVhTvBwWuxVfHdyJ177/FMYuypoUTbYCFTVgEuKkBMp4ZKYziBnOAOBMvgNwsmlI7GEPtD9RzNPa2fPxmwfWcTf7zdoqfH9kPyxcxUuRdna+3nQhGkwpGI0Jw0eh3+HEhwf28EZGJQ/Gb1aswYpJM1ivuZlGyVu+QWtPr2AsI9Mcy+cEmQhHmAdLEaLWYnLBKPztZ88jLT4Bhm4jPtm1Ce/t2gSjiRhy+n5eROk0WL/oQWxY9TOeFGwXAWdNRxviwiLw6LzleHHtegZJe08fxp+/2IjKXgtHZ5GRztNtAJxOpMXF4Fdr1uPBucu52WxfeRX+cfIcym9cgbzlCn57/xo8vmytqfIa3gAAIABJREFUADgP78HvP3kbLRYLkjLy8MLSNXho4mTWYe8/cxTPvfLfMPSa2TvBbDFtALxexMbE4O1f/BEzCycwYN58cBd+v/Fv6Opsx/NrN2D9qsegCQnBl9u/xR/eew2d1n6hOpNN7D4EuT2YPnIcPn1lIyLDI1B6owy/eO0PuFBTw5iJRuqPL6aR+iPQE+A8TIDzH2jp7BTyMkV9Px1rekYK8kYpZDIFZFIFR46tvG8uXl77GMK1Wly8dQ1rXnoezd1d8IilBrcnaOK0ZoB2vK3b4DZJagdThTDRxu1gFNskdq5LlKHc/OY2dwreDQkVqcRDqtTB3W9GkGzoOL9ErWC6nlpICHwGKQl00pbkdniukHV2e7InSIoEfR45zgUQSmN6mWAWogezj2oDyTgiBIN7CXyKqUohISo8Mm8GiseNgUIpR15qEnRUW4cgHD5bire37kJKagLGZ2Tx31t9blTUNKClpRMZyfGw9lsRGxOG+VMnsGaTdkRtxm5s3n8M86eOQ2pCLB+ut3ccxDvb9qHHasfTC2Zi/fyZCNNqsPvgGew5chqL507B9AmjOP/r373oZNZ1duOTsxex+WQpjIZeBMulkAZJsHr8CKwYX4Cqzm7kxMdheGriQCwMjeuq24z44Ph57L5UgS6LHZJwObe2+HoIHFEPObU00S6CMkyFEFyP2YHxeZn4zZLJKEiJ5QilP526gOP1rdBJZXhyzFA8OCqPozAu17ajqrUTo7MSkBIdxrq+pt4+7LhVCwstftJgtPZZkaBUIUOrh0ouhQ1eXK7rQJuhD49PysfYzHge1fdaHcysUWzTgcpmbCtrgMnlZlDJQfD9HnhtFHouAEtiD2gzwRpP+h708Z0UokobEjK70ANIhtWzBuPnS8ilfq+Gk8YGpAOkWByRyxPGMUHBUMokPznSZjaN9KlXWvHpvhs4U9UOqxgizoubz4/pQ+Px3MIhGJJO5oMfM5TEiDUY+/HNsRrsOFOPZoOFczUp+5Hr2GjMpZRheEYU1s0fxKCTHOJ3v+iBv6XcgPdO1KH8ehciEYRnZmdg2ZR0ROgF3cudr7qWXvzp0/PYe6YeDift5sW/FfZ1wnsz0BRKwAYajETASdchfS6NWsYRYVabEx5aYBRkOvPCT5l9ZDCQkpaQXIg+Hi+SjnPRtHw8vXwM8lIj7zmmxLx+f7ICb3xfgvr6LtZakSHM7Q9CelIEfr1qDBaOz4T6Lmf5bcDmQ3lDFzYfv4UDpY0w0DUQroGEaju7+uDsssDtdGJwSjg2LB2N4qKfMA15fLjc3I03TlTj+Pka+LopiFyCiLgoPDmnAA+Ny0D4XUYjen+K9TpWY8SXZ6tx8UYD+owGuCnyh/vGPeyHDNcoMXP0IKybPxUjs1LvYTnpuNa2G/HBnmP45sgp1v0NSCkGXFjiOJ0Z50CNojgPGkj5INEz94RybiVlLJLmkpzgFF00Z/QwvHj/CtQau/Dy19+gtqlRyCzkrnE6d2Kgtpg4RiN0iSpU0N/ZzcLPcTmHcMHQR1MoVbivaCxeWL4KY3JyYTSZ8Pm+3Xh351YYTD1snBEagCimjfT6IZDrY6HKyIEqPZ2zA71mG1zd3Qw4k6V+rrZcOWWSADj37sZbO3fAZndi/OB8vLB0GSYXFPBGnbrYyclMBghBzC9gIqVMBr1Gw6PiypYmvL5tC747eUIY/4mAs7iwCGaLBZ/s34PXt2+mjgzIIpIgD4+HwuvAtKQY/HrRIiRFReNcRTmzpEdKzyFMrcSqqbOxfsESBh9nyISz7Xscu3EVConsdg4qmwbFLFMq7PB7kREbg6fmLcJDsxeyhnPzsYN4c/tmNHQaBTMlhdcr1ZCGaKCRBiNeq2XnfKhcAaXfi2itFlNGjsH4ghEM7AlwfrBzE7r6eoV8YhllwFJtMBEVLjGBQOiUz8nIxH88sA5zx0zkSJ3NR/bi9c2fo62rHZMLRuBXD/4M44eOQWVTA97c/Bm+OrgDLodTbL0JyC7uXE2Etj8iemiSREar+WPG3cVwvoubddW8eWICSawcjY2KxVMLluOZ+St4kthvs6LTZBIiDgUkxA98MpaQaUWv0XKs0KcHd2Hjrh8QHqLBnx95GjPHjEW3qQf//P5jvPnDt/Crwvie5fxGys8UpwMEUCjGKCREiykFo/D3p55HSmw8yhtq8Ncv38eOs8d5/SdQQyxxpFaN9QsfwIZVT/IFFQCctcZ2Ngg9f/+jeGTxao6l+nTn1/jL5++ix+6BIiIGwTo9vGZiOjsQGaLCo/NX4pcPPw2FXI1zjc34w/HzuFRWBmXbdfxmyWI8vmglT+cYcFLwe7cRg5Mz8dtHnsGCyTOZdf9q3w68+PrvmH0nwowLbygcXiqHLiIKLy1djYcXLmdN84mL5/CLv/4a9Q01eH7dC3h61To+ht/v3YrfvfsK2nq6BWZSXNNpjrtgwnS8/ftXodfpcPzCGfz6jZdxo6WF47J0Gi3W3Qk4j+zHSxtfQUsXAU4BqAlGbD9USjkSo2OQGB2PqLAI6EN07NgfM3gIVkybxZ+PYsDW/Ocv0dzRzgkgXLggao+DKJA8UFPLLAhllwrrB/OdBDjlSiELlnTkLhckKh0kIXp4bTb4HWYu2aBJkEShgSwsXsxqJ4nW8PH+YErFJyEx9b8qCL2SnlNwrVNnMj/4CAj96MkY8IMIX5TlZbSHoYe6aBwSxSuc5UKsps9BUUo+BqSEslfPmMJfprGzE8umTcL4vDxQhMqlqhrsvXgJzcYeJAVpISfGVCtng1FKdBSKxxXC4XCgsaMTCdERyEkm17UUVpsD+8+UYHBmGjKTE/lEfHvsNP7+zU40dXRjxczxePy+KdDKldh37By+23UYS+dMxqPLihHxL3Scd97a5J78ofQaPjlxEbV1bUgIC4XJ44DX48ej40ZjwZjBKGtsQU5iAkZnpbDOhPt7JUH8vUprm/HOrtM4ca0ODhUgDVXB5xDYEQLiXrMQTk4VaTTmcpucKMhKwfqF4zE8MxEtpj68db4MpU1GHov/fNIILBmeA42CXI/16DbbMHpQMiJCNXxOaowmNPb2ITUqlBeb0zUtaLTaYOtzw+n1wCkDmht6ERckw/wRqRidm8CU+fnKFuw+U4mESB3sdg/2ldbD6HAhSCtUl3pN5FwTGld8Nid8diH4nHJT+dwTSOJaMkZP3GAkgRRrZg/Fz1eMREqs7t9mJf5v4J8ve78fPWY7rlUZ8eXumzhxpQFmYiZJj0wOdq2Kc1FXT8zAw5MyEfcTjB7pNbeerMXHe8tR02wSzW2C5iowqvT6g6AJkeP+qZn42YJ8pCeE/qTx5kK3Ge+VNeLURSNC+nx4akIKlo1PQYReec9X6ei24oMd1/H9oQoeMQvHSjSFMCMQCJMWO6HFRUl4CAT0g4H2LDEgnzZMQdTqYBcyQQMAlJZ7qsf0+HhUOLUwCxuWj0bhoDgOnL/zRYa7Tcdu4pVvzqKuqYeZe8qbpRB6il/6zYPjsGhCzk8CTvpYXb1WfHfkGr7YX4a6djN8FOESGQp5bKggFzFa4LbaMCg5DBsWjUBxUeY9sUjE3l5u7MSr+2/iZFkjgjxujlsalhKFZ+YMxbSCJGYs73zRe98ymPHFxUbsL29Dt8UCv80Md08XPH0msQqSmnq8SIzSY/2iGXhwxjjoNep7WM4eixVfHT2Dd7btR1O7QYiS4+P+o3cUFjSx3k74JbevGmF+KLQ2cTc4BSor1Cyal8KHOSPzhVgkQwf+GACcxGp6SLcpxNUIm3kCEtQKpuP/zevoFeORuGhuYJfC4zS5DJOHDsXzyx/ApOEjOZ3jm8MH8drmb1lnSLrJ2w1vJDdRQRYSAWViBpSp6dxRL4BF0mX3IsFmxWOjCrByygTOiqRx91s7tsHucmPS0OF4cfEyjBs8CJ7gYLTZHOgxm4WsVKr/44eBGHbPl6wPzcYOfHfyOA5fvcqJFcMysvD84mWYM6aIm37e2fED3jt0EFJ9NORh0ZzvJ7NbMCt/MF5athSJEREC4NyzC0evliJCLsXqKTPw5LyFiNDqcOhSCV7Z+g0uVJVDwakBohwicOrY9S+cpcy4aDy1YAnWzl0Gm92BTYf34Y2tX7NpiKQHtLip1SFITUjE8IxsjMkZhCFpGRyGTi54mUTGOZMUAUUmqAGGs88ktjCRl0EuuH3J1Ut+BgIpcjnCdRqsmjwTzyxejZiwCJy7fgV/+mIjrtXexOpZC7Fh+SPszD5+uQR/+eI9XLhZJqR9iL313EPPl9vA7lSYQ9K6K5My+zW/8A7Aeekc/vj5RhFw3ubrCVylJaXhuWWrsXbmXF5PDV0daDe0cOPMwDVP1wS56OV6vjbN/d3YW3Ye204eQbxGi789+RymjipCm7EDf/n0dWzc+g2UYXHMgNF14CMAwp+PYhVtXGqgUqgweego/GP9i5zHebnqFv7n43dwvOyCGL9H+2Y3IrQqrF+4ChtWPiECzp34y5cbUWc0YGh6Dl5a8xQWTSvmYPcPtn6Kv3yxEWa7G3LaLIRHcr2ip7cbWrcTyyZOxx9//hKzq+erq/G7nftwqa4FalsXXpo3G+vmLRK71Lfj98QcmntROHg4fvfEC5g0qgjtvWa8u3Mb/v75Rsjp+UysIOnuCRMpVVCH6PBg0Tj8dt3ziAiPQMnVS3j2H/+ByspbeOL+R3ikHhcVg/PXSvG3j9/G8dKzcDgpYsgPiVSG9NgEPL1iDR5bvpbNbpv2b8fv33+N35c2gzqNDo/dBTh/s/FVNHcZhamCOAVLjIrDsJxcFA0ZhmFZeazpVFMPOhvX6Jmo56XsSmMD1r7yVzRVXofH3s8SC0HCQ+BSIhqoiSkV8J/EH8SpBSSxIkad8CLfTwolJxcFU+UpSVBMnYDXweeZyAqa1ZGWPVithiotD0GKYeMFtpt+MWkARMDJMSTcYigupFzfJFywt3VLgXaFQF7nj81GXAdMqWuiW1moPKROcSmLkfNTU1nf4ZMAk4cXYMaQfPTaHayxpLcmxjJeFya4bDVqZgxJEzkoNYVv3MrGFtbg5KUlcysCPTDPlF3nXfXgzFReHE7duIVfv/01bhoMSEuKweTsLKSHR6CqsQnHz1zC1FFD8OwjK5CRknhHdtu9cIcW2oM3y/HhkRKUVjQhVCLDg5NGorLdCIvfgwfGj8aQ+ChsOVSK6MhwzCoSwDOxSymxEVxDaHU4sefsdXyytwRlzR3w6xTMdNJBJde310QMBzGGDgYJNDbPSonFxGHZiAnT42qrESV17eixOJCbEo1fLRyPGUPS+bhcvFHH7zUkO4ld98R63WrsgFarYsbTbLGjwdiDEL0aTpcXFpcLNgr+bjUhQa/hyi2KUIJcjnPlzTh9uZZlCi6nD/XtJliJwabRFC/aEgRTzI/PC7e5n5MLhEeuSMkMPHyFmBc6x7RLfug+ApxjkBKn//8CnBzlQu0LTjfaLHZcutyMfccqUVrRxt+PsRixevQ5lTLkZcbimQVDMWdUMvR3sWL0s+T+/tPn53H0UiM7u4WsUfGbcMWjkBlLizmZgH65ciSK8uPvMQHRv6jps+Kjqhbsq+iEzOTF44MTsHRUIiJ19wJOYmUvVXRgy9FKnL3WijajBf32gOYrAD4D3ey3AeYA4BQjexiTyOVC9aPLCZ/TCS/tVEnuQjl4hPcpu4/beeSQh0ZgwtAUPD0vH0WD4qG8w21Ov5vuny0nK/Hqpouoaexk6QqZwKzdFqRE6/Efqydg8YTcnwSc/J3Km/HOthIcuVTDxh2JnCoXQyDVayHRCw8gp8WO3Fg9fj5nCOYMT4bmrhB50h9dqmjBKzuu4JzBAgmZvGw2FGdHY/2cERicGn3PtUOB/PtrOvDp1SZU0vUYTKDJBke9AU5jB3wuMuUJu3glRUqNH4lnFs9Afmr8Pdptuke3ny3FG5t341Y9ab/pyIgbACHFXYQwP5Y63JHaOQAEhQxYehYQI0lSFAXHyBDD+Ysl8/8fZ/8BHsWVbYHCq3NSd6uVM0ISIggRRI4Ck5PIGYwxOBvnsT3JM//M3Bnb4zC2xxgnbHAimmDA5JyzEEgooxxaoRU6B71v76qWBML3/u/V92GMQndX1alz1ll77bVQUFmBv3//PQpLitqz3v0pI5ziRMyohjZntFlvYiaiwxvJ/1kEBpxAXL/EJKybtwhz0yfworL33Gm8+9N3yLlXJLoyiNp89qclIBsIhSEMcmM4p4MoggN5w0ZRoNE2G1b37YnF6SMEDeeB/fhk3x7YfcD4/gPxasYsDOvZG1VOB/bdK8PlvELY7uXDR8bw3AVNSTSC1p+M68l+qLiuDpWNTWxXMzCpJ16etwhThwxDQUU5Pv5lD3bcuANlIOUvO+G2mKGWKTBt2Ci8MWcGYoICcT77Nv6zdxdO5uaxfdLykaPwxKQpCArQ4dDlC3h/+/e4mpfDG/12TOYvl/DmQIhtTowMx7Oz52PVjIUC4CSWccf3KK4RAKdeo8PgXimYNXo8Rqb0R6ghUEjDsbVyKhJpH8nAPTQoWACce6ikvgX1rZZ2XTEzyexFSVUe2jsQ0+qDAl6kpwzA7x97HkP69EdRZRk++PErnMu6jGfnr8SyydQ0YsP3B3fjve+/4o5i1m76D77t/n9z+aPjkEkRqDdg1vAxAsMZFYtDV8+zhvNOUUF7CZcDUyQkk+mGVxY9ihWTZvD9OXj+OH4+tAseIVVF6FT2kixBD4mxO+BohdPegDJLDcqqKtA7Kgb/euZVjB04BJW1VfjHxg/wxc8/QqUPZYAtU1N6UgCkCgKrLribqN9BAo1CifTUNLy77nXEhUfg2t0c/OWb/+L0zavC8yI8NAgJ0OLZjMV4YckafuYEhvMzFJtrMLBHb/xh1XOYMWYSA87Pd36DtzevR5PdBQXJWBRKyILDODUnwOPG3LRB+Pszv0OANgAXb9/An77+EtdqW1jK9+b0yVg7Yxa/N2epE+BsbMKI/oPxt6dfw6iBg1FR34BP9+3FB9u/g8xaxx3uLFGRCalrGqUCqyZNwx8ef5mtmM5ev4JXPv0fZBfkYkK/QXjrqVcxpN8gtmc8eOYEth7Zg5JysjH0whRowrhBw7F6zlLEREQjv6QQn/zwJb4/sAtWqiwqVDAaTVgzb2lHSf3YQfx+vQA4/VKJuMhILJ2agenDxyCCcszJYtHaAmtLK5MaIcHBPCYIJF8vK8Pab75DRcEt2KvL2CuU06M66cIFVokctITwGHJGoKoZV2P8myByzJCreGPNWfPEbBL5pNAw605xxG0yOeTGUOh6D4REmTqc50KaHAlsMsOpVaBNJlCWQnyduKNi8Ckuyu1jXehkErd2YlwlsS4C09WelS6WWujEqQxNAz42KBjpqSkYltoL0aEh3GFtbm1FQmQE+5FV1Jo5kSI8iFJl5FyyqaprhNPlQlJMFOqamlFWa0b3qAgEG/T8XOYWl/D3k+Pj2Pg9v7QcT3/wJa7mF/Euv1dIKOaNHobkxBicv3ITDXUNWDJrIkYOHcj+aA87aMeRea8c64+fxbHMPLS2ODC2ezzeWDiFNUA2nwd946PZJPbtb39FRWMrxqX1gNVqh16rwZLJQxFOk7kUbMC+7fg1fHP0KsotrZAGqrjZhsrTHrMd3kYrfA4XU9IDendDxtiBiAkPwY27pThwKRuVFjva5AqMSo3Hm4vSMbRnLAPbrPxSNpdNiovgrlxzYwtyS2qRHBcOvU6NSrOFk5ciQ4z8N3XYVdRamBWNizChztKK6roWaAI0HD9WY7bgfNY9nLhehOp6ir0SJk1iabhkRFpNhxNeu1Pw6WzXFXXWOApjh3EgAc7pA7Bu8XB0iwz8fw04aQde32RHYVUT7ja04IrZgptnilCSWw2bTYiI47lXnCgpk3vs4AS8vHgIhqdEsoSg8+F0+3DmZhne+uIs7t6rFwmDTp/9vrQdCZvVv7ZsMGaNSoRe13WcVLTasbGgHHtLzJA4fVgSF46lfWIQaehaUqfP2WpzIb+8EVeyq3A5qxJ3S+pQU9+KFquDr7/wUNInFgFnZ9wpspycUEIsnVwKbzMZjTtBqWEanRoatZxNpHVyKXQqGRQaDRQBevTrHoJ5Y5KQmhjGGuPOh5tSty4V48O9t5BfROyeUDK2NbUiPsqE368Yg7mjHs5wNjTbsPPkbXy59zLyysx8PSkCTUKd0Uol5CFGKML08EgkSA414LkxyZjaKxIBD4BeGpdXskvw712XcanOBqlWA4XdhWVDu+PpKQMQF2bs8ojW2p3YWlSJ7UU17CVLUayeOhtcNRZ4Wi3wElijNA2nHTJpG0b1TcLL86dgbP+eXfxonW43jl67jQ937MflnAKxI13UY7bzoX4Gr4MJ8qs7he2KH3PSgiTOjaS9hA8qrRHThw/Dq/NmoqCiFH/ftBEFxfn8vLMOVAQQnC2u0fO86nOQToqSPMQyut+Qs9OVoEWEknaeypiLR6fO5A34pezb+Gj7Fhy9dkVoPOM0OJFJJx2nKkD4ozZy85AyOhLygABu7ozxerC6Xy8sHjGIS+pfHT6MTw8dgs3lxqik7nhl1iyMSu2P4iYLvriWiUN3C9FSXc4end5WYmIFHap/HNPz6fZ6mb0hcDwwqRdeWbAUk4cMxa17Jfjo8DEcL6pglsXbQk06TVDLpZg2eCjeXLgQsSEhuJCdhQ92bcepwmKER3XH0uHDsHbsGIQEBODo1Yt4f+t3uHA3i307hd2n/14ILgMk7aJ7wyX12Qvw2MzFgi3SUSprb0ZRTRU0ajUGJCZj7cwFGJ82nBs/80uLce5OJnLLS7hbPUJvwPRRj2D8sFHtJXXWcLZYBGcDZoWEdZFLj3KNqL1t5SCM3gT0lq3FvEemcQLTtsO/4ELWFTw6cwHS00ZxgtGHP23ET4f2iuX4zjfaPy/4dZydJwaKP9QjY1Q6frfquf8FcArXpVtUDF5ctAqrp5AfqRXfH/wZ/7PxIw564AYjLqNSN7wKUh1tBBxsxeV22ZjhS+2WiH898xrSBw1l785/bf4En+38AQqNELVKsgLazMgNMfA0VcHVVM7jgfxFx6UOwrvPi4AzNwd//ea/OHnjioglhEUjxKDHsxmL+DOyhvPIL/jXdxuY4Uzp1p2bq5ZMm8fer1/v+o6N0BtabZBJCeiTgTl5QoYhOCQUK4aNxOuLVrGZ/amrF/Dnz97D9fJqmCK64U8Ll2HttOk813KW+ufv89o8NKU//vrkS0gfNByWllZ8f/RXvPHlfyBjjbXgI84R4D4Xy9r++NhzeDxjKVRKFfadOY4/bvg3isgVITAYLy5eheUz5sNkMLD8ILsoD8XlJaz3DAsORUpCMmIjo1FTb8Yvxw9gw47NnIDVRm8glcBoDMYTC1fitWWPCxpOBpwfosxcw89TmCkIK2fMxuqMBQgLNKGkshwXbl7BjfzbqK+q5irzxNHjsGT2Qmg1WlzNz8eaDV+hXuqDo7Iczrpy1mMSa0t9Ku1OHOJw42Yz2kARIGXrL4qvVkOuDxHy1p1WYQ7rFI/JPsQUJiFXQh4QDGV4AiTKvkOFhngSfarJNkMBEBtEm0RiJkUjdxZBiayPqHUVN1d+wClGW4rUPwulWfdJjUZCLCHLAujfSjmUagUm9O+HZzOmY2ByIguq7Q4nqhoauNweZNCjrNrMEwIBSr9XZovVzkA0JpwMr6WormvgeKpQEwE6KWrr6vlrCTFR7L/W1NyC1X/5EEcv32D2Z0xqL/zhiWUYlNobd/IK8d22veidFI8l82ZwZ3uXzlevD+W19fj68DnszMxCdWMrpDIJFgzoi9/PJzuOAH56qUu0qqYOf9qwA79eykGEMYA75qkz9q2nF6BHtygGesRC5pZWY+PBS9h19jYsPg8U4eR3SEk9LnhqWuBpoQx0J56en47VGWO53H/gzA18tO0E7jVYITUYMHd4b7w6dzSSY0LRYrWhrLoeQUY9IoKNDLpq6ixobLEhPiqUH1ZLqx1GHeUHCwbkzVYH7lXVcXpGbEQQGlpssDvcbB9Dxt5eZprKsH7HWZy9WQS7yyv6qhLYItuENp50BOzTwQx27Lj9TgfC32Qkvmp6GtYteTjgZGG5qAt+mG0N2dtculOBrcfv4mZFAyrb3LA2OOAmgG61s1UXaSl5weaxrMbs9F54YcEgpMR31W9SOX3bsVx8+NMVwfqps0+mHzGIiwbtuAMDlFi3YCCWTemDUFPXUiw1PW3Kr8C2kho4vB48EhaEtcmx6GWivOCujUbMKHq8aGx2oLiyidlWsnPKyq9BaU0TLK0ObpRrZ9T8GkJ/RY0IWAL+5INGso02L7QqGcJDDIiPMSEmlPKfNQg16vizU8YxNd8F6dWIjwpEkLFzGouwoBHg3HmhgAFnYXkjpG4XfA4Hb+C6xwbhzWWjf7Okfq+qAV/uvcIldQoaoHPmsj410chlkGkp/9gAn0aFXjEmPDeuJ6amRCFAdX9MJgHOqzmleGf7OZzNr+KdclBwINZOSsWqMT35nB48ci2t+Da3DIeLamBpcKGNNMYs8yAWwg1PSzOc1VXsCdfmcyI1IRavLpqO6cP7M6DofBDDeupWDv6z81ecv53LnqqsxWwjLbJf0nC/drN9uPAL+dOARO0tL7yCDRVlFSvI+H3EMMH4vbwEf/vmCwacBM4EgESbdbKpM7CW0OcQEov4ldtJTYF974x/6d8hgYFYNnEynp27iEuV5eZa/HjkIDYfOoCSetpUUbWJYgmp5KsSu1gF+yaZzgC5KQQyDYFQDeJDQ7BmUF8s6t+L9ZlfnziN9YePobXRjKFxkXhp9lyMTxuEmtYWfH3qDLbevINWuRw+yn6uKWOgT532Qla4UJpjDSoZy0skGJiUjFcXLMOkoSNxs6wSn5w4h5N5BRylR2kmXmsjlF4bpg0ajN8vXS5oOLOzWMN5Kr8QIcHhWDKubCuYAAAgAElEQVR8BJ6cNAGRJhMu3cnCB1u/w69kZu1nOHldozFIPQRkV0VRyz4khocJgDNjmQA4j+xnwEnNKBGmICydMA3Pzl2O0EATl7S3HD2Ac3fvoL61hSsJKTGxeG7hSsx9ZDqqG8wiw7kV9c1CAo8fcDLzpCSWT8WLss9BQQAehAUGYsWUWXhm/qMwBRj5PW4X52L8oJHoHhmLo5fO4V/ffoqrOVkPVN38q784YsV518+u01eNai1mDR+H19esQ2wMMZwX8PdvRQ0nL9z+9RoIj4rBU3OWYd30OQwUdp0+jFf/+zaaSZokU0BKQFkm6PToHChiuM1JgR8uSCVt6BMXj389/RoeGTqSvSM/2/UDPty2CXanuyNOWaWDTB/KNl4eawPffwFwpuHd598QGE4GnFRSv9JeYaLFIMQYKALOle2A8+3vNqCwpgoJ3GD1KJ5cuJq9L38+tg//3PQxCisrBWkXryVSSLUB6N6jD16esxQrx02Cy+PGtiN78e6mT1FQWYXA4Ci89fjzWDs9g5+9HQd346+fv48yqxMp8d3xp0efRMa4qZxnvvfMcby84X3YSOPo8cBjJRkWzQ9eRJgC8dHLf8XUkeO5AYxY739//wXqW60w6gMxY/QkvLzkUQxITGA/UDKJtzsoscsHBRmnt/lgbmzAiatnOc/9+t1sUNoce5xLZQg0kH3kcrwqAs7d1KX+5WcoM1dCJVfgkbSheGvN0xjQsw/yigvxw76fcfDsCZQ21sBpdcCoVOP5pY/h2ZVrObXoSvYdPPY/f0dDYBCg1MBReQ+euioh5pbWdWpSE2Ux3GhI7gvEfLsFRyKK8JXpg7kD3d1YLcTdkiWm2KxEr9PmsPJmi2RBwppsgETVZwj3qfCLcsMPucerAEqOIUsjZrboDagcT9ofoYOtfQJkUkkAHO26IsKp9LtcaRXM4v0pNHQBSQsQEmLAS4vmYM2MKTAGCLmrdPHzSypYwNwtMgKtNjszlNSJGxcdCZ1GzSXVukYLA1cCiDQQqFOcwBbpOFusVpRX1SIyNARGQwA8Hg9e/dvH2HL4JKxOO5fQX39yBQb06YWCkjJ8+PlmNnJ/+alHOZmoIxKNrqsPdQ0t+PnoJWw8eRGl9lY4HR7ItEosHjYAb8ydjJgQUzugKKuqwZ8/2Yrtx68Ii4PPh8mDUvDPl5ejZ0IsA046yI/sel4p6znPlFbARe3Y9D0pdX47ubzus7qwbvYorJgyHEFGHX49fwuf7D6De80uyAONWDUuFeumDEakSQ+zpQWW5lZEBAciQKfhrmeSHhCIItaW5AAExqmzk86PWNniCjOXzOMiglnLVlxVB7VcgZBAHRTMQEvYP/GzHaewcc8lVDfZhK48utPcpCuUfkWXOYGI41XVX8Pyr44i4CSGc2YaXlgy4qEMJ4HdFqsLAQFKLk88CDrps17LqcT6n6/h+LUitHo8UISSTYwU7ioLvJR8JHqJUZlZrtFg6aQ+eHb2QCRFB3ZpkKlusGL9zzfx3a9ZsDQ5xHvYuXQlbKD4g8hkDMLXzuyL1dNTEPOQpieby4PNWeXYXFCJOo8bPXU6PNE7BuO6BUNPoQpdYFLHF4ihppJ+abUFtwvMuJJdiYtZ5SiqpLQIal4iIC1+Nvqb/G6VxB7KIYcUgVoVEqP06JsYjJ7dQ5EYFYiIYC0CA9T8ualZSnhGBfNzWvAfBoKppE4NPx/suIriOgd7kXrtNjidTiTEhuCNpSMwZ1QytFR27XRQN31WYSU+3XkR+y8WwsqNUJ1SeaiZjDRtMhXatBr06ROFdZP7YlrfKOh+C3BuPYNTmYWQKVRI6p2AZzOGYM6Abmz8/uBxo7IRn1/Mx6ncGtjsPnZ7kOpkbN1FmkJnRS0cZWVwN9fB7bIiIToCry2egUXpQ6AhnWqngxrlTucU4aO9R3HuehbctmYhRai9C/T+zsn2+yoa73fUODvGErl5kKSBbp1c4sa0IYPw2pIlKKwq7wCcbKRMm3I5ZBo9g0FiCEiTK9aC26PnhE2x3z2k48MTe/MIWSMtWo4Rqf2ZTbx4JwvfHj2CcyXlsFCCT32t8JzQs8zjQAaZXA4ZdXaTp55MA7kxCEm9kvHkmKFY1DsBZBf19dnLWH/wMJqrS5ASGYKnZ8zCnJGjBW3dhQv475FjKJcoIDeY4Gmsh6OqGB6rhZvXJGwZJWg5fdRkIQGziK8uWMqAM7PSjI+PncbJnLu8QfE5HXA3VEDV5sDUwUPw+8VLBYYz5w43Hp24kwWDSoXZQ4fhhTkL0DO2G4oqy/H5Lz9j8+F9vJgL05EMigADZBodvBYzPFQ29HkYcD47ZyEey1guAM7DvzBQyq8qZ/P8N1c8jfmPTGPWb/OBXfhs3w5UNTdxRz45ZUwaPBzrFj6KoX0G3K/h9DOcrMEl7RrpqknHS5p3oUTtdTu42pI+IA2/W/YUhvQegOq6WtQ1NyImLJL9eL/f/zM+/OFLmAnA+tmd9p28n+FsF/+0Ww3SOQcqKWloHH73xPOIi41rB5zEqLX7YpO+WK2FMSIWS8ZNwhszZ8Ok1eFi9k384cuPkVmQzw3Ecmr+IcDpsnATHIFG2rAICYFtSIqKxV/XrMOM0eOZqSM7pHd++hJZhQXC3Mn7IpqrNJBrDQzOPLZmaGQypKcOFABnRKQAOL9dj1M3rrZv2Gh9CTEaGXC+sOhRHuTEcBLg5I1BoAlrZi3Ca6ue57n98p0b+PfmT5nppo08PyJkwaTWYFTacPz+secwok8/1JKB/PcbsGn/DjS2tMCg1eKtNS/jiXnLBcB5aA/++vkHKKUGW5ORS9iPzVnOG8ULVIr/6iPcLq+Cm7Ty5J/tIx9NBQb17In3X3yL887Lqqvw7vdf4vuDe7ip1RQUhsXTFuDZjLlIigxHQWkx8tgWSZgjLE1NKCsrQVlVOc7fzURh+T1QBU4gAqWQaAJgDDRhbcYivLpoJUfK7jl+FL/ftg1lFfc4xnLN9Az8aeFiqFVqbD+0D+999xU7Q7TRhlquRd9ucfjzitWYNjqd9bRXc7Kx6m9voRYyyIJCODnIU18FV301l9fpOWVNJ41bJjWElCH/Os9SH1UAfPZmMekM/JzJdME8b3maakTAb+K5hjyDubNf0XtQGzE4ZFdACxlZJvBiRoCTH1oxOYbgJKWIsFcnjSR/EUncMfGlE/UqZJlDMYfEsJIdBaFi0gDS65GVEqRIio3E2+vWYMqooTyAidmgqKjr2XkIDzahT1ICg6PyajOKysoRGmRC95goqFRK3iE0t1phCNCxxZDd6YRWpeSdLZXEausbWJtB36dP+dFXP+KLbXvg9Lq49D48NQVD0/rBYmvF0VMX4LG7sHbpXEybMAbqTt3qrVY7Tl+7g3c27kVOUwN8ARS3SP0ACkwb0At/XjodiZGh7SC1rKoWf/7kJ2w/dhE+mYQ1SPPSB+PPTy9EnD+DXVwfWmx2nMgqwKenLiPrXhVcNg97JlLDVptbhiAXMCo+HEN7dmO28fSdeyhoaIVLqYRHocSTjwzAytEpMOnUsJBezeGCyagTM2wJvFM6gAQul5cfQALx1LxE/59XSvY0VsRHBSMyJJA7TW/lkZ7Eh8jQQJCDAOlC6c/Oo9fxwY8nkFtez98XBoXYXSd2PQr0u1/ELp4gZ3ELXyNYKgcBzkF4YenIhwLOitoWXMuuRGyUEb3iQ7qUwOlVySx935m7+GznJWQX1gBGFVRhenitbnjqbWzBxayfSgW5XI410/riydkDOdnoQea6sq4V/9l2FduO3EZTM8Vy+etv/vEsykdEwKnRqLBmRgoDztiHJAeRLva7SyX48vI9VNmdMGhVmN4nDMv6xaB3mL5Lo8vD8CddR9I+FldYcPRyMfadK0T2vXrYXZ6O6rqsjc3YqVRNhtlxoQaM6BWBMakR6N8jBBFBAaxT/C1W9X/Bvazh3E5NQ1suoKjaClWAliccu9WObhF6/H7JcMwZmdxFw0lj6vytIgacp7LK4SSbLN5wiTpH3tBSUpUcPo0Gfft2wwsz+mNaSsxDAeeVnBK8u/UUTt66x3q8Ab3j8NycEZg8ILHLz9P5nM2pwKdH7uBicT28GgUUkTrIg5XcPOWubIa9pBKu+ip47RYGnFFhIXhtSQZWThzBMpTOB9lknS4ow0e/nMCZi5fgbhUaQbiRy98kxLvtDiaTf9+fvS7xG36LBCRtFjgmlALuaB/fhmmDB4o+nNX4x+aNKCjMYyskWlxkVI6Uq3nSpzx2f/OL362A31U0ZPY/X/z2LLeXIDEqCmtmzsGyKRRoYeLc6EuFRTh0Nx8XszJRVpwPJ7lKSKSQq7XQ6QMQrFZAT+4Udjeqm+3waQ1I7p+KpyaOxaKk7mi2O/D1xZvMcFrKChGpU2JZ+hisnTqNAzZuFhXh84MHcSK/CA5jGKS6ADjrKuGoLoXM7YRWTk2nXja0pvmZ2M4BCUl4hRjOISOQWV6NT05fwOl75ZxO4qqv5JI6NTlMGTQQb86dIwDOu9n4YOc2ZsLIFmtMnxS8tmg5RqYOZC3/sasX8fnenbiWf1fwSZTKoDaFQh8YDNRVwtJghsNl50X/2TmL7gOcH2zdiIKKEgxITML/PPMGJg0fxx6bX/yyA1/8uhuW5iaQGjs1IQGPTZ+HOemTOXO8wlzT0TREgFPUsRMjyPo+6gAmT1UC9pQORc+Ex4Ee0dF4edHjWDp5rtAQJiZb5RQV4D8/fIktR/YKi73oQiDy5cIaet/utcNKhuYPo0qDjPsAp6DhzBa71LmfjXTVgeFQ6XQYl9wDb85ZhAEJySivr8W3h/biuyP7UWWuhUSiYk9FMuAm2x4FaVDlUjatp/WaYkefm7sUq2fMg0lvQGFlKb7YuxVbjh/iEjQ9CbTZUilUCNAFwqdWo8nSAIXbhfSU/vj3utcR2xlwUmyl8DAJGk6jEc/M6gCce47uYw1nXnU52zhljJ6Evz/zOqLDIlDdUIctB3czy1pRW8XvTVW1pKg4rJo+DytmLkCgwYTMwjz88bN3cebqOY5ZpXS0t9a8gicWPCY0DR07iL99+wVKa80IaLNhzezFeHHFk4gKDUdFXQ0279+Ob/bvQrWZNm4+Tm+KC4tkf9UVMxZAp9biDOXXb/wvzmVlQqHWIykuCX9Z8wxmjRgFt8uJbYd2s20S3XM6z8YmCyoqKuBw2kFbJX7G2ZpKLlgRyuUwGE1YO2cpXluyikHynhPH8YcdW1FWUQ59UAheXrAIb8zM4E3mlz9vxYdbNqPS0shg3xQWx/ZmL2RkICY4hKWJVFJ/7MMPUdvcCq/PA00kRd5KYSvOhctcIUh4aI5jkomSA12Ufy0QY1xep2x1N7tmANQvQH0DRPQY4KWQC6dNrKSoeZNHLDlX4xQpgwiZCNZF7NNGRoCEiqWQkUUSdSXTBEWaCFrodApIKVZQ7N5szxYh6pf8NqkpiP2L2wCHj+Po/B1QLEJmIbkcqUnd8cGrTyO5ezeU19Sy435zixXFpWUY3r8v+iYnCVYebW0oKClHZU0tIsNDERsRzuCpHeKIbKv/GaSGI+r+khNgIk80ADsPHsdn3/6IqKhwlFZWIys7H2NGDEH6qMEUQ4/8u0Vsurt21SLERIYxG+h0unEjOw9f7DyEPeey4KHmLJMWIE2OT4oe3SPwp4VTMCI5gQc/2RBVVJvxl0+34NcLN6DRKNn/a8WMsZg3cQSD3wdZLovNgZ/OXsdXv5zGvWIzk4PKMD2CooIxKzEOCUY9auuaceRKNm6VN2DS2IEwBOphtjqxamwqpokLMA0yuu50zg8CK2I7hc2BhK9LcaUZVXVNSIgOYxN7vwF4Vl4JbuVXwGQyINAgNGjFhgfhRk4p3v/xBG7cLWOgz7suLll18sxiOlecCQUhZUcXJc8fErbYeXTmYLywdNRDAWfuvXp8tesKe2Uumz4Acb+h8yyrbcIXu69i64GbqLU0c/yiItTI4MLTTEwlJR9IoGzz4Pl5aViTkYbwoIAuOIsB59bL2HY4i8vXHUyCsHGiZjcWStOkL5VCrVZi7YxUPD6zL2IeAjiJidx8ohAb9t9FlcUKeYgaMd2NmDMwBtOSw5EQqINWIfv/S7vKHaP1Vhw4X4QtJ/KRU2aBiz0xAalWxmBB1SZDcowRkwfHYVpaLHpEGh/azOQ/cdoTtPPRD9MsiE1DfsBZUN4IlVbD1jCUvBQbrMSbiwZj7qiuTUMEYE5cz8enP1/AhexK3luyWwXrnAS7DYbvxJZI5UhJjMaL84Zi2uDErl3qpOEkwLn9LE5llbBUoH+3EDw/dxQmD0+BjqovDxxHbxTi433XkWm2QhKhhyJCx+/tqmqBq6qBPeE81no2X3e77IgKDcLvls7GysljHgI4vTiVXYgPf/4VZ67e4EYdKh+2W1X5maZ2myT/Atl+pQXGSXwcBO9LobJBbAjpZqcNHSQkDVVX4O/ffYeikmL2iKTFgbrZabJm3SZZXAmvJMwdfous9sJjB9Pp3zBRlWJs/zQ8t2ApRvYfyFF6DrcLOaX3cOrGDeSWV3CuNW3/lYZgBIeHIV6nhMbtwpk7d3EiKxt2hQbJKX3x9OTxWNS3F5pdLmy6nY/PT15AfW4OtO5mjO/TE0/PmI4hPXsxiLyQnY39V68h39IKhyGIdfqK5kYYvS6EaOTMBF7Nz+H8cfIEHcgeh4sxMW0QMitrsP7yLZwuKIGjtIhLr9RwRtGEE1MIEM1CbGgoM5wf7NyKk5nXeDPTIyoKz8ych/npExCkNzDoOHLlAo5dv4Jqi5DiYtSbEBkYCkezGWdvXUN5XTUSIsPw3NzFeGyWyHAe+gUC4LyH/t0T8LenX8fUURMYWB24cg4/HNmP0vJSxISEYvqIdMwcNQ5x4VG8Ufd3qX+xZxuX1IlQYdsYkhcQG0hd6oKzsNCprlAyAA3XabByyhw8v/BxztGmg5J6KNLw3c2f4XrubU6P8uMvcRh0VgiL3+tYVWisUEk9Y1g6frfWz3Ce52jL7ELBFonGmMIUwmlVXlsj4gMNeGbmYqyaksHrXnZpEbafPsol3XqLBS6pBCaNFlqpFOGBJnh8HpzJuo7y2lr255w6ZCReXbIaab1SuLHqWu4d7DpzjNNurE4HtCo1SxMMGh0K62pxuSCfvOwwtkdv/Hvdqx2A85tPcermNdHEXNAQhhoN7YCTznL38X2s4cytKAO5Ng5JTsEfVr+I8cPH8BOSc68QW47uxc2cW+zSoNfqMDI1DQsnzkRibHe2dPrh5FH8Z882VNzLAeytCFDI8NbaVwXAKZNh55kz+MfWHaioKUdbUznG9OuP11c8gTGDhjH5RjIYaui6kXsbNoedG5QH90xlxwNq1KHo1I17t+DrveQp2gSlLggDe6Xgn088gzH9B3EO+57jB7D98F5YyE1DjDSmhmw6ZxoDNU3NsHKeuRdtrfVwOx0w6I14YsnjeG3FE0K05emT+MOPm1FRVwedQoUX5szFG4uW8vU7ff0Kvt67A7cL86HW6JHWbxCWTZiEAUlJXAWm2ehaQR4ee/ddVDc1M/BVBUdCEWqCp6UV9pJc+EiHTVeVCEMnzUVU7ZZBohZjwB02oYzOLCz5wKq4YYgz1bV6gCRBLvKwbRQ2zXIKFzJAouw3hJUgXmYgRQqXm0OkzB4SDS5o6yh4XQYJpXSo6Q2IsSAsQR9LXJy9gpqEJ1j6fAQ2bWSAS5oAjxD7JXYL9o6Pw1+eeQx6vR6VdfUIMhnRTCbPHheG9U9Ft+gIIR2DrB89HhSXV6CyxsyxlVFhoazP7Fz+7lhYBcNs+kX/929k5+CTTzdi1PDBKKiowqaf92LZ7BlYt3o5TEY9jp++iB17DmPWzAmY8cgYaNQq5BeV4avt+7D96HnU2wXdE2mbpHodZMH00OowK7U3RvdMRGpkJHqEh6ChsQn/v/U72EA4rU83DOrTA6MH9EFEiKm9nN55rSQWsry2ERt2HcfOo1dR09AKuVGDQQOT8dclk5ESHYac4gq8/eMRnL1bjlcWT2CrmopGKxYM743B5JtJZvQkXuZAnw7bi47lT1joyDKqrKYBBRW16N0tCnGRwUKKE3V+U8JTRS3OZRZCraEyrBKNFitiwk2oMlvwxa6zuF1YwfIEYeET2CpmtDtUN50mQ/8k6Gc4haahVTMG44Vlo9Et0tQFeOWV1uOfXx5BeVkdnlsxFhNG9ISe/GEfQOlujw83cyvx4abTOHm1ADaPG3JTAOTBevb9JNN5H3Uq+px4fv4QrJ09BOHBDwGc5hZ8tO0yth6+xZGQgt6wQwZAgnlm/DmnvI1zyJ+Y1R+Pz+qHmDBDFwaxqdWFr/dn45sDOahptkOuU0IRFYC4niakJ4RidHQw+oToOUFIRZs51pZ1wU7tX6CxUWW24sdzxdiZWYaqZgfaqAqqkwGtPvQ0aLFwdHdM6heFqEAtlKJcw/8C9PvESFO5nv4mv0+bgzZi1Mmq5XjWBzcnQkk9C+9tv4jCcgtH35GWy0VpT3FBeH3eQMwZltilpO5wuXH0Sh7W77qASznloIx5mjuY5qTn3edh7RydsK9NipSEKLy4YCSmD+/5UMB5Na8c/959GScziyBz2ATAOX8MJg/r81DAef52ET7efR4Xa5rQFhrILgqeRgd3qntsjfDYG+Bzt7J/JRlUx4aF4HdLMrB80miW03Q+SDd78uZt/GfHfpy7nQuPx80lYdYv+e1imIHxK+c6pAP+2ynMgQJT7r/H9PukjWo3fl+2HPmVQtMQaalJU8nlS0cLvI5mUdPZoYO+b7cq0J0dh/g+wvtJWPs2c9QjWDZ9NlLiu3HqGI1hKh+32GwsQ2JGVKHkJhmKKq2orcHGg79i25nTaPHI0DOxD56ePpmlQ61eL34oLsWXlzNhvpUNX30lBzEsHD4U80ePRrfwcJ6jK+vrkV9VDbPDCZXBiDCdDqGUPAcf9l29hI2H9qOiphIKbSAGpgzGSzNnYGKfZNyqrMEnx8/j6LWb8NlaINOpGbAp7M2Y2CMBby5ezIDzPDUN7diCU5k3+PpQFWFS2lA8MXMuBvdM4bIn6fkIBNY01HOTEsVqBuuNyCrIwUfbN+FSzi3Eh4fh+fsAJxmsE+AsRSJpAxetxuKpcxBkNMJsacT13DsorihDfGQM+iYlC84Gvja2uTE31uNr7lKnpiEhaYjlE35mk3d6QhmcAwipoUkug1Ymw9iUfvjd8icwInUw38uK2mp8tftHfLptMyytLaJDQufR2amKxCVjccr1q20eAjgPXjmLf3yzHtn3iiBXaSEzBrNOl9wE3C0N0KjUGJc2TIiu7J7E47a+yYLCynKU1Fbz54gPCWMGM8wUjKJK0h1/wg1pak0ApxA9OWshlkycjhCjiROB6poa2YqLfteg0SIyOIw3JT8d/QWfH9wLn0yD9J698c5TLyA2PALXc3Pwl43/xcmbV4XMbtros/E7MZwLuaTOgPPkPrz9/VfILS+DxOdDqFGPuWMmcZJPUlwiryl1lkaUVJWjsdkCPek3o+OY6Sd5xPlbV/DR3h3IqmuAo7UFroYq6LwOvLX2FTyxcDXjlp2nT+HvW7ehutUGicsKE2xY9sgktiSi3HeaV+ss9bhXVcHNdIEBBsRHxcCkD2Qf1l/OHMeXu7fgdmGB0DgllfMG58+rn8OscZPYk5Y+W2HZPc6Op54O/+Ft86GqthrXCouQVdeE/Pw7aK0mfbccBoMBTyxagVeXr4FBG4C9Z8/gz7v2ory2AiqvF/MHD8Ifl69ETGQ0n2tWYSGyi4uYDBvYqze0ugBYrK2IDgmFQUN57nfw6O9fRhmlYxlCBR9NuRTK8Fh47KTDroLXSlI1ixDVynMLhYjohGAKp1UYgPQ1ApckibTTvOWBTK6CzBTNzhuelnqBDFPrhcdAnpIm2CL5ZzQCagpiEEW20r9Vpy52Apv0wNBkyrok2s0JIFV4rqh81GFmypoVij8kyxfSBHD3rbB7iQoKwopZU9A7sTtSk5MQHxsFr9uDhiYBWRMQDNDqmGmjG0cDlrSZlbVmtkSKDA9DoJ6SX7rmKQslXtGYHtQZbsZ/N2zC6BGD0eJw4sMvNiGlZxKee2wpQoODcOriNXz1wy7Ed4/Bi6uWIDTEhN2HT+OLbQdQWF0j7E9lKsgVeshMeiiidZBoldDKFAjWGbBq6EAsHD4ALrsTf/rvTs5zf3rRI0hJjINBp3noZ/QPMvbnzC7Cp9sO4/i1XLjZoDUJry6bguTuEbhTUoX/bDnGzVBvrZ6JZncbWlptmDCwJ7pHhDCzytf9N9ALvT7lQlfXUUd6K8KDjIgJF2ya6KYRgCO9Z4OlhTt2SfdKTCl1KeeW1OBGXgkOnL3Fed6kaRV23HRPiPIX2Db/2BHmQGEx7ABvwnxLDOeqmUPxwrIxvwE46/DPTcdx/GIuZo5JwVMLRqB3fFi7eX7naZfiEncdzcIXP59Dblk9lxwUBOr1OngdLnjqmiD3ePDU3KF4av4wRIVSM9j94K6GNZxXsHnfdTQ0WgWwzj5eonZTTNvg0/W1Qa9R4Jn5aXh0en9EhgR0ud5ltS1Yv+sWdpzIQ2OLg7vFqbSrjAqA0aBGUogew6KCkGLUIS5Iw5nmBq2Sr/Vv9BTB623DlcoGbMwswbniOtioEcbhQbBLgnkDYrFwVAISwvQ8BjpvuIhxbGi2otrcjNrGVrTaXWiwWNFgaUVEqB6jBiYhPqprIxUDzlO38d628ygoq+f8AdrFeuQqJCXF4vUFQ5ExuGvSEAHZX87exme7L+BWYTVnqPOizKCaOwW5KUEoHQIpCZF4aeFoTB/RGwHaBwGfF9eKqvHu3gs4cTkHMpsNA+LD8fz8dJHh7OoQcO3uPXyy+xSOZZfCQapW1pvRRpdMiSlSkrolSd9DyU0+9OoWjdcWz8LcsUO6OFM43R4cvZaJ/2z/BZey8+Al4z1/l1gAACAASURBVHZxznoQcHbqRxcBoCgzouhX8fyZV2ZpAXmh2qGQ+DB9xAi8vnI1l3CpaajE3ASpxsSd3Z5WslxxiFKU39iQdOg/hB/ggoJo6i1qdKMj4pE+bCwmpg1ASmw0IoKC2sMt/PMj/SpvRp0O3C0txdZTx7H/8mW0uCRI7t4LT0ybhPnD0mD1+bClpBybsnJhKS6Hx1wNmb0FvYINmDVoIMb1S0VMSAhXlEhjT1UmjuJkpxIJqppasO3cBfxw7AgDNIrVTE0ZgGdGD8P4+GhkFpfgk/2/soZTaQqGXKth/0SFvRUT+/XHq3PnIjrYxCDn45+34vStGzymZJI2xISGYcaIMZg2fAySo+M4Z5oeKGoyZPZIAs6LPpt5DZ/t+hFXc28jLiwUT89egBXThS71n48ewMc7NqGoqpLZo/SBg7EmYxGGpgzkmEGyQrKT7ZjPy2X2G3fvQC1XYupoIYVp0/6d+Gr/DtTbrLzYcgmRs6ZFGRlV/Nr7HAT9LCU7JYSF4qX5K7Fi6nx+TjJz7+DDH77CrpOHBBP9joAXcSA8oNv1A07xu7QFMiq1mDFkLF5+/BnExcXh0KXTePvb9citqoIiKAJynR7e1mZ4m+oEPa1UhsgQ4RrOGT0eSbHxDGjoIPBIZAQxuVQkozz3Kzm38Pb3G3AtLxdKpYYZzEE9U7B4wlSM7T8EocZAljPRGKCxQJGddJSbq7Hp4E5sOrgHPpkOYwcOxT9WP4mY4FDczM/BPzZtwOnMawKxRc9Omw/BBgOenD4fz85fxhv8vSf3470tm5BfSbGzHsjbfMw6z0+fglnjpiEhLh5atVZoTqM/bT4eB7UNtbiafRM7j+zD+ZwsOMmZwRDE0Yvq1nq8ufwprJ6znMfNnuOH8PZPm1Er1UOuMQKt9UgOVGHR+EcwcdhoRIdGQKlUc58ErfNEoBFDWNPYiPO3M7H58AHcKsiD2+0T2VovAgP0eHzaTDyZMRex4VG8ObM7HXCRtle0vKLzIwkAXe+q+jocv3kD3+zeguyiHOoORYBShtWzFuDFZY8zkN534jD+8tV/Ud7QyPN/CjWAzV2ESWPG8+aA1mEasxSJ6nA6cDrzBpocTmSMTkeQwYCbOXew5o+vosJqhTwsCjKFjvXiCmI6w0PhaWqGozgfbkstOytI1VruUKfqCwdP0DNOJJdSx04MPhv11Xi43M7xvkTYMCclJI9xpZySyGQ9+3OciZBAIOruaAHj1xN36QQw1eQur2ILHMZznFZAwmiq5xMb5LcAEWZAGvxUpvTZvfC0ONmNnnIc+YOijZH+kD69sGDyeCycNgHBpkCeNKmLrLG5lXWZlHqjVauhVqt44NIApvSPmroGkKYuJjycG4l+C2z5p2vyWvtx9wH0TU6EwajHfzZsQmZOLiaMHY74bjGot7QgO7eQPdkG9+2D0NAg7DxyBhezcjnnlc+IxPQUL2cwQBmhhyxIDa/bhwCJDn/MGI8FwwegpcWKP3z2M/JKq/DHx2dh4tDULmzQw5aQ5lYbth2/hO9+Pc/JOt3Dw5CW0h3KUANuVZlx7lIuBseG4bVFE1BUZabeIqT1iodJr/tfz51uU0uLDTWNzSAWin4+NFDPOxkCM1RipwamFpuDS4vUnES6QLqeVbWN2HM6E9uPXMHtwnLYHGTo7D/83Y5iIoE4qQg6bVH7SKw3AyFBRiGXK/DojCF4YdFodIvoaotEwPHdLWew99RtxIQY8eTcYZg7tg/CAjty3/3vTg97WbUFX+w8j59P56LO6oFERdYdKkAlgY90Kc02rJjYD+sWj0JCTHBXRtLqxNajd/DB92dRWSMmyjDLSZISUTbgd1kAEBWsxWvLR2DO+F4I1HftlKYu8493XmfdZQuV6Nl7TAtZqBbSAAXUgRoEqlUItXrRK0iLtIRgTtwhPaghQAXFAwyl/1xrWu348mIhtp8vhrmyCQqnG6OTwvHkzFQM6xV5n5cmPZdkq5RXUovLt0twPbsMxZX1aLY5eNH1uL0Y3i8eTy0Yg0Ep3braIjHgzMJ7W8+hoLQOMmL1yM6mTYLExBi8uWwsZg/v0SXaksbPzmM38dmei8gtq+vI42WfOmEOESYoL7OtfeMj8OKisZgxMuXhgDO/Eu/sPI0TV7MhcbvRNy4Mz8+jUma/Lj9P1+lOUTnW7zmJXy7dQYtd6JDlrnLyhvNRkwNVaYTOcmrcG9YnEa8smoUJg1K5xNT5oIa6Pecu48Nte5BVWCxw+FRSZ/BN/xVBZbvtjtgt3rnEzppV0RKM39cDidcBr9vK93nGyLEC4KypxD++24TiqlrhOaGMdDd58NLnFiPZ2plM8X/8tfV2ytNfv/dr+4R/y+UaBJrCkBQdg0E9eiA1KYn9galq5H9JAp40LirNtbhVXIRr+Xm4V2OGV65FdHg0ZgwegHGpKXBK5DhR24gjtXVcNvU1NbO/qczSgDitEkMS4jCoZy9EhkUgQCHlSFoH6ZElclilMhS2tOB0Zg6u3s6By+eFwhSEbmHhmJEQg34hRuSXlWH3pcvIarRAFRiENlqMG8xcvRncOwXzBw9EkEaJnOIC7Dp1DJkFeeIYa2ONb1hQCFITkzG8dwqSY7pBF6DncySvRJfTjmpzNS7duYUTN66gqt6MiCATZo1Ox8Th49mB4czVi9h18iCqG+qhUKoQEmzC2L4DMH7QCCREd2NZgt3tRlVdLUcCUuxgQlQcZk/J4I7kYxdPYv/F02h0OBgocYTmA64S97lN0Bwpl/Im4Ilpc/HM3JVcEThw5hg+/PEr3MjL7vDz5LspIEtBv+sfrX6Lq86jtw06hRrDew/AgumzEREZhUtZ17HlyD5U2ByQG4I56tHdVCc0/4gaewIswUY90pJ7Y+TAYUiK6Y5AjRZ6lYoTappcTtitVpRWFOPCnUycuHkFdU0tAhCVSKBTqdEjNg7pA4aiX2JPBBoDOdKQ+0u5utaK28UFOHztAm4X5EAqUaJ/ch+snb2A/VTz7hXgh1/34FZBbrs+mc6KSvYzR4zF7DGTIFNIcfbqWWw7dpBBFldMvBS660NMUChG9R+EEWlDEBfVjYNdqH+iztqM2nozbuRm4tzNK8i9V8zNmaTzp/hLic4ApceKJSPHYfLQsdQ3g/M3ruCnw/vR6FVCFdqd5WDSxhJEG5QYk0YWewMRGh0PgzEIcq8HjZY61NZW4XpBAS7evYWc8iqW4wl3S7g+4eFRWDJmLB6fOBGRVHavqUZlYwOc7MxCzglt3LAbZQrhsjw1IRVVlOGLPbuw8ehBOBw2qBwtmDJiNOZNmoYAtQ7nr1/Exp3fw9xMmxw5/35qYhIyHpmKPkk9EWo0MSg2Nzfibl4Odp89geDgMCydOgtGvR5594rw/uefoo7iWpVqbuhk6yNtIFShEazD9rQ0wVVbwS5DFPPqbqyBp7mundlk3SY7QFBV2S04MpBW3SO47JBEgTrZ6Wvephrha/Ie/QSFPy0OlMlKIJG6vBg8CPYb/jxmBqEc+8c1I8FkWyGHTCt0t7PnnJiSIXRpSzj60NNKE6kAOBnR00Ppa0OwPgCLpzyCFx9biviYDhNmakKw2u2wNDczW0Kgk26CUqmEQiGFzebknSlZJVHiw//VIEGD/tLNLC6RRIaHYPf+Y3j/681oamnGsMEDkDHpEYQHB+Fu/j38evoiGq02FJZXsUca7TQFLZ8SMoWWW/uVwQbWidEmtFtwKP65eDrG9u7B3fN//vYX7Lt4C28snYLHpoxGsOF/B4X0YDU0t2Lvxdu4mncPQxJiEBtswt1KMw6UVKKgsQkmpRJPj07D/KEpKCyrglqlRLfIEKipJP6/HHSNSbxND5lOQ+UzFTcgEYtDjDHF1NFulKySAkgLyfefJok2FJVXY/2249h+7BoaW6wPsJadRGok5qVdqb+0LjYUEeCSkpE8XTuXl7vGH52ahnWzh7KXIg/UTkceAc6fTmHvyUzu7Js4tCeenz8Sw1LiuPz74EE76Ct3yvDRruu4UFAjAGJpG2SBSn4A3HVNmDc0iQFur/iw+1hAei0aY2duluKPG44ju7CKzW39GmYha1i4Diw5lkqR1iMMrz86CmMHxncxTKfXu3i7Ah9vu4rTN8u4dE2lIS6vaZVQBGshCw8ANHJ4aq3QutsQo1Gif0wg0lMjMaxvFMJNuofGdxJbuel4Lj7fm4l7xTWIDFTh8Zn9sWxKP0SE6O+7LC6XB9ezS7HjyA2cvF6I0uoGDhsgVo8mNooInTWmL15aPhEDesUxu9r5YON3ZjjPIb+4GjJK0yBXBcpu7xaOP6x8BHPHpHTZRDVb7dh+9AY+33MBeeX1wkvy7fV7PorSCmIDPB707RaOlxaNw4xRfbsCTtZwluKdbSdw8mYezxnRoUY8OycdyycORpCBDOTvP8ib9+sDZ/Dd0QuoqrcwI0lAmUFnpzxeKodRJGjGqMFYN286+ife70pBr2ppteKHY6fw8Y69uFdRyfekfUN7n27z/oVeLBN1kmaIEaVk1UGMgJfsRlzsJzxjVDoDzsL6evzPjz+hsLiAG5p4WmUTZYqNdYpl/AdOtl2tIv5Pu2C0U52Bni0hYxEKhYbNwMOCg2AwGrhU7f9JApzUOEENMebGZtjclIhEjIUOKokP4QYdwsIiec5rkGnQqNdDGhTAYMXd0AhHSRk8tVUIkHgQGRaFIFMwdD4b1HDDKlHArtLDExiE1gAtGq0O2CwtQq9AmwRqlwshbTbovE40260wO12wUlONwwoPdYRTBnSAAUaVEqESF+RtLjQ3W1BRXcFRmO32U7RoSyjaU42wwCCEBQVDHWDgNcpLr2VvQXNTI2otDRzB6fO28fxJC3t4SBizluaGOlTWVPOcSA2zRLDp5TJEh4YjMiQcBrUWrS4XapoaWXpA5t0hIeHo1iOF2WtzRTGDVYfLAa9L8B/1V7wfHKvtnu1oY0ugdQtWYPWMRbC0NGPDzu+wcc9WmJsaO+ZTfgEhtY09H9tf8OHvQCAwyBiE6IhoaDRqNFhbUd1shZM0pZwL38zaQOH1hDHEjSnwQa3RIiIiFmFGEwxKGYLUKvbkrPN44LRb0WCuQnVjPawi+dDev8HNQTKWLkSFhEEboBclV0LV0+mwoaauFrWtLfCSpRKkMAYYkZCYAGVAIFrqzSgtLUZTS2P72dIFVCqUiAgJRWRIBK9L5nqqcFax7RI37bV54PVSFLGHsQARUCGmULYA0kpVqLZZYGlpQoW5Cg2kVSR/UZYNCnISmTEECoORo0tDqJu7zcve3uUV5XB52qAMiuWx77bUcMqXUadGXHg0TL3TEBQZB3lzA2rKCmAxV6C6xYZmD7GdZCdJDCA991TZ82LyiHQ8PWsu0hKT2K9057FfcTnvLuwSGXxkGed1QdsmQf+E3pg6dhxv3kgOcuTqVfzuq89R01AHb30FwkwGRIeFQUF+5Y31KCkvg4P9dYUsdWJIY8PCERUeiUhDEG/uq5sbUV1TidK6WgSagpAY2w0KuZK1orn5xMSS5ZvgjsHPvlrLMgBZcCiUJCGw2uFrdbKPsbuuBF6nVeic1wYy8eVtMfMcy/G9AcHcbOSzN6AN1D9D3u4a/nnWgZLNk6JHX85foBgiAo9saEoNP3SIvptcYif2hzWY4uaN/VXoBRWQUxqIRpzICLyKlihtbgnanETDki2S4O3E5SUf6Zm83FyU2qM7Xnx0Maamj2KbI3pg/Afpjah8TJQ1MXE08ZOFDwXZ088RGKS/uXz1fxwVNbX8tIYFm3CvtAJvf/Ettu07hEnpo/C3F59Cr6QE3Mkvxh/e34DTN7O4QYYzXf2yPmbsyCxZD5lOD3lwACQaJfomxeLtRbMwOCEONfUW/GXHr9hyIRMvTh2DdVPHcgn7QXDV+aMS6Dt9LRvbz91CdGQIVk8ZjrhQE47fKsAffzmPqtYWZKT1wHNjByMp1ISaeureVHEq0MM0rJ1fm4A2dd0S00xUvc3p4sYsuokENuja6XUafj02LAax5l4uvR89fwvrtx1BZmEFF4ZokmjvRGe5gr8FRSybSkirJXgvkv8qb1IIcNJ05mmDXKnAo5PTsG7ucMSFd2U488ob8M6Wk9h/MpNN0cODDFg5JQ2PzRr60J+n86Tu7W3nC7Dp4l3kVzXAQ5sa+lxOH3esT0uNwwtzhqBfYmQXg28ax3lldfjbxtM4frkAdhsx2TRxkvZQiCSlC0L7IwIpc8b0xDrKIO8e2kWPSz+742QePt5+BXeL6/hBFzKraRMmh1SrgjxYy41EFA9Kuh1nuRWaVjcGxwdh9bQ+GNsvuouekc6RXouY2E+2XUReSQ0GJIfh9RVjkT4oUZBFdDrMDS34Ztd5bPrlEkpqGkRbEqHDmv6YDDosnzoUT84fg4SY0IdqOHecvo1/bzmD/OIqyNi3sA0OnwfxcWH448qJmDcmlcdL56MDcJ5HXoW5nY9p/xkeOsJun2QzKd3COgHO+5OYBOP3Yryz9RhOZpIhuhsBATo8MWssnpk1ClHBFPN4/0Hs/Z7zN/DprqPIKixh3aVQoqFeVT8rKcxdYUGBeGr2JDw+bTw3JTxYHSkz1+Hr/Yexcf8h1NTVC89YewLVfcJJcXFkLk0E16LWnVl9Aru0wab0MDt7cNI4oaahmaMEhrOovhH/+G4zCgqyeSLniVtBRuFKBnU+j0OUIvBk3NGe3Hmv1nnjxmp8wSiazJbJeJ+uO41hKi9y/zzrasUqBBMNgpmdXEodpkbIOSVGDndTNZzWRrQpNJCrDdAERULXvTtU0eGCAbTPC2dlDRz3SuFuboLH44OHFhVbHSQ+F3ykSdUGQRUaw7+njQ7lOcHb4oS7thnOmmrYaovhcdqYPVEZTJTMDI/FLIDNkAi+vvaqUtjqK+FzW5nR4gKd3+JLJDe4iVGugK9NAjcDPqG0R16JYCskN2RiQ6wwGgSdf7v3qVTCDCNFDPKz73Zzpy117xJA5MxrImJIhUlrHjF7ai0kxhCWiflaBPkJATpieoQua2Gz9eDBQM/nZRZ4SM8+eOOx5zFh6Bhk5ufgnW//i/3njnMHuH9c8h3lErM/8vZ++a7w+h0st2AvSENfiF0kJk8ZGMJAgK4trcW0qWHpG1d0RPkZXS8lWerRfbTxPZTRC0nl8FCzE1cpPLy0c4PlfYw+vb8gq+My84MnLQ47usZ+gp4ig70EdLQBQjMT2X/xBpd+XwTTrPmme0XIRkg/ogoFXxuWxQobaZLPEPDk+05zlg+Q+STc6MtXh+4Zxz/Sv/zyMzIuV0FuikCbSg03udDYW/m5k7XRmkkkmg4yrRESKITSOUlenDYoYhIgo2TD2kpOxJJ4HJDrjFBpAwWSgn1zfYx3grUy/OnRp7BkSgbfl20Hf8F7P32Ne7Vm+GhVDQwWHsmWZpAMZuWEiVi3cDFnp1+6m40X1n+CItoM1ZYw3mkjL1eyZCLJCvteipt58ZqznMXnhYxtfSXwSolIIfJDwZsrvo48NqXCWBar2BQmQ2ETxBzTkJDo9Bx7qwyNhrelFdbiu/A0mRnc09xC14U+h9daL8RhSslLnMryLZw0JlHTPE0V7ibheVVTpZJ6f3qktAm5v0Iep8Becs1cpLeFhdPHCS4saOuwNqYTIc/DADV3rxNAJVN0/jE3mfz6iY421p7R19hI2UPlLi9fACqJjOifguWzpmLMoAFsf0S5wCQA50lCImXNA+1QqPxDbCftZnRazf9ZSu887slUntA8pQ/RsffEafz9042ICg3BS6uWoF/PHswebtjyM67ezkZNA7FD5O3obwoQATYlgChoIFJ5XcdZ5+88NheDk+NRU9+Iv+w4jK03buP5KaPwwiOjEGF6OOAUylku3MwpwpZ9p3GjqBIDU3tgxawxHIV5Jq8Y7x2+zuzes+MGYFrfJBb3t9idXGqiP/+XlMB//vQQENNFzJvNbudGCQNFhYqm10JziZcnOjKMv3ArHzuPXcb5zDxhN+mXWohVRf8g9++P/Z1qAqjgkHXhs/EkL4dUp+Z7uXLCQKxb+BsazspGvLvtHPadzoS9tZVF4SmJUXhl2QRMHpIM/QPRlP5zK2+y4fOTmdh9/i7M9ZTn7ICv1QOoNBjeKxIvzRmCUandHiptaGyx46dDt/DVnmsg43KabIVyrMBsMmiUytA9xoQnZw/CvPF9EBqou0+6R5+jxebC+t03sXH/LdSSMb/YOCd0J9NGRQaZWs2aTlWfAMiMCrgr7bAXt0Lt9GHtuCSsmtALUQ/RhtK92XI4Ex9vPYuS6gaMH5yI360YhwHJ0V2Y/dyiavzzq4P49UI2lwD99iK8NZBK+Xo+NXcMMtL7I5jO44GDnrPtJzLx3razKKppgtTrYbNqKqN2j4/CH1ZOwtzRfbs07giA8zo27D6HvIrajsxuEZIJlTtB80sMUwoxnAvTRYbzQcDpxpU7RXhnyxEBcPp80Gi1WDF5ONbNGYuEyOAun5u+cLOwDF/8cgIHzl9HfVOTwA7yhOUHnRQ/p8SwlJ54cf50PJLW977NLb0Gs+Z38/HJz7/g4MWrsNms7ZjhwT6djoXen3svgk0ePzSPCsbzBDaZ4eRnp40rNTNGj8PrKx9HQXUl/r5xAwo5UUQACdzRT0bJcipNkck2gU6hG7Tjw3QGGe2Up6CVEo2XuWuUGvvuq8LSBrpD8sIbdTEVR6rUQqqiPGQdS2G81lr20ZRIyQBcBXmACaqIGKji46EMCYaEwaMNrqp6eCxNcNVVw9VYAa/HKoJk6gXQQm6IgDouEZqEOMgDdfDZHHCW1rAvqqfZLGzGjEFcbvM0N0CqUkMVHskSLWdVGVxmAps2wQOSQLu4heBFUQSRlNtNkZgylRquuiq4yIia1iIFJfx4mOmkbG7Gge0YsFOnjb+6JxPAJgEYoRnWv10Rxq7/WtI1pudZFmAAvBL2lmSja/58fp37QwCnMAiYwQ7R6bBg/FS8uPxJhAaF4tfzJ/He9xuQmXfH32MkVBeVWigCgoRoSG7AEBZVvxWdAL46V5wEVxLWBAYYOemHmHUqh/rs5OkqNENSLwYZivM1JCDI3seU/W4XwgHagawgteOfp7eia+NncEUNKcuQeM73j6eORhiGeJ3BKYdpCESOhBhH6pomzSgDXYpXFNdcce7g8cxgls2fxe2CuCb7Y7dpnuLqqQimxPvc+VYL91IE1+2DgCzm1Lwpkmr1cFsa4Gmo4fFLczYDcoUWCn04FPoQweLR0SRcI4eF7zv9DLtYEEDliU5okuT5DhL0ig7H+6/8FWOHjOS8+Xe++Qyf790GhdbAHsFyvRFSjREeB9kGKTAzpTfefu4Vbki7mJONFzd+jaLSQtZSynRGeJvq4WlqEMYn82w033SaEh8AoF23PH5pkP93xPsvVzLDS6ELZPgvoWfKGA5leCSnTzrNtWyXxPnxRCpROIPTChn5GFNHPW/sXIKUQEEendRc1Mogng6yeyOQLpEn920TIotoFyE+YFJhgeKuOp7ABOEniUc5RUFUKPAAI/qVPDD1Wkg0Yuc6a+R9aJMR0yUmFFFSjVcKL9HxxHiSsJoGNk2wPqBfj0TMHD2cmcaIqDBEhgRBr9NCrVRBS/YsIvNJDBwtDCRQ//90iDtPc30D1n+3DccuXkFKYgL6JvWARyqB02GF3WbD2Vt3cPlOPus66UoI3liiQT51YSm0aGtTIzW5O959cSlG9OuBamI4fzyIXdl38XLGWDw1djjCDF09IAkAkm3D7aJy7DhyEY5mK+urPCoFDGGB0AXocP5eBYrMTZjZrwdWDOuLGJPh/2Q0f+t6+DuWaRLiyDJi/b1eBryk46T0ppqmVtRW1eNWXgmOXsvhz0YduyJn4ocO7QsnR26JD64wqGks0ARGfwRTada/kGWUUcf5ycvH98Pzc4ajW3iHWb7/M1Mp9p0fT2LvyWusWSENHAnAM0b2w0tLxqFnt67MIv0uNUWdupaPDdvO4cz1AmZxBfsdKZLjwvDcojGYm54C00N0l3QfsotqsH7nZZy4WYL6Jivcog6LJmbakUeGGjFjZDKWT+uPXvGhUCgeaFJrA7JL6vHJjmv49VIxWp1eNrglxl+qlAp+tFQ20WuhjNRBEaeCVC9Dm8MHd60LUrMTy3pH4vFxPVnbytq/Tsf/w9l7wMlZ3lejZ/rMzs72vqtVLwhJiCIQVaYYMGDANhiMjW1sxzdxYsdO4ji5yf1+N+V+N3Fyk6/Y1xUnNsYFHIPpXTQBEkIFEOoraXvvOzt9vt85/+edHRUSf1n/sLG0Ozvzvs/7POd//uecP0XvP33qLXzrV69hYHwO1160Cl+74zKsX84208L38sl973Af/uYHT+KZ7fvBiTlGFBT0mvW11bjlig2458Ob5RI/7XO4WKQHnt+Nf3poB45NzMGXnbcpPZkclglwXvMfA87eITt0F3qHpU9j7Lcf65a24Q8JOKXhfB+G8+fP4cW9BwUcKaW57sJ1+OptV2py15mYfbbCn33zHdz3zKt46+ARzYYutdN9PrHBqzta8clrt+DWKy5CMzXjpzwwzMb91Uvb8K1fP4aDJ7qNEZA73dNPloE7b5Pn5lXGuskUKabF2ugyK5VEk2z9VuDGK67C1z95Nw52H8Nf3/tddPV0u9HARL1k6ekTiEr7xHFxlolnDE/5lw64MgOR9mNOiCGzqdxPO9wX3r/eaKkgtJ8nMGMRzbw8kz7ZlBEPsPO0CCFA4BOvQ7h1ESLtHQhyXwsGUcwVkB0bR+rEMWTGhyQN0Ei7YlE/E2lejEj7MgSrqhHgSNggkB0aQ7qnT4wgZ7dTa0u9GKeDhZva9WepvuNI9x2T0UrB+5QZuE9iQyesINTwg5p6xBavRKAijvljBzQ1xQ7OkHwH+WzWHYgucaUMSgpwUWbA80VSBrtfpTPcGJiSAc4YOtOn+8MGSuhPkCbSW/MlBLAANiFtYAAAIABJREFUOrWP8nXzOUTgw7qly/G7t38aH73mJrVHv/vQz3D/Uw9rtCHPWe2oYeYML0e0dRXy8zOYP7EX2Vl2EBbSD8pacCWMSGkbJ0eFaptE7GTH2BJO2joVl+QAdCBkEU4scMg3cYoQM0NLRYmtN30uJxFS14ekkbsfKqolqTKzsNZbaWqcfvokwOnggyvaXfFDdjkW1xrPJxk6zlQYr5Xq7rMr5Dx0ZZfYgVcRBGQ6zRhoH7TsSfHast7IUYdgBIQDAQQraxCqa5XcQ/rWebLpGRQ5WQkk1JoQrm1DIFoDhMJIDxxCbqrPzDNq3hhYZ3FZLBIwm6GGb+Hczk5880/+Cpect1nZnf/88x/iuw/8K3L0B3A/5NxxGpLjVUhE/Pj0ldfhjz/7JelXn9+1A1/9/rcx0N+NfCqFYKJWLGNudvqkz+dlWXjrojSAR5ffrcEyY7E9P/ZTijRi7nq+YLJH8q7BOPw1jZoixPscqm9EsKYB2fEhZCdGNbo2PzetdRSq4sz2PHJTJBryYsB9FSyQ0pqSpmtD9lyFNAH8qvUyDWkduiKCk5vkQpc+z7nO3Y30KmTbFW3qEB9smjYCsaBa85owFPTBH2O8krUh6hMJNCdq4EsyCJ7uLmM6pbVCEVWRGDpra9DW1oJFizuwrL0NDbVVik1qbWpQCLC3hv49V/ZvDUKLRex69z186/4H8fL2PYj4I7j2qkvwB3d/TAzOz554Hv/9vgcxNDJujIWdKo71ZVuF8+ZjWLGoE//1D+7CBzefg9HpafyXh57GSyd68ec3XInbz9uAajKx5QAiX8DE5Cx2Hz2Bx/fuwztH+vC1m6/EBauW4tDgML7z1DaNbswHwrhq7VJ8bsu52Li45bQRfL/15/QqzFJb0H5ydj6N4bEJtdgJtI4NjaPv+AB6hkbROzGNmWRabThtyNqAjSrRpKdputpnkSOY4t9wE3K9EoJND3BaQWLrh6z1Zz58Cb58+xVY3FJ3mszgYB9b6i/gsa27kaFu0seYhRTaaxL4w7uvw0evOgf1VRVnZHWnZubxwDN78MOHX8PhE0MqSJifWVtXhU/esAlfvPkiLG42U9qpX2Rwt7/bi0deO4TdB3oxTpaULQFOw6pL4KJ1i3HrlrU4Z1UbYmeYcsP8zcfeOoHvP/U29h0d4yOHYCKERFMM1VUxZJNZzFMhRclJZQi+SrbjWBX7EZovoiPjxydWteG69R2o59jGU97jXDKNex/Zjh88thPj0/O49oLl+NonLsf6FW2nfZ7eoXF871cv48Hnd2No3KZgBIM+1NZUYfO65bjz2vNw+cblGl96pi+51F/YLQ3nkd4R+Amaij5w+s6Sjnr8xd0fxEcv33CGlnpKDOf3HiLDOWhtLlFQZWDHHRBse65f3oGv3n4Vbrzk/TScx/HNX3HS0GEUs0n4fQWsXdqKr3z0atx0yTmnZWfysyhGanQcz+18B0/t2I0j3f3SeXNv4TCHJW1N+MDGs/GhzedhWVvLaaBVeb99A/jOb57AL597EeMz0xbiTSGW9/x7e4Cns/HakWJ2LOhe+5o0m2ztcgMvY9ICIcQq63Dj5Vfgj+/4OA6e6MJf3/s9dDmG0/ZcMmA8cDnhg1FJFh6uf9jUPWXyjEC8O2FNwmHMJltu3pfhh/IAMzvoBTZpGAjRgZq1yUYuicLAqLfvEWCFEYzEEayok9s50srcvhqxH/l0GpnBIWT62GIk6JySNCtU3aS2HMFPkZ0SRu1RfhUOIc9YmrFJ5KfGZUTwx2OItLQrJzIz1KdJRfmkjcd06NK6D0bvudassTOhqloBVV6v3NSY2pz5mSmb8EMGLcipTSljptRS5Mc3zTb3cWnMmHkoI40bbuFdPF1cDzhaTrW5zEP6PNQkCqSe1Ej2ChQDTdQiMic0Hoyq3Uit6dWbLsHHr79F87Nf3bUd37zve3jj4LsiAsh8EeCFGxajYun5CNW2KaJm7sh2zPe+u1CcuPeoutK7pQJvFWql8/5mx4eRTxrY1BrwBhXJGEkpXFznN0GzZmE7pMTnXnu/i9wS28fEGDJh9Gbwc4ttLSt63HU1MsIYYiMeyodvGjPtAhS90SE2cCZWgWIujxxb24xRdNe0ZF4usaXOuFxa4E42xOdG44CtbV7qTpYXAKWnxaZB2chOPjJRhGpb4AuGrL2eZEYmuxQGKAOxWkSaViJU3apM39TgfuTnpmxpUgKTpzF6zj6XALdZY85qa8Pff+2/KCuUHdonXn4e9/7m5zja14uZ1LzOKhqoG+qasGHtetx95XXYcsFmjE1O4CePPYC/+/H3MZ80D0XZ5TwNUNsyLQ0+d+vRGctcQVy+5ysrnWs5EjEDVjqrM1wjTWmOrohbkZbLyWwWXbpa+s5UzzGkB1nQcVBNXN9vz2lKzxo4pCQcVGfMF6wQe83XL6RnNUzIF1qxtqj4CH6zUDcrPr/GcGmRubgjj8K3DBd3cKu64eEZANjidbmFQs0RztoMo+D3oTIWxdUbzsHlZ5+NCCNLyKZK8EE9p90cRhyRdaAjPRQOC2CRyaAYnOxMOeAs7QWnEg//OyiM+qD5eTy7bTt++OvHsP/Qcdz2wS34o9/5FCpjMfxm66v4zi8ewszUtCIPxmdoIPK2dgc+AyHUVjfiG5+5HXfduEUH8395/GkMzM7jG9ddiYuXL0bUuWDJplHg2zcyid3vdeH1A0dxaH4GlPv+xUeux7rONhzu7sff/ug3eLN7EOetX4MvfvAiXLJ2Kaoq/mMn/pk+uqvNz3hVkqk0xqdmkWIrK2eTnig5YF7j8OQMpmdtzqux2aU9Hxzh+Np7Pdj65j5MTUyWKkq7NO4hFstpZiL9aaGIcDyKz956Gb78sS3GcJ5qGjo+jL+772k8+toepFN5LTMeAqFICJeduwZfu/MDuHDtEk2UOvWL6+fAsWH88OHX8fDL72IsOQ8fJ85Ew7hiwzJ89daLsWlV+/uC9rn5DA6dGMXeIwNy52fSWZmMFrfVY8PqNizvaFBL/lS8SpBzZHQG975+GI+/3YOJMbrTAwg3hrGsvQqbmusUB8U564ykSDOqQ88X241BNASCOK+hGlsWN2JxXfw0nSk/Z/fQBL79b9vx4Na3JTW4joDzU1djw6r20wAn7+mruw/j4Rf3Yl9XvyYHJSrjClq/ZtMaXLC2U63099P+2qShXfjm/c/h0IlBBNlO9YeQyqWxtJOA8zoDnKdkV04n0/jVC3vw3YdfxaETA66l5EBnCXDZnkEd0oZlHfjqHR/EjXKdn95S3/necfzDw9vx0rvH1boiEOKYzs986FJ8/qYtWNRM3dPpxQPZ7pGJSew71o0Dx3sxMWWgu7oqgTVLF+HsZYu0x9C4c+oXOw5PbN+J//+hx7DrwCHlddrvcIejmE7PqrIQQWTSESc1ErPJlqwDmy57VIevNvdKGTM+dOEF+JM77sTBvt4ywKm63+nTnL5Q0XPMouU8a8c+lWsDPbrIZeTxsFQ+rkDoyS14jwg1jMy/o64rKlE/WQweljYk4mR2qAQM+P1iOuMIVjYi0tyGSHsrAjVVmo5W4BQhtsr7epS9xyzKSEM7AvE6sY0Fdg740pEgwnz+4wSWI8j09anlHaytQjBRgez4pABnbpZB/W7EHt8TdZNkIUvUo0c8GlvHtn+gsgaBqnqBFbbrc3PTKGZSxoTSNJNOIa9Rocb+CzgS0PPzE+SxsNC9LF8dXovcYTb+DI0QlJlxPronXTn5hzwuVudcc20tPnDuhVjTsQz+fAFtzW047+wNWNreIRPSjx/9Je574tcYmpx04zCLCFTUIL70IoSal8FXzCMz1oPksV1IDx8/mdV2TWb7PJxUVykAzuuVmxwXE1XCW2UmIXW6Qm7ONckkRRZaq9tIXVsI+j4HzPyxKAIVFfJj5JME79Ze99CQ/Z7TAbsHwtwVXPgfd53doGytGYIaFvwFsox0cIshdVOGvfflFYDe+e812vnnXmtdVKxDad4FKB2IBkilZWXrPJfRZwwmGhCoadBnZ/A5c0oJgLW+QlEEEy0CnHwm86kJyRQIyHh/mPfraXe96+LzFdBSXYU//czv4fbrbkZtVQ2Gxkax/e1d2PHuHnSPDMpjURdPYNWipdi08XysW7ZCPoqXdr6Gb//iR3h1j2XOWrvexU6etD7fB/SU7uHJf+91LFWQBundKEpGogKXcVHRaoW3F1LTYpo59SxU3YhgbSOC1TW695mRQeTmZg0jzk8in51HIJoA2E2YYtB7UlITf2WDigjmc2quEFvugaUri7Zpko2kqNM2LPP9WJyJjERGYJshyAOcYrBMN6S8Ja/VIMAZRqAqikLIh6baGvzxrbfg41dcoVb4SfWOu3jUNnFspWdesSwt2wB5QJ5qDJLDkm3DYrEU5fO/iTf17ZNTM3hq2+v49RPPoiYSw60fukoMyr5jPRiZmkZdIo6d7x7A06/vlIPV2HnH3nA8XLACN2+5DH9w181obarHd19+DTVVVfj0JZvQVmsGB7Y3x2eTONI7jFd2HcDhY31ob6xFc2c9+oZHsL6jHYtrawU4H9r6hoxYd3/4Glx9wVqFdJ88Bee3+5R8i6yWvbnZJ7dfubcyp8x6R14Vy3vJe02DFgGo91UOXOkGf2jbO/gfv3wW/X3Uu1jencL2F7gWo+pda51/T2XFZ2+5DF/55PUCcqcBzu4RfPPnz+PR13YjOTlrAmN/APl8GtXxMD5z8xbcc9OlWNpaf8YQfQLlV/Z24duPvIk3jw8iG6GeOIBFNQl8+rKzcftla9Fce3p+pvcZCbrJ6lLnygee7y8RjyJOjdkZIou4BsbnM3jscD9+uucYjgxMIT9tUTbhqhDO76zF589bgSX1Ccyms5ianhdYJ8PH6xyKBlFXEcGi6hgaKs4ci0T95ktvH8e3f/0Gtr11EPnMPK4+fyX+5NPX4ryzOk/TcPK5mpxOCixyrdG1zi4Bp0otaqmVI1zbliMeTmV8jeF8C39//7M4fGIYQTdaLZVPq6X+F3dfj49edgbT0HwGNBsRcB480i22rOjjoe7WRAnkULOew/pl7fjaHdfhxss2nrGlTsD5zYe24aV3jgIEHRz7iDwuXb8CX77tWlyxcc0ZCw8BQo0HzSjqizPg+Vk54ICTvqJsHZ2OU+UIZQTSdx95Ao+++gamZmdK05G8g9czXnnrxfSDbuCFUjcc2CSzSaZIYNO1fgncIxVqTYfAWeoX4Ot334PD/f34K7bUu4/rubOCTce8a0UyIcNApyaRcGqNY6E8jbTpc/mssI1uxk2xOx64cN2rk1lOMg1RyYL4O5lVSla1SDLAXR9zMZeH2hu7F4hUIRhneHgcoaZGRBa1I1RH2ZAf2YkZpLr75IQOJCoFfphSQjBKjaZYq4APwdpqhJvqZTDJjY8hJ+c0HdTDyE1NaZ0Xs/wnZdo8fvFaK0XDFbGuFFA5zOl2vLb1bYi0LkMgGhOjwhZgZnzYWnuu25JnjqAbIyqdLJlN6jY94HTK+jBZhpH1uuecXieWL6/Wcunsd/pCWy92L9WJK+axpn0Rvvzxe3DdxR9QvB/ne0ciEYxMjOKZ11/GvQ//TFmUCspg0RAOI1xLk9aFCCQakJscwHz3XqSHjtkgFg8PuvclPSQNKLFKBGtq9Br5aRfaXRq5uvDBdCYwQYOSDTKqJJy4dty6MXLJeThcKz3EUZhNrZJGZMcGkRkbNWDK6yfDjpfNaPdD/3Fr2phG2wtkxHUIwjgKz+tu5AZlBL5IzDSCNN9I17wQS0ZZmK6u+69S17N0zc00Y0z2wu+1v7biUM8Y2Vp2KSlf4D8sCMmyxqsFsHivMzRZzSd1D6VzZUpNMIJwfTv8FVVqbZPNZ4u5mJmVbpFrnABMHYk8ox19uPr8C/E7H/kULlx3HqoT1Uhn0hgcHdbYWTKc8WgUjdX1kg5y79m+by9++fQjeH7bVswSeHvCNo9NPkm06QrIk2okBb+6JobrCri/VxmhYiNsRanOeR8C0QoEGpgUFEOm/yjy2RlzmceqEWlst7WeTSPS0snqT6AzO9arz41whQHVQhb5aepLaU5idmelrTF1ifIozrPFvmSF5XCygiS9yuwoN2lIjjZuSF6h4HQVC0uXaNDCfQWKWFlzgaoiCmliRKEigIbaavzRrbfgizfdINPPmb5sEZZR5ae0gL2fIbAhIOKDwngfXrNqzVQ/PQC+/PecJFw+5bXHJibx8hs7sPWlNzA2Nob51ByWLl2G22+9Ccs627Fn/0H89bd+hIGxCWkGFTXkBtkXfAG0N7Xis7dchw9ecj66RifQ2dqItQyyZ4ZZKo3hiRkcGRzFO8f68Obug2irTuD3P3oVVi9uxY79R/BvT23D3PgccsU8GhoSuPby83D15nNRV72g/7Q15pV0C4EU7wc/+T7ZUvTQBc1ZPHjfz9G/8Ppuob7PC0/NJPGvj7+Cb/3byxiem7f1Mcc4EB7uXLxOvyLAaDNW+fAHM2l89pYt+Ornbsbido4PPXln53z3v//pU3hk604kp6et1QXmhaZUia5bswZ/9ImrcN3mNQrTPxNwGJ9O4mcvvYcfP8vqcUIavLDfj4vXLsbv37oZm1e3n3FG+28H4U/+rqlkGm8cHcF9e45je88wkqNzKExwbnIRoUgAF69uwddvORfnL29WwSRjlpsIxVei25JA9kyfg3/PYmBwdAY/fnInfvbUm+ih+7tYwPlrFuFPPn0Nrty0GrEzsL38WW5i8xxfmC/KdKasSXe56egmEKVhLMJRtWVvgAw3Y7DIcB7uHlawNtvj2QKwdEk7/uLua8/cUk86wPmbbTjU1S2Tgtymnv7R6eD4q8hwrl/ajq/dScB57pkB5/7j+LsHX8BLew5oBrf0WcUM6hIxfPKDl+KeG67AkpbG02Kd/jP3kddqYGwM9z2zFf/65LPoGWQR5enA3CFJfZrXGtSYToI8a0nbmcY1zxQOsj5p9/P2rEpyFK2UgYUi+2AhhRsuvRzf+PQXcLi/1wCnWuoLbIw3VEGMGw9Odpw005oRY2l3YPKw5D5oLIQ9a2VpHTpZFphYL1NChw1bqczME9hkXJMxHCatctk7XovW23bUfqY7td4O1lwGwcoEoos6ESbTGQ6jwC7J1BwK82k93/nZOeSnaSYomBaV75VnCJnSyjjCZKorosgMjyJFY8Roj8Agw/YFNHTvzd2vQ9e1s5We4oEJ3Su/2vexJesRqqGmLAUf5S+5HDIjA0gPdSM7OeqMjCR07R5pXXGKijvAS0xcGcvpnRt8TmhwESNG0CedYUDnnWdmObWtrozFfA6rW9vxpds+g6s3b5FMg2fY+Mwkdu7fi4dffAZvvLtLOcklo2WAyS81iDQvRzDegMzwMaQHDopNLZ50zjnWizUspwjVNEqukJuZQH5mwlJlpK1coAK5Igg2+U8xS2aXAfVMNaDWzp3hAivOUMQiI55ArHMNIi2LEIzFZeRKjQy5NeS3/FgmFLAYIjuoRBr3j0xSmo9toz6ZSVt6UN1ac6De1qiN3yQWITvNMHJ7/q2LoGXqDZfxAK2KDo8HM1ArYO5mlS9QvCZJka6QMgrXYWUMkPSUILAMySAXqm7QtctPj2rajt6zI+OCiWYEqV0kVk1NIzdNM1dKmmUWadyn2Y6W672QQU1FBFefdzFuvPyDWLeSOc7ViFH2wLXEAjmdwvTMDAYYUP/u23jqzdew58hBzIyPc1yj3se/bxB2V9QRSAL3uofmRvcKUG99IRQyYi9temXuTaGGDgTrmpAbHUF2pBeFQloMeLCmSV0Adi0K6SwirUsQiNcgNzNuzytd/Yl6FR78Mz/XfEW1phVpiwxy1DSvx6ykIr7gkhVFtdFZucmIQ0dtTIafIkc6eiCwVK0Yo2VSDwOcopy5QIP2ALJqUDUci6AYDiJSGcXNl23Gn3/iDqxob3Mz0i2qg6YIPoDMCmTmHV+HhzEBZDkLxhvDkN6ZuaT+4c2imcBjLzwzzKmHDn+O5heGq6foOvcBFfGYtJUKrnU/MDs7h9d37saPH3gI2958C5dfuAnf+Mr/gc6OVs1f/85PHkBlZaXm8760cy8OHDthj7HPrwJp46pVuP36K7FmKXMaI5hLZ9A/n8ShsQkMDEyhPh5Dc2MCx48PoqGiAvfceCnaG2qx52AXvv7NH2FwaBKXnLsan7jpClxx4XoZprxFRraRTmA67fnE0WmfYG6mFxFxhpOWBykNTwQeNAXxblXGo6iKVxjwLAMaVqgW1ILl9VIr3cfJBz7ldOp7fT4xpu8d7cU//OtvwPnV+cY6CfyzfSPITnGsFTV/tjnYuFMrArjRhHJ53HPr1fjq52/B4o6m0xlOjvD84aP4zUu7Bfh19PHXsuKN1SAciOGWS1fj9267AutXtNtYzjN8Merovz34Gp7ccQgzjEiJhNDYVIfbLl2Duy5egxUttcaI/2fQiWPQGC6+69AQfvHyYWx9r0+TmjhOkwctM2wZrn3J+kX4009dgk1nt71vqPv7vQWCTU4reuqNA7j34dew98BxxXTx3tDE9LmbL8GnbrgI7WeQJvx7H4uFGp3uZKkXNdUo6L98I8tls3jghZ345v3P4tDxAQFObtDpgh/LFrc4wHnOmTWcL+zG9x/bgcMDY9LziKFiAaLNz7UqedjmC8ZwlgDnyXpSi0U6ir/7+ZN4cc9Bt064ied0QGxY2oZ7btiCD118Hlrqa8/IPv+2t5au/OGJSTyz4y384LGnsPvwUWN79AJcxF570DZusT56Nrw0A9ftICgqpAGZBtzP8yEQ2IyrBUugmE1OIRT046bLP4BvfPrzOETA+UMDnMbi8Enkz5OltIkrOmzpmlVsScRYi1BEs8bzyRm1iOVIFytaRn3p3z3QaZSQnqdQRBotAwazVhw4R63TBrhj30kF3MXk+6HWk4eTon8YvRKtRKiuGeH2doRqqqWVRDik6J3cyASyI6MygeiLMWnhgABubnJCLF60rRORthbk55OY7zpi0S/MIxUIJOtk2jzTxp4COnmtyK4V8jJdRNpXomLpRoXGZ6f7EWlvR6RzKYqpFJJHDyN55F3k5ybMba0RonO6fnIkO8PLQufNgX9vGaj9SmaTJinKD2jiMmaZOk7vunnaQd1LFSgF+HI51MbC2Lh0NZY0t8Nf5HmRx9jcNA4NdGuEJBl5FqUl0xHfEbWYcaYGxAQeOeFFBY5e1wNXZv1QjFRdo5zFdPpzfrWB+zISxrGgxqAy6zUPpKlxdkjNz8/nUjWcLIOMeYDgLxxFuLFNySy859TncaJbqKrOHOZ+6u15n8mU8tqmtA/aSEQSXxxxPS0gzMQBsZqKn/Ob/lUstitQHRPJ1jrxCAEnGfKSkoRxY95AGnkHbHKhF9lYegRY5Ah0GkOqbF7+JCOexGyas11FjKbhmMNev8cfEOCkppNyntzEiEURabJODP5YAwKRSvlUaC5VHFZ6XJ+FzzrBv6Y5JTlS1wY5VIbDWLVoCVa2daC1uQ0dizqRcFOsBgYHcfxYFwbnJjQEoXtsGEV/ULma+vxuSptJ4l3nwSsEvedcH89ShkwE5FVNLNQsYUepKyw0+P/VLcmrKxKkGbB+kWm455Io0DyWnQIqapX8kJ8ZQz6TlNPcH03Ax/dDoxnvH+9NLitTG7IZdT4CLJKmBjn1Uuu1mJp1OmfWMctWFbkI3W6lm0HBqPCIGytZoIvDtRzYfpBLzen77IaZiJoh1yj4UUgSlfNBCKoqCFTEsGxZO+750LVqJ1HTSbqdjwvbXgQ6uXxOQKq+uloB5Roy7yqZTCarUVDDY+MYGhtHQ3UVaqtrUJWoFFPD16ECJcgNvgxIsTU6PjWD3v5+7Dvei8mxOSAcROuyFpy7tBNttfUWL+Q+PQHtm+/sw0NPPo/JqWlcesFGtDY24uCxbunrrrrkQi3bf3nocWzdvgv1NVX6HL1Do0jEK3He+rVYtWiR5pDPUIRbFcPRqWlMjs3j7isvwI2b1+HgiQFs23sYi5vq0VIVx95DR/Hizndw1rJF+PAHLsSms1eeND2JIIGv//aRHvQNjGohtrU0YGUHA3FrUFNZcYaMSWvn8D9sNU/OzEnPNj49jZaGOl1j5m/yMxFweC52AnkC87n5lAoABsuTRSNTy01uTPKDPfjJoy9hYGIOYc67r0kg0zuKPPVyZFxca8XOajssWVBECgF87iPX4g+/cKsxnKdpOPsFOB95dS+SyRnTe0iXVSfWPZtMor0uhs/fegU+ccOlaG+pP6MWkUD7mbe68J1n3sLurgGFyPPQWpSI4PbNZ+GmS8/GkrZ6tWT/o4EBpwIXvhYNSjsODuGRVw/j5T3dGB3nqC/PoWrVLZnLi9ctxjc+fSkuXNv+W4Mi7ieZPNmPebz+Tjfue2wHXtt9SFFWXq4k79nmdUvxux+7HJefv0q5tL/N5+A66uobwUu7j+j5uur8VehoOtlIJcC5dSf+/r6nceh4vzY8Pt/pPBT8/pfScJ4BcM7O41fP7cD3H9uOI+OWhZpPMj6Eh4uNszUDik+FzYalHfjaJ653DOfpgHPnvkP4f3/6KF58+9DCuFEVvgVE/EVcsHoJ7rr2cnzg3LPRXF9je8D7UcVnQJ9cj5xk1j00ghd37cWDL76CXYcOW9avA5t2EC84ZXVyuha6VVHOTKRZ8TQrkInhz/PQNtCpHL9opVhPtt6YD0oDyY2Xb8GffeYLONRHhvM7xnB6baSy96siWjIXA+1qKYcJGMloBmWq42FuuvoFY0sJeJba445tJUMZJdgk8EuikE+VQKnOLSdgtAPdGaFU+PF9MP6EOc1src1bOolaaVUI1jQi3NSCcGMTQvVVzhk9jdzENLKTkxppp/MhHJCpJzc3I2dwsLoBgThfI4xCch7z/UeQHjkhZquUqafP75EcDmmJ5LAhJGSzZByqaUUddo0vAAAgAElEQVSwpgX5mVGB2ooVZ6Ny/bkIVCWQGRrC3L7dSA+cKM2FVgg6Y21k+LEvd5VOdkjzuvC6u/Y7R1batDwH+vSMODq4RLLxXpCAiRmjmRyDL5uSKZeAgYmoOWs0WiEh4sMVN7pn/C8bGy3WWclbTnLh9nUBTwEIsqENCCQSMrFkJ8cc+2rvSdeHL6nJgBEzycjEwXa1rRkCpFB1i8gCuo0l0eD7iiVkDBEw5/vjn0UTli8cqUSwokqFA98DAaw0mBwmoY68TbTSfeeo0elJZMZoYJrWlQ5V1+r9ZeemBFQ0e16p6QWLAiv6DYeQZeTPuKllumcESnL68OQ36Z06ISoG3bQ7hc8SdBpbLiUg7xXfK9ltAlEvm7XUgVmYJUpmjrFSgUqOnM0J9BfTaQQSTXYdHT4KVNQKhGZnhpEb7zddcDBiBqwCo4MYDZRCnnrfXBr+Ql5z0RsbmxAPh0W4jU9MYnhoGNmArRvmnrNjLBKQoJOgLp9WjJRpbE/WFesGK3zVdYhLe6GTgzgGm++L90d6cGdM45AHzlHnz3P9BCobnQ42hQKBucBiUoUzn/VClkx2CsGKJgTrWlGYn0F64JjufyCW0PeR6ZaJiAMrU0mbvOU9XaGz1luEqm6iuZRsUwvLeCH0L/e6fSCiX24OEvSKhjaKWnPWIxRm51BMsb3KA4YXjZVaBSLVFVjW0Y7N69aivjKOeDiKtYsWobEqIW0VWU3Owa2rqdLMX262PBg4am5weAyjkxMCptFoFKsXdyj8nYeM6Q2zWtT8OS8+ieBxYHgEz2/bgUOHjiAXDKEuUYdoIo5AXQWWNDXgvOXL0FZbc1IeXzaXxaGuE3jlzV04crQL3X1DODEwii/c9RHceu2Vekh+8ZTNNr9g7Rot3jf2vqtxUR0dbfAVAjjY1a1Z8GvOWobR+RQO9Q7jqo1rcMGKxegeHsP3n3oVhw73gcEslRXMR1yMqy/agJVL28WOegCYgLlvaAR7DnTh2OA4cuk80gVgng93Po8Vnc24eP0KLGppVL6fdf2KFnmUzkgvS0DNWzcxM4Ou3gFFIfFw62hpQlMdwX3YqmtAjOjk9BymZudAAwpfZ2xyGu919WJichr945PYfeAYjveNIpcv6r4GKSLP+aU7pROVQn3FhDBiRbEwrEj9iBRD+Myt1+LLn71FkoMFgGDbPF3R//Djx/Ho1tflymMlFoxWq/2Xn59GLjOv0OeL1q3AV+6+EZedf5aA+WkuAupy5zP48Qu78fMndqCnewg5MsOcltPRhOsvW4erN63CWUtaUFNlbK/ChEulcdmJL7a3iEyWACWLvqEpvLGvF0/t6MLuw4PgTHervF37okhJCVlh4OKzO/D1uy7GpjVkOC3D70xfvF8cM0qdbyqbR/fsPLYfHsCTW/dh586DMq1Z7IMBLq632soYrt18Fm6/9gKcu6ZTge4Eoqf257UWctZeP9o3iqe378ere49g0+pO3HX9JnQ21530lpiR+28vvYV//PkzOCINp1X+HMG2fEkrvnHXNbj54nVlrXwDALPJFH79/Jv4wSOvoGs8BV+kQgdanm025R/SQGSB0DxU1i/twFc+fj2uv2Sjy/RcuDic37xr/2H8w88fUyySMeWUZ3htowIqwgGcu7IT12/eiEvWM06qUdm8BJ6e0efU623XuYBUlgXYLA4e78aLu/bg2Td340BPLzIe8NCv8TIYPQ2YAwHOQKE1J8OESUgMcBKIuNQGTTKJaWIPdU2F9LRYCq6lEAHnZVvKGM7voKv7xEIbf0EVaKDVzaO3zgEjt8Jm9pD50tbDSZp4z3hUBsCtE8X4Os4ZZ9Ykcy3Jbjl2zgSKmjCiT6/fZdE71oJkgDzZabbgrPi089uZKeL1CDcuFugM1lQgwAgy7t9JutdHkB4ctNYoD99cWi25QEXCmJH0rFjHYKJOh1R6oEuudYJGgU73Fs1L4A5QJ+PSeyHY0Pv3mCqyWBGEW5agYtlZYjr90RAyA31Idh1WOzg/O2VATq1Phn27KCTHHtql80A62+gEKdZ+9sLiSwiV36xOk/dG+aOKaUEgwgEXzDQdcm57kyxY2oCuoPs5W2eeoYvGQhE2XkammFXq4ryOo0kleE4Hq2qUAkAmOaf56Gz1e6SrpR6o3+SKFWGVNAEdNdaU0cUQbl6GWPtasajzx3dbgRAnoKzROslRo1jM2fjDCB3wjZq5zWeTRixDeS5sXucQ9ZvGYhJHsNOZm5tDfm5G8T6BaATh5jY5nQssXvhsztNJb4VTITVjhWbIpsYVye4Gid/IjnNtUAtsRaaKERIduocOsLpsSoJtk2XYtEACaZ1HpemBnjnagXmvS+BdNSaJVDUiWFlnZ1omq6za3NyoJCT+ylpjTDlYZW4GhelxaZF5rQK8L7GE0hKo8fSkK+r68HLxDPcwkgy2C0WLRBAKsPcpgF3fTwbZ7TfyXpQkBJ5k2JjesqDZUjSdVmYo6q5nXkkJuvecgx7h5LCUGGh+KeieqQ7UKCstwE3fqqgB0knks9MIxOul4ybgJxDnPwhGtb8UGAtFooHaTT7zjEhzZmvtopFzzi/m56lp4aHgdDps50bCWjQ21pIxG5wYk9cmkp+lkNby/fg9AbqoWTlkc8hLv7Eg9BUYJaiJWhxGpCqOqN+vWbpkPK/auF6MGw1DmhrkGDeymmMcMzUwiNGJCVRWVKCjpQVtzY1iQnlxGTMwNTMrwMS/J3NDoEqgdrjrOB597iU8+cprWNnRjg9ddTnWrlqJWEUUY3NJ9E9OormmGitbW5E4ZR47f753YAgvvbEDv356K/buP4xrLr8YN111uRbG63v3YdPZa3DNpRfq/2/buRv1NbVYtWyxHryXd+5BQ20N1q9ehvHZOTy+8x3M5wrYtGoJeobGcf+2t9B1tB/n1NfhxkvX44pN69HRVK9Wb/kXswQPHO3GxMysXq+hphqZXAH7j/fhmW270Ds8igvWrsRNH7hQelADlwRIWY2jlEO3skJAnA8cgUf/8BiO9PSrkKitrtZEH47fNNDvkzyArcZUKi1m9IUdu3H/oy/i4Il+zGVSMhMVCtYul9tZGp8qRJa2AckC0n39irVQALTaqq49jzBu3HIx7rzpCrQ21rqJRPy01p7sGZ7CTx5/FS+/uQfZbEGbHTcVicdTjKggJ+BHXVUlbr36Itx4+XkqTqxV4gEWq1C5FvceG8IvnngDe/cfQybF9hKfpiBa6qpw3op2XLhuKdauaEdnWz2qEzHlNJp7ewH8sPqcTabRPzaLI33j2LO/F9v39aBrYArpLA9DbqgRuXSV7KBpHZSEAOcuacIXr1+PjYsbEGfRxZniriXvsSNKLhADncLAaBInZpJ4Z3IGbx0ZwtF93ZgbGHEHr3fQKMhP97ipthKXbViBqy86C+es7kRLQ5XAswfked1TmZwirw52j+CVt7vw6ttdGB2fwlXnLsMtl29AS321O1btcOXY0xd2HcBPn92BnsFxBFxLjk3HRe1NuPva83HFumUmZ3C6N+4Bc/NpvLDzPTz00m70jk7rwFfoNqOtCDJce50tQ25ky9uacOc1F+OSDatV8JTawSBAzuHA8W785NlX8dah4zYJg6WGzImWB2xjOv3obK7FBauW4fw1y7F6cTvaGutQVbHA3HvPknRS2TzGpmfRMziIfV3HsWPfe9hz6AgGJiZlGtLhJJawrJ1q6GuBBSyBOGNPeADYLGQ71LxJKWpbk0nkmk1NGwOuqc8FhIIhXLNpM37vtjtwbHAA//SL+9Dd11u6nuXPv3XEjckygGMxNIotIZNQKNq1dcYaQQsPcLpFpp9XVjID3TnecL50yC9EKrn2P7WgGm1MXZ+xVNRtanQeC0gZluxgNLMSA9ArEa5lS71FrddAPIZwY7VyZ/mVm57RRKLMQL9Yb5qJQnVNKKQyyI4OIDc3rusTjNciVN8uMJYZ6UFuYtDMQ9TVuc9lZk2hcAdy3H3QHuBpx10WaUUC4boWRNsWI7J4MQKRCFI93Uh2HURmtF+Mmp7XAoPheQ3ts5WADMGdjEpmLPGyUE3neXJRarMSnZtbmZCUv3BrDFtkHNkex5abmctegAHbLEpYADAk29Fz+ju5enVDGV3lNIcamEIwS0MkTbk1YjbZ1mQ+ou5PiSHVp7HPpBHUlF3webSz3l43hnDTEsQ6z0Gorg2F5BSSx3aLZWamKY2bWU6bkmkmpElUOs8rzUgiIJ7hdWLvlMV5VuYTFZuptBVLvGWRsFrubKeTkWe4P1uvBcotKNuhKS5fMCmfKyL4+/nMK91AKTp+ZKfHldfKNU08IaBHaQRlBOyoCHfwKXOX2DPtObZesVcip8wQtcBou2ertPe7e8QcaQ49SBjoZMFDFpB7WoTyiFglMqPD+hy8L/4ImUKayWYRrKL8pBK52Vl7b3zuxLY6UCx+zy0kbz2ry8B/XBGbt+LJH2dGaQFFBuOz0C1tUW4tekWgpzvwtJzKT7XoLxaH3qRH05XXqvBjwUUZC3L8XebUJ1jMTo2oiPbFKjV8gOdwkd8XiSLcsERRl+nxHg0TCFCiI+Y8q3sssy+fKY3n5T1ZeF584Q3nFwtJjrIiA0GnWwUCddUoso3O/x8l42mVGCuS3Ow8igSo0thY64VMF7VZFKFKN6FKlBUbZ5Bz07LRY6TfCyHbLFpaGnDHtVfio5degsWNTZpvy4eWh97k9AyGRkYxND6GbCaD9uYmrFqyWACJLAbbptOzcxif5OID6mtqUMnWjMueGx4bxf2/fhT/8stHUN9Qi699/m5cfuH5il7ixeYBQwf66OQUWupq1aI/tcXLz8AW/ra39uLhp5/HwWM9qK+vE0sxMzOHO2+5Hh+7/ipkC3ns2LMPy9vbsW7VMrFlj2/dhoA/gHPOWqExkT98eht29gypLTk9MYeR+SRWU1d43jpcvH6lRnpSv3rq19jkFPqHx+U0ZvteDv9iEbPJeby4Yy9+8NCzODEyjTtvuBJ3X3cx2hosUJ1Aky5dznbnV21VQpOFCOgJJgnkydr2jU6p4m6oiqG1tgo1VQkEHWgl4OwdHsODz76Ch5/bpn+3Q8a1e/gwCgAEFNgcXbYYvpwf6SGbUMJRdKycTJ/DpRLGskXtAgZ0S3M6gcU9cA5ZSDrTfUd7xKL6wtUUy7gNyrLA7PykzCKIjuZ6nLW4FVVxtlzKHlr34LKCTvlDONg3ihPdg8jMztvGrxFpzD0LoKmmCssWN2Pl4ha0NNagsTahPDTbauw1OWlqYGwGh/smcLh3Av0jk3qfBbZ7tGnGEKytRLCeIncedBz1yogWH9oqY7igpR7tgTDqgkHEo0HbSDSizU5QmnfGppLoG53B8cFZ9MzNYzSTVng9gRcPErp2uenaQeO1TSwwN1ERwYqOJmxcvQgrFzehtrLCpnPxoC8wGSGF40OTePfYMA73j+m5oqh7SUstVlJWwNBtO9700rw+PWNT2N8zqPVjvK/4GCQqK3BWZxPa66skXbFdxGQxfJ5OjEzgaP8YZuZSAm/BCk6WqDIN1Bwrf2u105lcE49hdWer1muQQN1zHhfzer7GZ2bxXk8/hiYmpc3SBdPUJ/ZRF9p1vmIWlSE/WhpqsWpxO5a3t6CtvhbVFVH3PJvBJ1cAxuaz6B4axuGuozjS2yPtZiqTXjic3OdZ2B29XdJj+gxklcfAmGbKWuvG/OW0EZMFoiaNDEEJbLiVGggGsKpzMS7bcA7GZqbx4q5dGJ/ic1qOYk7eCbyAdh0eYvLCYqbERMg9ugA6jSjx9JdmtJHuTG0+y6JcEMS53+OZCzR60JIq1FYlk0pQwdGcAk3WEjZ5Aae0xBWITRbIWvCUT8XlWg/WVZlxBwVkRyYwf+yEDuZQfa2yHzPDA8gMHUeOgIaxNIEwQvWLEG1bKnCX7u9CZpLMINeTkSE27cflOupyGeAUICrF8ZhLn+cN28Fs90c7ViDSsUhsaGagB6neo0iPD4rpUSwSW6Zk0bibxc3lXZidktlBQCpj7FkpY9FbK67osvXpZAgCnDTHWJSNl1wlxtguoC1hnpuRarAlm0uOIT8/oZQA77nyCl9LhiFgdJpHTUHyKQKKU2p47cT6EUh618Q2XBu8ocSYiK1dsvgaCGGaZOZ7xpdtEujk3xemhpAaPCr9HciA05zLz+E3IMJrKUYrPS9JREADBsIiHJR3KjazEnlFGhHAUOMasiilNOUfXEcGuApzs8pL5XpkBqbyYAmsGDPkD8Ov3O0i8umUotlMd2rFgaY8VdlYWmpW0702iYfPJnGIpWNYsWhEAHMybWqadjStVQ/4GyvoTYgyctsLD3KRW4wCS9QLG+U4qpGSgMY2AV1GeMnIpwEE7fD5Y5pGVMzNLHQKNM+BZyH3G7dXKLjausr2+00e4OaSWnHpWv3qajDxgfsjUxa8s6AgXclC10GaezeQxRE90uyKDMy4KUFk5MMI1rTZCNuJAQPLgTD8iVoEYwkx5bnkjJGE8Vob9SqpRQABmohCERRmJ5BNzSrpgjILPR98O2ynp2YkA7A90WX5eltN+KwNRQnPCRTJWlEYXFcjxMuZmYyx8A66Qor5WDa+yCoajtCyQFhWLqKrXWyD8IH+y001EBtGJoij0kII1cbR3tmKzatWYv2iJaiOsyIIIVvIYWyEFUsay9qbsfGslWI2PRMNwebQ2BiOnOhVS5Vt+mpGcDiwSXby1R078bff+p6YyD/87Cfxlc/chSaOYytrM9HFzUOHLt7qysr3nXc+OzeHvfsP4Se/fhxPv7YDIxPTCASDuOzSTfj9T3wEk3NJvPveEdxwySZcdM5aaU8fefZl7N13BOvOWoHh6SR+9PTrODI7h0BlBPXxCly9YRVuu2gjLljeicqYsY+nfhFYkmGke5FudbKX5V8Dw6P49oNP4XuPvYx1K5bg//zkTcqr9JzLBA+Ts7M42j2AdC6PZW1sodeUnL0Erd2D49jb1Yuu493afGtrE4jEogIeU5MzePdIN1579wAGh4cFgBR9xY2MTLe6cAQejJcII8iKmJWu2txpC8+do5A47R7wAILcKLlo3cg9thk1szYYRp6aKi7QWI0qf65JRjOwRWFbtYFbmRf0OmpIuWlYXjQX/8RmoSszrrEeBT5Uo9PIk/F1EzIsbssnPV00ElUcBQF5iC0XbuimHEc6n8NMKoO5VBaZnBnkOH2IjEOwNoFgfQLBxkoE6pnn5jlnXVgyN9b+efgGk4gV8m4UqWudqeVURDadEbicy2SlkyRwI0sRiAQR6agHs6Qy/SPIj0+b7sZFi2jDVhQVDUp+xKNhVMejiLEb4bQ8fMyThTxmcz4kcz7kOJJMc57NnMfH2jsASz1StwUK2noMpsMYOsPdzzkc6gCnaYU5G7mglqzfAIQO/GrTCCuvkEYCtvJ4oBRVHJL1LU0kcpIdvjaTH2Rsde146wp6IdTcTxiIzik8KeRZUaMg1jUWi6AyErHrIAspW0fMPg1gruDDTHIO87NTyFCH57WLS9nIHuA7+X/VinNsiFrNbvykwLYXLi2jkTHrYnaLPBjZRrOUiIVxisZYsmiOMfxckqGsTCTu5DltHzAU4ZgqFjTSjzFajoa6sBmGshlnZGHrcAFwUoogx6/GZDKYmoyh1xFwe46LidEvVrFi15dsDUEAjUX5DA2B1qkQtipaVFOothXh+g5JHnjo2l5AgBFBuK3RQCf1vDRsDgwhPzuLAPcHfxHpvhNqn6t7IWaZLGwC0ZYliDR3ID8/i1TPEWSmmBrg2sTUOmo6i9PrCXC6Q83dA1vUvDpsGUZV+ASrGhBuakV08RLdo3RvF5LHDppznXsCjS7UwuZzCFTS/MRgej5zNL+ZxlOMMlu/bMGrZe7WiXd7HMApHbLlAfplXRPN/yaRI+LZYnbyNG/Rxa+b5w5oXmOtPfcLWGywIKYxKxpFMF6jQ57B+QLLBDAyWFkhaEZzm7TEl82ToSKT70AvryPjfSqWX4hgbauZeqYHlX2aGR9EbnLI5DAKPU8oponyuPRovwwiXOcBOuOrGhGuZ2B60CYR6vmnjMbGkHINkbn0ijLeE743tpqz4yN6LYHXCur/Ii72y2eOfAKdFDtlaXWnxLQxsi5IkouSuiByyUkVJzmaVuSILytAnBnaS3fQFCXP4e4tE1v4CykRYhmdZIEgLF4v3SUnXvmrCPJrHStOM9GgJjhpRCfXZpRrzSYW5ZOjcrDTgxCMJ2y06Nyk+Rq0yfH38jq5nFGSkdpfeA09/bjdLRGVZBBjFbquAnPSkFMkyfPKG0lurLZHmsiNL1kCh+2kXReHLD7zThOWHsGIMBmH6sVc52c5iIE5uiE51PlcE6hrApHAZSUKc2OSXUijXmlFDx8H/ntudgq5iT5rFrlrbCDbtjZfaPnKYp6bKGkAHgIcqVaZUGyFVobLtCpmqJWwVwjEzOlE8Km56GovmZPUXJzGfXi6BNsECU5oIgpp6DyDf30VEcRiUcQDzCEMynSU9xWxvKEBn71yC6664Fw0syJ2URDUFPYPDWHr6zvAevtDl25GR1NTiRvgIZZKpfCj+3+Bb977Y6SKRXzzT/8It19/rX5P+Rf1XNR/8sDm3PYzYL7St7O1+tY7+/CPP/wpntu+C7OZLGqaG/E3X/qcbvb40DhuuOIirFu9XIBz17v78cTW19Da3Ii+iSR+9OKbGCf1HAjghos34ndvuEJ6Ts52/ve+FMaeLyBCqpsavbIvjqR84LnX8dc/ehDZ+RT++K6b8akPXynt6AJZUsTRviFs23sQlUE/Lly/Wlmh3msZ6J7G1u278aOHn8bx/gGbUEJTQR6Yy2QwO2dzjBUlzQOOjkQWHloKxjxJYydAWEBs8SKEmuuQoi6uv1+j7yR0ZryD9DT2+l515yd4cF/BeDUC4SoU0nPIZaZL7KhqP008orjesgLVTpQj2BjXUptNgJT6Hj8iLfWItrciP5tBZnAQlI4YY2abOplKglweyqFElQ4XTeVQnMhCy0U5sASbwZiq9VAjgWYCofo4/AkK8cn+F+yfPF15BeRmU5jvnUJuig8rQZZ3rfjeObPWxYZIlRCAjxs0p7FIfB1GuK0evooQcmMzyI6zjeP0Y+Yg0KZkmk6OerUqVxl3nl7GxYewxcUNptT2ZctJ9aJrQ7oDyA5Kski8PXawl7MAhge9n7FD0DCpa0wRjxPo6X6qj6jv8ccY6M0ReyxChhzo4abrzcX2jDnejkSJBUPGzZEtPZwnkvfcqWL5rACTNpKRKzwUnCPeADSLXzcmsuyzqMPsxf/YKih7qhz6dPmhdg28TEynB9P78abVuKxCxbVwJrTFmMmdSv2qC4v3rpEHZVmo8/1q5bp51vYmvJZ+2Vsq4V97n2Q71IZ1x4rYS3YDHKjngSZSjMCR89F5wNOQwaxNAREHND3GzRGW3gbIojEQpv6sVlEv1KvRCOiQptPCkWFqUBudjIieP42PtBQQgspwc5MKMu8MIGuZHRlBZoQgYxrZiUFpNfO8RzJHUX/LKTkJRNuWyRXNKTnz3YwD4jPknltP6+aNHfVykXX+uM6a7qmN7CTA4YFKRjC2bDViS5bpvEp1Hcb8iQPITU2IFdPkOLZcZVYkeMpJnyj2h2M9G9oEgNKjPU6jWaaCcHGBdgvthmmYiptEtSDT8da6rERlMFRloAkV3AQk2+T4PDrHMfcpGnDpnm5ok1yJrm/lSHIVpwnQrKNk9bJfLLiQLdlFzff22ux6MgVgqd8MNy4XK8tRvASAqd4jNrpQruywnl8W2dlZruuk+XVCca3DcDNZ6cV6b9w7Jbt1jJpIBLbS3ShGPhsaoymd5rza4WTNwvXNMuiwUwZK+RjWrwlbBQWMF1mU8Fwq0NXuJvowH5OFacbSBkqFYLEgcK0OKyfbyEVOsO1NRvL6Mt5z4LCKx1prGpOdNcxADdcuQn5mGNmpAT3flB7w81GWkZ8ZsTQAOx1VNPFa8dlRNyczr+8PVtUpQzUzdAw+yQMoN2IRYGDaAKNJcqyw84oZ667Iha8Ck5OhYkacpFPOmW/Eg619JynTWgkpiF3rgfFHfB0WrEq+YPeZ5zKfD46eblA3ihFQfCaL7DYk6vQ+CD6ZlkBTHoswxiMVM/NOy9ukLiYlA3rWSBzNzqCQZBYn5RROV1pOYAQ7Ojne2B0bbFuZWJexG76KqB2MPAg1pzcIH7UTbqqQKOwJcycrDsSNQlSNZfRmychgLB7zAHmYmNvSF7PRbcwnNEe7X6zpuuWL8Wd3fAw3XLQJldGo3htNLD39g3js2efx3nsH8JlP3YlLzj1HgHF8alpAj0wnJ+f88Cc/wz/+y09RDAUEOG+95ipNMCr/kovbzRf9bRyu6XQGDz+zFf/8k1/i7cNdiCQS+NaffwXnn7VG6QhN9TUlIxPd3v3DI2JxXnr7EL75y6fQ0zuItYvb8SefvBkfumSjy5I8ndk8/T3an5zqRCbz+dDzr+GvvvNTzM4k8dVPfgSf/di1qKdrXK7/gthORkK9tONtPPXsa1i+bBGuvvQ8dLQ2SO/K387r+uTLb+DvfvwQ3jvSJYmAzxdGpKkBkZoEssNjyM24qQ+0WdJtzDNX97PM1edE4+G6GkQ7OpGbmkV6ZBjFHFs5bvKKnh63CAUg3ZR6HjbRGrkiCazYXioUGPbtWg1ikhyjyrmrql8c46v7aHmWnrtWhz/XWTSGQHUCgapK2r8NuM3TyOTFevlR5NQfjnejG1MB1dZ+96CUsbjWXOZ1CVZVIdLZiEAtN1y6HlnR+5CfpJkuB1+ELFcA+bmUgU22pEIUvDM2iQeCtdX10JMRo5SE5gmZrbIq5Aj4zNUbMtE8f4asMg/nUkXrwnRLgMybWWwxGKUsR+kmed+cQcGL3/HagQJ1xoqUWnJl7UtPXrCwUl1BWeoAu5/1iDW5Xo19ULssXGTsALYAACAASURBVIFwXavYFm5WptlL6WBVte+1o+3YdKDL2rM2rcp0qyXQ6cwsxra5IowZmI4l9Mw1xaKZlTyG0GtLG8OkJ6oUQ1QOaG1xma7YK2LEOuh9OrCpIGM7tL21yEkbPCTJamjEncbicV80EGmX2XOSLwATewHXRdK/ly7swiIU2ndFhZzJLHJipXw+m4VNli6tw1X9AO7fBJs0VLANJ92e99zaS5eavE73KX6TRVW03hEKIyo2DfuYwUIGn+omtWNVmMntaowUSQuuPYGHirjuMRNKQo31MopkmXF8rEuB0Tysc3TK6315E8osu5fsHU0pjOShhrDAaTnppLSlbPGW2AEVsN76c/pm7l+K3QkpZcWYIJ8m2ITrmhFbskpxSQST80cPIDXQjdz0hA5mjXjkWmLskYK7bdKNWrxKG8ghR/BTEtEZI1lW4Ru2dF2GUqHhRQgKZPL9egeu0UAOTpyiH3aA00tBYtFbYTFUMmeIaS0gWNssgJzu6dJ0HLJN2gcFtB1AI0BREeXxX+5/1davQLCmGcHaFjFxqeEuBeZzzTPkn8yjpjOxTUq2N0ggVoNIXYcAiGQkVXVmNuHe4vcrn1Vr0h9QqD8nHmlPIqjnfyjr4Iz35IyZk0VIO/NxvNKANWUp6o4wEozyjojt2y4DlXsp709+bszkC9wnOaEonxWbyENZHVdvzj0L0JIEwp5/73osPHFGM+hcoku9qsVA7cyYjeiOV6q7R08KnwcVTHOU/Zgxlq/HFjMncfkrLDKKzyqZQb6n7ESf9oxQbYeYx/TwURTmJgzYqQ1v3WMv89fbl+zYtH2dzLKvImb5qTJ/ecYpLzqsKHxFZtt0n1wPTHIIW5YvC3QCch/b6FGEGhYh3NSBzOggcmP92hfoPifgzkz0aP8IVTdr8lVmrE96T+4RocZ2gczsaJ+2SWWs8nc5MxqZcXCcpZuu541B9QXb2o108qp5t9HqoaWgXw819/+IBMqmG+IgdrJaBeTGObPWiWEd/a8b6FWi2kttuooBUAO1nPlLbYmf/8TJZth8ad7Iqpo4tmxcizu3XIG1nZ0KsD549DiefnEbXntzJy5atwb/9x9/WW1yAqad+/ajraEeyzo7tCiff+V1/MO9P8GRnl785Ze+gDtvuh6V8fhJgPM/83+6+wbwP+77Je5/7BlkisB//8ZXcMvVV8ghax954VjmTZ6fz+Dfnn0Ff/uDBxR186kbtuDLd96kHMr3Gy/4276vielZ3Pfo8/hvP3sE7Q11+JO7P4KrLzlPIHN4fFLt+KXtzdLGdvX047s/fQxv7DuCDasX44MXn4uVS9p0S2jQePDpF7B153uYpj7bjRNTKHM0gszgMHJJAkZuWE7/4zmz6cqWS5dAiIerDwGtE7ZIqOGKIE934iRBhh0MhRxboOYq1cbMNm2kFv5ItWnM6OiVG3ahheeoLnfAe85aa5/b/m5Bt9b6tAkwAT/b3BY8H6T+talZbfXM6IjljLk2CA8ibfqapbwAbEqziXU4eO0tE98zaiVA/SiZd7HvNNRZ0RQgSOQDmM0IqPNg40Mn3Y3a7iXbrZ1HLLTIUrIyVCXqKlyRiM4cUFmln5WzWACCLWo+3AzHXnBLe+BF7AY1stQRyj3tXJ1eOLjXvvYWG1v82mg9jGPAyJuko+tzBoB5EiNX+oaidUn8dkAI/HAGd6JR1yk7zwBhGml4DwjKjHkRa+s0Swt7h4YcG1NUyvR0z5ieNYukUfEh/RbXqXtNAgcBQ485dYC7BO7sQDdA7QFTd0G8NrpcsG4Er9pCnMri2t/uYqnsokMzmlA+Jat9yx1l18dYbM94dPKB54E+V5zrfnt9KAdA9cg45s6bTe0ii8QohKw9qdYrDxM61zmOzs1Il1mJQE3v2a6bZT3av3vNN+MFXCs9zGKBZIuFVi8AYjdPPVEnkxCZKbqXLdzahbkz4J7texaYKrR4aNcg1FSnQo1f2dFBC3kf70dO4/NsQo0gECszb1Y52bP6NnMzp5LIDPQiy5nNjHJyLmMZPzz3uu7zwtAJAgStLRmdXHYpxz7WtRjobG1HPptC6ngXUj1HDTi43FOycgJFrkBQ4at6rGyNegWaLuVC0VXav711VzJweN93crHhGXuUAVm2+Xt3SHeJ97OCwe71AhOUKvliFQg3dSJUy+eqiOShd5AbHzRQyFYqwTbvA/MwS+/Ro7Pt7vP7aIYJ03HOVn0uoyk5ObZLAwFEGzv0ueeP719oa8cTiLQs1npP9x2WiYYOZZ+YdssJlZEyHEMgHBF7zEJehUosLiAscCmZR97mblM+JfaM+kg/Aokq6W/pB5HuUpOROEqU9KkVJyQI+Nzn55LykNj+zRb8DNJDJ7QXa8JVkgy2mS7tAbB4Nu3DKqJcB8M9F/pd/HsaugJR7bly5jNFIcWO1ZiIAI5QJTMv/axmqpucgPtVkHKUCjrYA3Jpk6gwnTK9LBEEYjV675mR4yXneXbaJAwGlSxBwUZP8Z1z8bH45nNCn0AMvljMdLEaQKOxglCRrYzehIr6EnnCP6M2mTsiWXGCQ5/t05GlZxv4H+kTMUH5iciB8SF1GlloUfLAfS07O6lOgPSs9OMw8oidSzeKlAOGiCUtLi0uRtxSAWwPNWjZ1uoKfrd5l1plTl/l2A7SwMH6BrtndDQFGInAwGtu8tSHWeyJ4+29ndsxYY7pdCDUIgoY7xGVmzFQxQVjrTzmRJE1qkpUYPWidpzVsQj5bB4HDp7AgXcPIJBJ4c++eDfu+fhHEItGZR565vUdWNTUgI1r1ygeaGBkBL9++gU88swLuGjjOvzOnbehvaX5/afsuBYIW+di+BRBGhBrWg4iGbX0xNZX8V+//xPsP9GD37/zY7jnIzdgUSuBXaQ0clHTkLI5dPcP48cPP4V/+c2zaG1qwl9+4U5cd/n5Ls7HO9zZjcpJz6XFzgk0Lu/v/fhPHlzHegdw78PPKCT7hksvwEevvhjtTQ1iN/d19WB8eg4Xb1iJREUM03NJ/PLJV/BPv3gSs9NTWNnRhFVtjYqqOdrXj/3HTmB8JgkfNUV+MspZ+MLGYOqhldDb2xBtczVxMp9fznh2MRts00jgHUOotgFhjsEK+JHp7dW4Ozlq2V7mK0jcbY5bAk5F+KQmTKzuMUFqAXmTdu2gtPvhhX2YprNEOLgKXllwzA10g4FZ1IQbWHXGLRdwetpcedJEmaBabQrrOZUcjFY/OIZTjKz9HcEcs+vEoNZWIpCImiRFom7qnNnOdVM1GKYsrF7QHGnKEcQK6SEsWjchUSFjUG5yyuUEWtSN6ekoyk8gUB1HsJr5tQVkhybk/lXAugNuNnfY4m8MBHPahsVTeYDHwBvlI+XTURburBUCjs1z3YmSUcPoMXA+sNeGthVRfkx6bJ6BQGktnXGCrKcVIWExgGzViAnUepBlwbNTOEDkAUULQLd3aWP4PKhmU9H4e1ybLscZvmSwzR1p0Wwuh9Bj5J0O0Xtf9lvK2liuYNE+J4mCMckuDLHs41ocjwLanVRIeyLvCUG+PRyuTeZirbxrZX0ye47KQIY+o/7A/al+v8egedfZ8ZKKNSF74jo3znUsBoSRRDRopJyr1Rb1AntaVhjrb1SgRMVc6Dbn5izexZnwbDpR2MAJmU1F/dB5a/mJik6hQSdRp/+vySs+n8KzAwy99xcQrE5oT6CJg4d0qrcL6ZE+TV+SBozPB1lnl/1qDFMDYouWI1hVi+zwIFJD3cjRKUtdN6+fYrvsGnmgVYCVjCsLPLUrvQKB50oEQbKEjW2ILV2NSGsrctNTmO86jKzcxtPSAgowe+ZXXfYF2UVpzZcvfRVEpWV50h01pLrwzWYe8rpr7k6XHNNeGWD3yuvqsCjmNWBHhNpHgphgfQsqlq3T3kBjYbr/BLLj1M5ZMa81qAB9Gnc90MI9zPa4Ip+dUASRpkUCnEVFIcXl4eDYSm57jLxjjFR62FIUuF+Ga1oEctnOz4z1O5BkCR3aKwTkXKIEpTne/qe8VCvYtWZp/BELT92m6RIZV8X1G6xvEiOtQpxtemoI8xmlnwhrcK3TXyJNJ1+XLLTph3M0s9DgwhtCnfccTU6zJYmP9O/GiJnsghIt/V8+y6YTVcatJjDljWDgJJ2iD9nxXpkgRWjQvZ2o0/WU+Ym/Q9eeHhXTVssPwEl5LPQ14SkiQCgdMgEyWWpNO8rKVCTCTViEBI4bEerdO3c2ybdAtttNY8pTakUdpvSzeZmB/IE4shPdMhOyGPZVcQJVFPlJjnml/MA6XmSSqdNUJivHdNe1ClBmyWSm5iSZoMSFHTheU0WrxarUXSlI8pZXmizXjsyw7swQwxqpKMkqacDTRDTBwLbmohahTD3ebGDXFnCHrxZKgLqdWrXB9YAzdJj5hqKTXW6dNmf7vXIVupZoid10gNTaVdRyRuBLxBFky5NVT4i/x110XtSgD1GFyhaRmkwhNTqFjso4/vkbX8L1V9pcdkYjvb7nXRmJtmw6D/U1NCr40d3Xh4efeg679u3DF+68DZsvOB8VkZPb6tpKeIDnctIqMhyd89JDsbDmvzdUVdlYwLKv/Ye78Ff/8148sW0HVizpwG3XbMElG9fh7NXL9btZ5Y0yu7KnH6/s3Y/HXtmBQz39uPL8dfh/Pv8JrOi0SUveF4Hm8OS0YozYTiVDWR2LIU6QxDiLM7jXGRn10vbdePDZl+X8vvWay7CkvVkLdmB0Aq+/cxB11dW4dMMq5RxSq/rkm+/grx54BoffOQgkpxEmA1TMIZPPICtCywKe/cG4ql3FoNBo4oK7bT8tZ0f4YDD/jIxD1gKGldkXsYDgcFRzV8koZMfp5uvRAShAxOKEkQsUIYdpLOADnpSmRVrGUg6audtty19gaTwTh3E0pusstU453oAxLqoQjSXk+qXjjq0+7glct96cd+W/uQxaYzUXQKfXcrGUaSfKd0y2QnQrEwg31SiDVJOGmDtGppNGDrkjiXvZZs2gMGdOYslTGJFEYM4DltctYmPlFBDMiI1SJiQZTl7LCoQ7GhBqq5WJL909ikzfkLRwAgZqIzpgQueoDlxj+xYOO3do8vfqd7vD+iTQaCBKovUS2+iYAO8aaJ3Y7yovQWwLP1mDKPOJY1Vteked9EK8/pnxAYsMKroxmKVWt/dkeCe4+/0CF9bW9oKP1foiK+aN4SNLI8MOWY2kMd8eDnCyDNuCvMLFw3Ye++EVxrbWTXrhmM2y19J+57GCztVNxoCsIzdxGaQ44lKLzQ4UA8Dl4Nx7nsr+rBx9SpPoQGsJqJaDUbYonU5Rk4ao8WI7r9ac+dLbGUunl/HWtnsJr5AW3x4gK1KlPbuQYXYqJ8Q4qK5YlQiClfWaRsJDMzPOiKMZy+fkZq9JSDb2kQcVf19AemzONLfXo3Ek1NCISEen/AGpvm6kjh1GhofgPNu1PEsIuA28eDmmoap6RKgRDMeQHupFerhHelQZiVwB6jGP0pIz/oVnkma3uzgx79yRY5+sXjXCjYsQXbIMofoG5KepW+xBuv8YMhNkmiwWyrIvzVVdqgG8fdCxz7a8FvZF96sW/liFh3ePDZiWHi0rvctkFO7MdDFYumXhmMAmcx/JKDPLkgUlzSuR9iXGvM0mpZXMjvWYaYeFgNrW5mhX8alfajFFYvlk9o0gXNOo1+A1j3au1HrNTU5K8ykWeoKyKBt9SsDpaXa5vuRI9majE1y6ccTeM6bPphB5b8+3fUoFJFvUcrlbELtX1MnkVdskza2uFcGoyIC8jZiUDIlOcDNBaa8nCHRjIhVB5CZISQJIBX2SIJ1TpWggLDcIOYZTk7aYPBJHKNGi9ZOdGZQxScHvqbRJQDiekVdRjH4Afr7XRL3WWXZmBOCaKxGpC10idu+0n/DneaZHGfnEKT3Un065otQ6JSbLIYCzvauk6XXnjifP0bkXq7BEBaWYcGwkTd+18GWKyM0N6/rR1BVI1CE3NaKhCOoEubUgwoefnT9X1YxQQysKEyPIzIwas5lo1LOZn6RWNYdgXbPusaaBaWvKG4AlgeIKGTMeOuKMBip+/yQjzpj7S5aztalIlM9YA9LQolu9gsw9RzZNiI6nKPyV1LJkFY2kmaUSEAckYPXEunYYefS9d4B7rdAF/Ygcl5EYAjQpVUcVKWPPg22mRY0HcI2f+Twyo7NojsXwN1/6LD5+47VqFxMwcvTkQ1tfwvJFHYonqqqMI5mex3MvvYYf/PwBfOjKy/G5O27Dkvb2k8w3dAXPzMyC8UNjExOYnUsrr6+mvhqdbc1oqa1B2AFO7ywYGRvH/3fvL/CvTz6HmVwWrTU1uPjstfji7Tfiog1r5UB9Zdc7uPfJrXjtyAmMTE4jHg7irqsvxdfvuFkRTG6b0f/StNI3NoH+0Qmk9AAB0UAINdEYGqoqUVXJEZYLcSBcLN19g/iXXz+F1/fux4ev3IzrLrtQ2aQz8ykc6R7A0NgEtpy3Dss6WvR5k5ksHn17P/7x2e04/No+ZEcGkePEAB72YsYMZ5kHiJt9XAUG2ytFskaqyL2N1e6IIhoc2BRTY/sZ/H6OOrPv5eYUYCuV1R71ZTxYOBSAVZ90JlUCBXK4sgWgQ8QxjE7u5gfbhjbT22Mgrf1m5iFV3i5AWXmBYHSUE2F7gNOxHjIT0VnJcYOhiByGjH+Q/qfsLNfvcVlt9scmtNa/u8kmcoBGLM5D31HJPE5rrzMuie8rP0eHn+nqtHlmGTHC6thy59QaV+RKQewCtU98T2z9i4HlewiS4axEZFE9wu2c7OFHpn8CyYPdlr2Xn7eWKp9h97wWio75LH+QHdunz8BnWWHeC/FG9sPewen+vXSOOsOTxwB73+u1e+yulbGdtuuKQ2ChyvgX6roqyAT7bDiEplFwCoVNrpD20gErz6W5UFhYdJIlUXAUrjGGnrhfwU1k4CTW98khnksTdJpLvHQAlv5douiTjIIWdO6m62j9eGDTizwqAw1GC7osWa/NbhNvLFzdr+JJe6nep9Nzurg4u8zeLnAqCLU1bXE/3j05BdSUNhB7DgTOmLNJkxD3KxmmyLa7IkfMi2cY8nYyRuYYU8TnXd2MDPX4LsjbfZs+U7wW4YbFFnM1N4OsRhRy3VnRIpJA7cxpAQDLLWQbbhK5qSGbn03jY3Ut4ivOQrhjiTSfGY517DmKzCi1YQxgt4NLbBmZIL43P3MQ6zXHm9eMjBtBoXIrPamA9IHGsHnz0XVGeWbWMoZS5j+xVmz1t6u9TtBJVi95aJ9AJw98j302I5HX4SljiU8FnKV7WnoY3CPhSnU3WvRM+LSMNncA1BkkGTNUTbAZE6Ocm5m0/U6AnHI0mkjIQlUbcONn5lhJhm3z+dI4XMo6bC3JO0H2W5MCvexVamZrEW5bKkaaMUPFLA0vDJJnbBH3akuv4c9RJyqDmCKjrPVrz60V9t7IyhKy5jrXZKiQkRdknkth/ebW9rob6vBxr2anLZ6w9S9Dlxshms8jWFWv9rAmHlKvzNgf5m9zP59m52fMmG8x7aP63bwuHGuq6Vqn7lV67o20oFM7GG9ELjUJ+LKItCzT+Zju67Kfd3pz7Wsua1esaKLG1t38vGK+2Iq2PFBKzJhNW2sTg5QVmtLMe5IxlJqlB46rQGVxYONsA05m4u1bdnWNpONvdlpcx1wrX5ddOhW2PEvnHYFCGUaVzD4E3NKPqoj15tLbBi0vKz9LogH+AKdizQIhGmM7JLHIqsBL2tSpeL0VkNqvYWNr1d0sX8G2cQRIuDClhB0XxlmxAOZ8dl9LowCnL1GtvjxvmtpWYonslUTjkoFRur+F0Xj0KV1ldNUy/b84ZyjW8sscy8mL5A7+0iGufDAia1Y4EYuvaEjAH7eKmYYPE6pb7qM6FvN5ZCfnUVEEPnXDVfi/fvce5VfyRtAo9PbhI9i2Zx+aqxJoY2s5l8OTL7yE+x99EtXVCfz+p+7AdZddKuc4HfHM4BscGUX/0AhS8/OoravBktZ21Li8Szm5td7zMuCQaST4ZJzQvY8+hf/5m2cwQkdzvoimikp8/c5b8Mnrt6AiGsEPHngE//zzh9A9NIZ8roDW2mp85Y6P4HfuvAmV8Viphc6bwveidnLB5spPzadwYmQcw8NTqIyG0NlcLyMQY5EY+TQ8MYXHt27HfY9vVc7mrVdehBu3bBYT2z0yrhGh56xYjLXLONPdRpYOTk3jR9t34f7X9qJ/TzeyY0M2ckutKbrsnJNcS5sPH0ERQ34Z2EuNLu+rNzbLVchcdBrlx4PMQB9/ltpJc2j6JDvh6mFrLNq+XIdUdpChy3n4Ik7zNs/RZhzd6JpVnj7U02MWaTQrbz2ac8/viyrTjO1/A1E8oPi7iUks/ocgwtap6YN1QDICgqYGthg4N1azfJ3j26MfnH6xhEhUzdlnkneOoIJrVO0NuoY5y7kGvhifH+qGaDqgmcKNfY1SPhJAfjqpuC/Fc5CxlUPZjBL8XYFKanMiMg+Bek5GnVATVJdAuLMGoYaYGJd03wTmD/YiM0pxf8a0Z3Ls+83Z7ycjUUSe2ho3ncKjVUokmosoM1hYBmxUdZRP2vEAkTPRlEYeOhBUesFTwZFzVfsiCMYbNOuZ6yg3NibzIE0hFN8zB07OSDrN3fswp7Xp+kxA70UiWbvUdMPOve6YQAJbuxdkCcLIzQ0JdJ70Vc4wqv71nPge2PRMbV62ppdxV26oslYuD0ZLCbD3oSNXbW0bH6jIkYwVUZYRSS28py91Wk1Psln2Jg1jlksHyoG8ux7ununS836xNVZZY+51zfkuWIQMI1TotNZ7tArOCivHQjDUuqLeWJXkiLlmS3IVpx1kJE5Tp7EdyaSGe3BNaopU2lqcYmvS1oanQYKtdxnXZ0fc/mFMY5Ah8c2LECPobGrVz6Z6jiF5ZL/mVZcyQnUSGnghu6qiJV4lVpIMV2a4RyyrTUuyjgJNJvy8dFmL+XLa1wWW2tanTi+yTBVsUzch0tSJSOcS6QBTvScwd+AdA1oKgncxQ0picZIxT2frAU5PHuGu7ylw82R2s/xWnvaN7g+cllCB49W1kgGZvpHaO+5B3Hr4KXh9/OY85vdWsihYZFKCUECzv7k/UCYg9pj7g1qd9BuQyTbpkkxDShxockMEuPZM2kEXOw1b/kQcoco6pAZOyDjil9aQnT/uga4j4pIkFV/EyUhuWpIIXG9iksc+s7BQ1iuXuvcseLYbruoACiSbhB0WgJf2N0qC2JoWiGXmbQSRGrJ4ZKoJFMnq1YoNzY71G/MoWQ8d75PIq/Pg3Qij/nUtZcb7X4y9ebDueV7X9znn2Z/n7Ms999y1b3fPMMMIw6IRpNABERgWUfbSAaUIijExicbESiplVZI/XAhalZQKVgjGiI6JOgPIOoDAALIIzAw409NM9+2++3L29VlP6vV+f76/57m3RyuXanq6+95znvP7fZfP5/15L217PTcb0dy+FfXFlTh/4+P2+ERAxp4WvaYWjaWlmO8tK0oUPmtz6wWdV2dv/m6MTxECpQyBKQxepV1iIZ28wxi7c+ud+t44JQzxhBXCb/rHVETGuZ788kKD0aafKTzTylJTrRMoNKCIdcVQ1paWNTkcPIFqMZF9k+7FRHmro1sTbHyi5yIQ1115Uc9k8PC29uRcC3uxNRXdPpv5XsdT/ujsZCbFlHM1WzWVZpgmThZMc5fXL9RVkIyBCOT8xPRXFs1MF2dPMH5LHs7yOWOs2MVAMManmSojj8PsqLMw9fgmlcR52OniR8mIjQwWBCtk8nadapQHqtAB+T5eSAF80R/FXH8Yv//lF+Nv/tffHe9+59ujmaknWCYdnpzIb5CR9au3b8ff/gc/ED/xy7+qYg5086u++AvjD37OZ8XK0lI8fvokfu/23Xj51s344j/weTKXJ3auJB31h4PYPTyOB/v7cXh2HouNRrzzxjU97H/84z8b3/v+H4579x9o4zbn6/Fd3/i18Zfe9/Ua2/+dH/in8Y9++KdiB9HIRcS19fX4b973jfHt3/ReFY2feuNeHByfRm+hG1cub8XaUk8FJabdHAKDySSe7BzFL3/kFY3aN1YWY7HbjOPjk/iVj348fvKXfztuP3gc4/EovuILPif+2nd+U9y6uq191GzWlVWPVyhPHX7or3/y9fjeH/vF+KWPvRbD0UUMdx7H8AhzdvhuA3WeJj1zodleB6LzfNfEaBAjkaezIBMKIiQk967QJwRmtsYyTN/MhoWOtR6dGy9HbWUrJkcnMT4mieI0RhKQlPGYEfCsd1QMlHVghbFXdcWpTe6mx7iQ5O1naoJyRg4WPzUdVC7eRLrGWw4SNcRniNdwkeHUqMHyATiNqivjZV/U4m0i1lCXzqHrIkDRcfy5Fh0vUa88PwqASYwPz2N8wAaFOO7iaR7f2XYrJid9Faka3xFUdAXbk5WYA+0fTqSux+ezttpRATp6fBT9N/dEUxgfJwFc4iF4gx6PNOBEz0UMD/etMM0GULG16qAzuAHlYhmL5rs1qMn/fy4yUU+/CG9MvTHyXQrNRDWL8ijPAK2jOgpuiPOg2wOhA9jegKxwYA/2ETtwfnh05ijP0jUnX7hkHKrppRlkpGZBFEbGcI+1FGhiWTsUQFgBaWRfvlaOqRJJtVWVecC6vORvWpTzGYlXUF/9nKn2B3FRXWh3Dv/yJEd2N0KgUnyTinVdQPx8Qt6mIqVyVlejOKGbVkfre1SXY1n7OfHRH/TnAd2y36EtioRI0NDjo8nYSzxLc5RzF2VyzGrU2itGhE+f5tcr/Gi7DTTXrnlsqLxqLkAcF0DQz+0mIQEYyIXHv0UgIbEa74i1JrNxj2RBylrXXoju2z4z6isbEsudvf7JGNx7Uxw+hDxFHa4/A2rbwH+QKN3VaF25ZZDhzqvK/VYIFa4IpJv0Gc2TcFLSTabWYYVyAg1D42RGaQi68AAAIABJREFU/HgkgnTCN9/a1iI5v3cn+g/fiNHxjjPj02qsCAoFpsysCdPGqheVa+HToNZv+T25aqrLf+bWRmDDGH1xWSP0EfnoGaBhFD7pT7yx4mrRXFBjAGLbvHxVz/L44x81lYmoQa1VBJpkYi9k9LCTgWhYEXfyTOrkarM/t65rDWFjVV9bjfHeozh/APrLZIxCPBtQHdvTz26HgKQ2VNQoAxpCrMUvteeprNE0oZrzESVkCc5p8uVT1OeBmcMGDEzk3ijKcImkrMpnIkShfnF64khkKBKc+hrRM2re0/nnhLoMURDfEnR9Iu4hvqJYGdEMD55ijJ5nQU499Pm0oSmssYlckNKf5zrcfxjDw8fJn+Ujcyg1NYGQqEf3aMjTs3ntbRHDSZzfeUXvC3DA07aLqAvhb8UYesSEpjHPQWrwCf7n/C4nUAlVlt2di2KKvMbadXE7h09fIwDIlB7OOzkolPMqueS67zxeb2xc07s/u/Oq/jzPDVoBIJWem6hfRwJEEnvNt+E9UISf4tWmo4xEWLgNaWq3tc6nz/HalF9iw/aZCLG8iM1/cocFInoBigZ/rShCi/KzFJZu/dMrsRQNFLQtLXDQLiW3kN2Khc0i6ksLUrSZZb1h+F6V9WAQi+P5+DNf+aXxvq/5irh5bbuKbpS/Wn8QqMn/2Qd/NP6vD/5o3N+1JxS50AvwIxcXo1WvK6XlW7/ua+Lrv+LL4vKlzSrFh1hI4v8+fvtu/Jvf/lj86mu3Y+9iFLdqnfjv3vf18fKNq/FD//qn43t+8J/G3QcP9MAazW586Rd9QfyFb/7qmL+YxP/+T/5VfPg3fyfOUY7FXFzbWIu/8r5viG//hvfGb3/8k/H9//gD8Yk3H8Ti6kb8gS/4nPiSz39XvOPGdlyi8Mx4QnxCH+4exI/84m/Gj3z4t+PhoydxdnIUB0eHcXJ6Jn9ONv7lpaV433v/cHzjV78nbvEsMt6TcmHQH8Ttew/j/T/xi/H+n/mNeHB8Js4hRGPI55Njdx2ILNS5Vb88IifHnPguFqkiCidOS3AMnC0+TP9dMBo6MnEapEnULrot+SkyxupG++qLyuGl2Bw+vufMZMYJIDFC6KAOFIHIbNs0Nd/Wv82mR0pzHWS2zhKPRTwufPRcQLpRgkeElUUj5vROxtrMjbUNKSJVvMGNkiPDbIGZF0cibKBX2IRILKGgLfxKPb6EioByHf/M2lIrxkfnMd4nexbVaKrNSW4ABWXUfmIOkjtnF8PiZq13o/3ietTWiBObxHgfrjQUlmGMDs80brdgg7HZ0DYoxQKIhwN608QUfZiIUaJ0+hY8g4xDlGqQ74m3KpzOUmh4xOVTaTqAqpaGCjQLqfyrFKbJvC2j2CIsA3nEGDy9HCXyYT0gumouUaHHxRhPvl1fjEqVKQi1OAxZJqWxvo4SN1MUPW4kULzyTvA79WhVNAgp9LPgFApZTJVdghqxhvObPO1iujzD2yyXm/ZDRhjq3xWrpJlydmYDeT008UG0H1+JtFNBKyFXpmfN1CZulp6z2Zn5oqXZ0s+eTCUJxHKUzF6rw+Fi7/E9Ga+Lj409jNXdLooRjEAHIUeZ0SQj5MK/9znLKAzro4Y4auTdmhMtBE38ay66+RgcPLBVCgLQDqNFBCCMDqFM4CsLDzwXBdsbQ+nljWjfeDnaN0CR8N0dxFCZ63eEoJHmUoR14gXSRDBhwK95ZSsa6+RwD3W5i8vJyJRxJeIjoWge3RbLrSoNqtAwWPMdjMsXxCtmxM5Z1di6LDeL4eMHcfb6x2Ow99SIcWnGNIqeFZj55ZRJYP7T7DL4D/6rZ39TonxJaaIRI7YSPiyqaD2LUuQK/U1+oL4IZwv8Q9Djm7H4OX/QkYVnZ3H6+ifj/M1XXCTyzti7ya9n1CrHmbNjCUKMPhFV2o3GpZvRhM/HiPhgl8WkWEmdO8WaKjskW5dNNQk6c9O3WOtS9KcsFOW6wd6FogQ3k71ZCMamK+l35tClaLFyTpXDmLIjCxJYTiJPYYX6ynoOKoGV6xRh0WiogEfcSaOuSRA6kgU8RrsxPLovoKK+diUaK+taWza/L2by5lNL65DWSfKGBr0kFABbLYREnYUYnRzI01JiuLTAckJfIpPah1BMLokigLaB9zA62s3GwHGf9c4l3c2j48dZaKdHVsFAoRNghyZxKPcw+91iTfmYKvGHezsf6LQ0nJmBl3PbdR1ILO+NfQ5PuLF2Vej68AghFsUmGgOoOh7t+6+yD2bOLn1LTxYLXsREwQVnMULWn80vor9lcVkI9+rmy4jSail1WMqST6QjLWTySE+igDeGDzsvQPh0ivLSxAxuXcck3cWFqHUoELhQ8OHKDkgLKfkH43FsN3vx3v/k8+PL/9Dvj5euX5E5OkXaq7fvxId+6VfiJz/8b+O1h/djSOZ16YjoEig3xuP4zJdvxf/8X/7FeO+X/OFogXRdXMTJyWl88rU34qc+/GvxC7/1u/HK3Xuxe3oeo6VuXN/YiO/9c++LP/iZnxH//EO/EN/zf/zfcefumzpseosr8Y1f8UfjW7/8PdFq1uOHfuRD8aO/+Buxw/h0vhZXN9fiL3/L18a3f92XxQ//3Ifjb/zDH4rX7j0WwrO2fTVeful6fPG73xZ/9N1vi3dc347lLBqHo3F86Dd+N77nn/54/PrHXjVnAtRgxl+wBoK6sRZ/7Is+L778D31+vMyzaEIZGMRr9x7Gh37lN+Jnf+0jcfvhbowmHCitaGytqwgaPd110YkdEYs2kaVySuqSleXFolSCE4kxTiq7Bi8XNjkZuHnAc+HnSJBYU6GPoBN1Rjdb0dy+FvWVxeg/uBv9+28qvpHvqzQCCdeNpFe2yNXNWlUylVIdjaEoGaxPbbosIihygQsZtyN6aOLxueCNfU4iBR+7KV5hc21dG5JxBEII+QmyztICyoI6IvsWNUaV3xijLS7CSpUMER5Es2PUXucvoz6ju3gRslnHp/zZsTpO2XFgr9FMykAzowFX2tG4hC8oPm/9GNzdl/k7Kk485eS1OAGhhMvIaCpthWgE0qPQwgnQchejBh1zRCUOTxGwFDVpy0UnzzHj/MqemSJwub8908ui01+3KHez788jwhY38n1Dia7Jh0U+SijpQqQnkz1dCDAQhtOJyfcEioVHMkaUnP5ReVq663CxyGdm/YriYdN4LtVykc3XQIa53BARgapMD0UXnG62p9OcImAoo0LvBjsGpNBKmc1FUf680rwU4aDeplto9E7hUpDNwuksBvI5SZoq0mfLkWfRsinCb79W3Wcc/kV5ihsAylIB/X0LNmRBY0W5f9BUFXMZCPlytrZ/UKOKFCSNpUsu5uBXkiRH+otEH6CfHRXOo2N4xORmu9HTRa/zxDxd0XMobNUAnETMjx0Li+L98s1o33wpmrifjC9itLsXg0f3o//0QQxxMTg+cJEMjUL3EQrgjnwBNV6vz0nUglhG1B/5QPJMMoGFUXgpFtMn2lGPXfPW1PS0ZbvEZ21c2o7uZ7xLBcT5G78XJ69/XIp6oYuqFRARlTVUiv5cl+U1zdI23lp6ftpitJQD0G6gDnAvUCCShGT+dxkrl7s593Ji1hSc8B4pErvv+Bz5jU764xjsPNZYVJxXeIUi2TsfvLX9ovxOhzs8612LTwanUet0RTPAb5vJIj+/6BNwdI8daymbrQqgmAGmDONXEyJxOik6c7xeKDJ6B4yAWZOyVCxjdT+JZ1Z8KWxzF5a7afqYQd6L6T9AlhPphOrrHvLETksbE/vuqkbBFxRO8JO7a3r348G+pnQgy5w9KM9NzYA2MzPJERKYnHbZ4jW9LwA7mNourgtIozgfHyGsKnzzLKzRyWiCwQifnPJWNC5dU2zm+RufSGGP+bUEjXBmCZRRGAk/RJ6HjP6ZQqsmYmrCNdUR91V39Zk5zlXc58ykpFpPeiplQkVxaK9PCb7rvWhs33CQBbxectJPsflzY18oWqXgfHbSNYN4J9lOSPDCRszNXVqz5DIPm+nfE40s6nVA6PRL8291J1zg5YIm2arC/mi6wCpFdik4CwI/FRHpAss8VZRXtZ4FRJqMygKAiyn5NJnJN947j5VmO95142q8fWszWrVxjIb9+N037sbHX38z9o6PMTXwJSX+zXQZu+B8Mf7H/+y74sv+0BcK3Tw8Oozf/J1PxAd/+hfi5//dR+MBOe5YLmCB023FZ7/7XfE3/tz74rNeeiHe/6EPx//6A/8s7r55W5f38tJS/Fff9s3xHX/yq6PT6cQ/+sBPx/d94ENx//gsYqEVl1eX47/4qi+NP/PePxK/8Gu/GX/r/3x//PZrd+OCjqi7pJ/38tW1+MK334qv+dx3xeffuhErRExeTOLnPvKJ+Ls/9vPxWx97Lca7+7q4MCeeNavmZ1ztduL33boeb9veUrTf8XAQrz54EJ98807sHR0rKlDI9EU9mlubRpfZmCfHjkeDUH3BBTEzIixEd0aWoIj8nj7xXA4CmI96JkAYFSRbWYc+oiAeNxcQ8D+CDozdG0viKDYvb2okc/7wjjpoI1EUQWlurTF16ZqrMqaaBLhtSWsMWUzkpZkqTCN3dHkowEkH2hRPc0hKgsQOgkX1bhtkP1+9ItXk4MHDGB2ZA2aj2olsMzSGWl6vkohEwCcyjAKGkaHUmSgxsxDtdKO+thC1XismZzbE1isjHpPilVz7xXbUllsx3/XXmZz2Y7jD+Jt0Hq/3yQAV4CBGe/sxPiqK9FTeZsyiJgV0uYwT0zjYPSE+nOmROpMDrfSH4idYeGcqFkA6KeCeHw+WO3KGq+U4omcsw8rvcp+KVxz8as6+wxSDJfObgrO76sxlDMn7Q6Ez8P441OikUa/zwKZWSdVtnqpxih6aUsboY4/OWQN5KXlEziUMioV1yYXoG+MRaTtTTlRVvD1TJBSxUCmk83JRsZzejlko8v2qHr06X8q4zxfTrGm1eXMgy+Z+qpAp4iSN8mev2qrUn6IIBfkRskKz5SbcSmqXxZy/Wq+dJRWHWhMSXTg9xxdU/oxTP4j8QRjDt6K+ctlemxc1N2kDVNCsLxo4I/sczuPxaTacLaGeKjS1J1jz/l5Ko1m9pnc53L/r8bus72j4VuXp2KHo3LhkLvveUQz392Lw5K6jL1EcC/V2gyF+WmcpWpdvRXNtQ0VZ/+HrppdknKK50RmBqaLBF6vGhsqWbivaj3AFTVmgnfA4e8vRuv6y6D88q5NPWUTERWt02DZZlYhoNiGijCmzwP3/U2tWv0dCIGg+qKKXUylOoUfjNXM3V9D2swWnznV4rBSrG9vR3rwq03bpIIancXbnNSOl4q8ibMPc38JQfo8mNpxRE2J1scai6WhoKjU8fBr1jU1Z45y/8UnxIBUkUUCPnDyWZz5VHBuMUEog90Dao3l0lv+eVUGxVjVifk/PFpxZFOVZZcHqjPJf3MSMhIT3LdERSRt8bYtiK9czPJ9xRukuid/O/vOeHtgij+ZXee9M8cyXlQq/KtbSkoi7hQAcfEIVKwsn33egkH5U/62OXQUQemEdyCSLL4SjhGqanv0yJwON8BFtDR7eifM7n/Q9wllMrGTk3UbKnopBI+xClkFydW/ySOElr4gGMekzIXACpGgKgByZsPfM+yn1Zk5LMGSnXNMrpXFdXHTtBA0FitIZgBc/5oyLSXkfzxSv2Rgl3Uo3uYpZ9iUFZ/mVFjzuRPIAS98nqYL13fJTFtujtBjxD21hhh1kPGaU2bXa8KmtjFHNckSmmAN1NIcinSfEf2WHz8f8AgpMlMe8TF9yuvr64xifjSJO+zF/dhZzgxN1AgO+bvFyy27Xh8SMPm1yERvrq/Gnvva98cWf93kaSdx+8278+M/8fPzqK6/FKWgSF4OeRzM2V9bi277hq+K7v/lrY7HXi+//f38s/sG/+Ik4PDqI2vhcxeFf+vZvie/4hq+ObqcTP/gT/ya+/8d/Ph6cnsewNhe9VjP+7Hu+IP7zr/yS2NvdU4zkP//wb8QTLZymSd6dejRrTeWr/7Hf9454cQ0LnIif/9gn48c++ko82NmP4YMdjVSF5mWMW+n4dAiMRlEfTmIecnNtLoZ1i1x8FxUrl4aI+LVuL5oY5Y/GMXhwT6a7VqgW/pObCh0GiAF0aUGBOJPljA8YCiP4g6AQKAWJ0WMEleekRiRzUe+sSKnMoaZM2l4nmqtbGn+hvCReTsUs4xr5rOklTnmbiclPG30OLG9ce4AatTEYahSN58qhQFwm61AjIUyE87P5e0C4b6gAxsx9+JTPYn/Bkkks9XMP66OOrEc0wmQjy1SZCxjUuJdxlXBcGlFjTNeDd0YSBqIkishu1BYoQjvR2OpGbbURcx2i1+ZitHMe/ds7MXzIWJmov0xIIfRrY1FFw/DJ05CFkwpGDhnFPTnCTAd3GrwXSyN5KyJsYe0bES1oD8/LFIYc1GksDbfVReezR743arXe8gG6yU9bIm1o00c0cgLtrSPiYKyayU7JE/K4p22+pMzrWVYr0Vy9rNQlFNCjwydGOuf4msX3MztxCggVXKw9mhvzPp/J104XAyvkaXQWVPiOzp7YN1af3YeizfNJSZudDvlC0+pNfqePvUx38nbKXzPFMM+BfSKyexEeeTwGb1UxnGQa64ItRSfrYxrfOf0Y+dyzgFccHp9INIJUhvMZFVZQ0GfPIzXSpJltL3u0zFgRO5kmqCRn52la/xR+bE4WGpmNvXrZFBlZzyDEOdBffu71iCFI9FkwwSD/3NYsB1YBczYxSsw0L8aV9cUNnVnwIoUi8OyhfmAMv7AWnWtvi87b36lzAXsxON7wzCkkh/uPYnSK5x8FgOMYST1hzUih3e7ZE/LpXStouYAFwueoF3/ctM+hwCwHAHxX2d+gZGYNqDlA4Ga7ITidTF/6917P/PDZojO/ZmUhljZndZ4vSDBrN9+kiqP/WPmZI+juovik4hmC7iLQyot6OrlMAW3e5z7K3HzrPEaDAJe3Ay/1UrSvXde5o3SnfcQz7DXWRUcG/BiHNza2VKjQaIMY8/DYf/qqiCObjWjffDFGO49lAC+0e4Z6UljBbgieo+Cp5kxxcAU8JfOvFJ2cRekE4BF6UdIlb18DifRZTWCsaswSTHIohMWrfu6gf2SIG2VXscX71T4B1Vxyslx6lfLcKRCx/8G3U8CaChqKzYzw1dr3GUmjxJ+BHypVf7mLdQZCaWpHY3k9otGJ0f6T5NrbqUS0MVT/+FnSMI8HmkjUoYmMhkr8KRxwstd1ZjGapilHiS9KW7oQZKqY7jpAD6KypUc4T5pNNpaqDx2D7Aa3XNBpVqB/ZKLk5LZ5nmGrLWs/nRmk3J0eZiRmobxNT6pZtLlMltwYUDj7TILLqvN0/tJqJnW6Cq1qBUMVuVNyFl8tKAtMpmp1dzNlg7heMG/tosXIsxZRsqM168lxVGb+2qGfBZsbV4kTWGNweWMY3XGkVr1mUr/GAtg74G01igsOqTMsaM4iyuhKn38qcii2Kxa+zMHii6vb23F9G7HNRdy99ygePXqsh+x81CyW6s34os/93Pgbf/nPx2e/822xc3gUf/sH/2X8P7/0G/H269txpd2IhWY93vslXxhf9oV/QOP5n/2dT8RP//uPx9PD43jj9uN47f5OfM173h3/w5/4qthYXIh/9/FX42994Cfiw69+KgZ9crUvotZuSHF40WzEam8hrjWwi2rFg4NDiZekx3565GQn8fZ8GRuxyhOtLKqKX8lLB9XkZ+a5mSepsWab0S3k6MUY7uzG4AlWIxxy7sTo7OS3yAUtniUWFJ2Yq/WEPhWOpjz4QNNYGzK5TSNu/hzjDDZTk6IJ8QJcNlTVcDp70X7p7fLk69+/H8PdHR9mGHd7lprNRU6D6e6yS9GokgtR4iUUk8nZK3xNRm9tMrzTJudo356VaQHlc5ymyoIRR4F19JdMeBm3cFGpWyYZYskFw/DcsWb9c6tGM4ddIz8uWYo2GfvCU8rmifFxrx2N9YWor2L30Yz5BQR3PNJxjJ70o3/7IIaPduXzJg/AHFdRDMEHbSxTrI9idHAkcr/EMtrAHBIuVoqlj3elldyu0zPirTJDT1pKdea47NSfSqRTbW7FzSmFD6Mpk/+NFs1HTSbjTaOL6YuoYpnfo844lb2Z212NXUWfsI8iik++Rr27EnUOafqm/acxEpKeIiKNfIsi/MKcPiHANEg2lNbzyPVfTrHyGUFb+e+IY2TlpfMpFekUQM/wdos4J0dgHOQauWea2gzHbHY0pXOFprnpiMu5sEct1mK6vEGi4byDMLKfsHfi+bBuSoE2W5eIxuR3Y+X3ZRVGo9NHybd0etUzh70u1Xw/XI7tZSHNHgnPuTFSjjXeeVBZppUQqJ9G1evXnTxysGMR6WRi42xF4RG1it/sgYVaTWgmDaUSKZmIwkFje6OKKkL4OKyFFOL5JwLpsZ0TqGL7+tuj++I7tU/02wnCOO3H+OAgBo/fVA41CKueY3tR4ijRS8YTGdFjfj48fBIDjM8lPsu4TJoxABCKVfY4+zTtkjz6L6hy+mxm08X3aF2+Fu3rt/TZz+9+Sh6gWEJVKl9NQYoDAU3nctS7mzHuH8bwhHfkJlh/q4zhU5sgwUdhudCMol9Y079g4qNxaGoh7GddOJ7J4St3c7pw+Cwr6JunFfXOQrSv3or5Hhxcfm7znTnjyLpGcQ56TSPdunRLgiwmBcSPyhYK9K/dlgCJl4g1kLw3hUi6wbHgp/xK7m+h5yU4pfeNUFKWTMXT2hqBC3EunThn+6kcP/Omk2KH/SKxv7qNNVY2HOdxuYuoIgiTo4XuLH5Uik7sgmjyoEFkxGljQVZFFNemVjSiuYnIai/6935P3GfdW3nWicoj7rYpMoiJ6ksgviOh8OIOi9ebVJ2seXmuNUAVofaPY3x6KEGQ3itNeUmdk88tMazoHmpRRwCnJCJM6w9iePhAftWNJSgu62roBju3Y4T6fm6sMTqTRT7P+GzXPFh18WUiY2qSnndymwvQYCDBdCXxgvVa7THKWUVgipBS6qrk107vBRecz05lSh1S1qnvCS9fCl0+0+bqhVFD/6rGTOVgzS5KxScPicu0dB358r3qZixGsqtRBNMCghLiuAzJzkFSrzzhskfL8XzhhpWO7QIkrtWJ+mrPiJGiL0EMbAmhb0/92h/FeA8PrPMI+DhpfSBOUW5O/ozd+3MkwkUHiZhLAEI8IyCMyas8U1/DnWYv/uRXfmn8T3/xO+Pyxlq8/uRJ/M0P/lh8+JVX47//2q+M97zrM6PbbES33Y5eF4HEfJycn8dpfxCDwSB+/Fc/Fn/3X/9cvPulq/HXv/lr4sbWZtx7shP/4IM/Gf/k5345zgajGO0eC8UV16/RiuHZKEZno5hf7ERrvWvS8yleYoMY42Mp7kshxSfqUnn8ZfKGDt2EsrWyClqUIhoKLTr6jTW9Uw53pX4IPWXjoyTsW9FMUSlEbC6C2Kp6T8gVF6oiSvGA439zYLD41ZQOzVEh8g/kYwB5mQPaYqS5uXa0r1yP9q1bcTHAHuVejHaxZjnSOxBvphRMQqxym0hpzUFCAZCodRnrZKHHuKK9dV2xafCYZKauiK3Ch8qiqLgnpC1Gg+zbXk9jnnGfAhsu6LzsXEByZOgtpAylJpu97UmKLu85d86INECxWLc6nBajvtGN+qV21Looz+djcupiYXI8iMH9wxg+3lcxNB5iLVNSm3xoqgNeWo72latCxyjOZf2SozvbIRVWjNEEdbqscx2eTnSSMCyLTpPzy1UxRcf0fnUxcPhZge9fsyieLz+4kfX2qpoP0ENRaGTkDLJgBXnetvkem1PfyhxrVw2qnj97ncsAxTHN5IkKHQnUoByk0AYUR4guXoOMlHLC4nQlarGSCpSoRlGgi+rjw098pAsb5rvjtyAgD0A32lXzYmsS85Zmn8VsdagySaR9IX5CipsaOY/OQNDSYkjJVlbEwmf0OGxipDz/91QNVNKIYIfA60NAcB7jc1Baj6unl0A5vI14+WOyJhoq5BGRSFilM8MNnczBxdv2iBNj99bWSypI4PWN8Vvk59CzoMjHo3kQk1NsraDPgNDA+0s3ACyfStEwraayqSgKp3zEFH4U5xiPr29H96V3yTZLeeYdeGgoWicxOjiO8f6estdJuxF3Gs4lkxCaU4XJMLLfVvEwPHgigYXtkkqQRTOC2E9+ZkbUsvyjqEUNn9ZpU7g6BS80rAvRvv5SdF96hxqb41c+opGnCuriwkI0o9BTCrkl/TU+P4jxINHgGd5xtVqKDUfemTxv/C8pwMWXhEJQ9tuM+nu2rvP/fr4pFHpjDR00MPYxlJLly7Hwrs+LxropQcMnT4RUDg/27ME8F8pnb116QROJszvoEiZRV2HfjGjVY/DoboyOnqatFxGyz6/96T/rDJkJNjHVTmIAfSaKT9/6KbZSkS/Bhv1BxY+fi+alK4ofHT58EOf3bmeQjJuViiYnJLJMJ3xGSaVR0HWp1ln3TKQQlF5ErUvaFYj8rikdV18Wknv25u9IiW2NiRPDQF7FbZcSHC/SlWhde1GhAv03XxEVw9Z8VrCUYs8Aj+Nm62sb+vdDbL+4h3R8uuHQzy2xioEDi7YWhfqPB2fmMMPPxnB/6VI01m8JSBk+uR3nTz4hNx5ETkqf278fF6wdPnu+DjlVKASkjMCZkHjaqyHMc5pQNzZG+ucW2jFX3IdoPhRbmsVprs9SbFa3RNX9JgSf61cB2ExloCjOba4UDHsG0ZwWnmW0roUkClrHnUnC4O7AKF69AZzJW48L7AXIz5WFCFFr2L8QS2a/PX/IFAwIjLQYwdYrRczgA3pOXp90wyBEDfHtPMIvFeckLs4hneNzaPXu3PyFRBxyuj85jhqZ7cQ2cmj2PZqc62IFNecqXgf/QBFRWhImHkTy/fHGAAAgAElEQVSj0YrPfffvi7/w9X88bt68Er/z4H78wM/9cjw8PIzv/bZvjK/47M+SFZLvqESDcsQ1GI7jg//2t+Kv/9AHo3M+jj//Ne+Jz3jhSnzq9t34Vz/9C/FLv/tK9PFbZFPCa+LrYD0yhlCEenY+6vBZe82YHA91KCl7FjPxU4+tdBnCI9GFaFTJ1gf5v4W85EWZfBQLx1L4ISS5E42lNY+96Ca5RFRQwmdko5ZxhJEzJyJgbu44RXvWMcqCy2jI3ujKstXtWKcI0UorijlEKh0hh50XX4766mYMDw9i9ORuDOkGGfmVlJyqaE4OSLmwlXCVa85QXq69li4gpSscPRV3iQ0n9aJ4wCkASD/ZCjXVXqvLw6157apFPijJGVuAoJ3TQcJhPdYFQ0Y0T1EcHVYtljA6QGox32lFbX0p6vy12NM/6xAj8vI8kUddesMYPNxzVOXpvkQz7vI9cpUJv9CxZtTWyKfvqnge7j4VPcBduztrcVohwWPzsrahPTDaeeKUDbf8QhWL4KhcET40ytdI79wsmLwf83rwSZmFjEfaXGz2lpwkZ9YpL9MoyER3uADn4Axz2Lmgnk51+KKJNIuXi6XHVQlXQJHHp7txAUeTPwf1BPQ9U1S0qstpp8M1lexpbVSQIaPuXMK8o46Q9vHwUKKyMop3P5PcOJ1hNCXYL7GfWGszz6E8vFmooJTnsxwrgQZGGEpvLgQ8BRpuVHzxSjwhesCz89dSC0kYAle3xF2mmt1JMs/9qiZVRlZxhuB5gphQuKtox/FDNAxsXZal/q63lxSGrIsU9BhgQE0lNItJjI4YiSP66epMULFJE8NnFz2iPKcsJvI+yIWTdVI2NYr6o+l8MVpXXxKKAlpEdnpjdU2Nt7ydKRYGp9F/QNDBjpS85J5XqL7Gp52oL2wo+YXoy9HhQ1NeuK+E1HRtFC7ksCBRE1uhaRFNm67Krxeu4+JqdF54R7Q2L8se5/zu60J+OR+9HJJDy1QoUTG1f+WdVFPHIjpxQ+DjirO8LWST98HodXLsRrI02m99rVmqJLLpqqFMIsvXVetrNJFCZWElFj/j86J145Z+zMHDh3H+xusSEXHG11peC+PRWLQWiVywx1mBZz9ScQr/uRi2l4LPtUVyKacwe54PRgQT2nJdgIhRbh011wqJjmrLzSCdFHn80faVF+QkwHsfHZLhbVEa4257JxeevUVBqkNESC2BCbnnSDTSFIb3TV2QEz+G6wtL8pysLazH+d1XYrj7IOa7a9HoLsf4kOZl37UO5zDJO8R6Li7JHoq9oCx42RFZtFcElwIAAEywKOr0or4KpWTi3HWtQbYWaU85+ocORvPHtQ8la5GiuKXgBFuQcefitboV9aWraub7jz6ud1tbwGXloeM8s9A2tSBdR2iGELtm/Ku1MBZCVWcNI28mSDwymmKssmgAVEuls4eRotwrz67Mqnmo/vWzBaes4gRLc0dvrpbQ1txEWUDOop2qpvwNGysb2hT4RokjAUyqAs2dsng2XFgLS1FbXlZhBLpoXywQNJtS+2zPD1YQLCnXEw3gayhJyJu01uzJgBY/QmyThGJTdfNilUZQkxXN5PDcCQSM5xFkDMcxOjmxPF+iEjopDkdgbWxixPpT5wVCoQ2nmE0ELza/bS8uxc31zVi+vhl7Z4O4d+9JtDvN+F++7U/El3z2uxRH2dVfVkyfnp/H2WDoSMlf+0h8z/t/PB49eBJX1pZjuTUfu08ex6OnT+OMJAjB6w2b7DIqHYyEGirXOEnyUvtxOK1hu+Coz8kxYhVUGZMY7Rk9VEFRCXAKsdvjJc8h8pBgAWiDZsFWb0RjbTvqK6sxOj6M4S65wrsSWVi5NXsJJvkeSxs28gi4HS4jvpu+nCFDz7dXPFJEAKKCtAzwnOpAhGZr68Xo3HjJF2ndCPPZa69L3KPRZ3oWKt4z7XtUAGjdleQUj+3EjSHlBCNrcniH+ARmekmiOBa0sWfSkiZHAra5YLRRj/neSrRffimamxjdkm9+GuODk5gcggDb6JoRnsy9eX+TiTg4MvxugXQgeCORC/Nv3g9cKFKIfLDrcBwPpfYbH5/H+ITLvS8OrSPNymgpTZ4lbrKSnQhY3hFj9QHm/Wkj5FKIPdKJ5uVrKoYn/b7GcxTc/D6XJRyOFqsYGXVB5IKzFJ0WyfA+7dE55dLmw8viCYJ5odF4jKevX6HI/upWgjtL2Or4jAosBVxe3CqY6fbnaC4Xo7lC0dmO0cGDGB48TD/NYaZflfeXayprLnNKfZmZs50CIaEoIPEgdiAK/PdUrs8gyr4J3PiWFJ2KbJ/15nQrGFWuJkNla6n5nhk1zlL4Co8a4QpnDaIAziI1DuMk9xcVfZa4/GzptahnmJxNI3g+sp8tUcsxnuedPEEZf3cdS8e+4l2DhMthAh7lhpFDUmW0KvBKZDwOom803w0gPoWsdUdWKjyCf59TkIK4zj4TG/fn5a+1MLWh4vvXu4sSyqj4RSm+jCfmVSmulYWNvzPTJ4y7D3fi/N7vySTea4v/n3cOFkdr1yQIIpKRolRHvlTLfkhWRaP49TMuGexGuN1QVeeirIZIOVqL1tYNWSbhP3j6qVeEVpX4S31pEKBnTLtdBE7HjclbLGueOwdxydKqvgdNK/epiuvqvZZF/Zayczp5qJqNcsGXoVZysmmyessqmhmvw9tn/YwO9qP/6KEyynFvgCdLwVPvLEdz/ZqoLeyl4cFu9B+/aaqVRumgcBaDuta0rVvhu5cCVK+bM1u0lcIoSGQzoxTFvy/81pIwpPscfuzIiVk09DQOuJwkEszkCSTbU0wXTxKjdJiMzKlJ1TqcGfdD3WBduFG1mlyfS1OZWsyLejUfk+NDoZLwXBXpyEQWm0Llu29Fo7cmlHJwvBtjCk7EQjQdBXzT1MEggHytVWCFaWWLS6ZFUXQySRWulc1XKQ4lxiO/naJvOeYRJrHu+f0U2aML7T+nSvWjvrSkZCDbKaWuI/1My22rGkt1ROoxkj5k+lGZ7rAvTVWC38udwM8Jei/E+PmJxfP9bUGry7/XxptOaLhfVWPJ8rEqOPNELYhl/uHZETsXaX19U93o6AiEwKcplzWQqb07nRCBvcL86qpjssj67J/H3KAf47kymkpScCE9p4oJ0q1UbN1u1BZ7Uu9O+kPxxeYXF1VwYhkjkYgudBkiegx3hl/hSMIa4HlHaWXmakIqQi7KYpedhCFzuHnyFe1jCgvHqG5hotJ63IlQwFJgx2ASnXYj/uTvf3e88203otvtxOfeuhmfdeu60og++onX4qOvvSkj+o+8+mb8xL/7WOzuHcQIk/EzEMQk/pfc4BZG4oxxT20fIy4gJspGaNWxkq2+uSy0zK07zwhi/zAGDw5chIPcUBhR1Jd4x+qCL8V9FhfZlbogaEaNvO4rV8QXGe7vxnAXfgp+ZcU2ZapeL2MHxVZReEn0wOTz1PnonTV9f4yhjeIkwqbO3DGo9YXN6N76HHVpHCBRn8iwd7i3F324MSCtivyCG2mYX1wfIWrJryujzzTwpZPVYTEemHeWRGUjgKw3G5/PqnSFyKXXo8ZbG1ejsbwaza21mF9ciNHeSQzu7cRo1z6RQngZWfMV6/MqAJ3yYorH5HykdYg5Lxc8CCeBBnNtVIUXMT6yKELcowbFqI2QB4921MnL3kcj1hkOZkEw4TEvL8T8wlKMjjGEfqRitYzUIaE31i9J7eriBN7njlHrGaoInb5zprMo8zzIl3h5tCK387zMLfp0pY3scUC6hXSmXUZ1TyavrEL983DTf6+gH9+Q+rSZnqJirxGNFfzwNhwQcMQhTcGPD2ByfKtDz1xWfQ3PEy1cZH2XZklOG/Aqs5nFJqvejXF/L8aMvPns/gIutlXJFCVsEVCWj1qQgZRLJARZIaDl3NTBWACB8vNmE5iTIoovve8SwZmctGrUn8Is+YTK+suK9ApYTRygoMWzWKepLpwVQ+0HidkQKjTIeh/YG7cLAn9JEwup0CUmcnKXzNRBMU/3NCbWumdvt7k4OZMPJLrQ+ZDIrMf5s8zQHJppTVl0oYI/vXYNxEyfubLhyQ5f2bBVDNZLUFvgZHfgd46EeGHMbsWsM8FtkVXLceSGeMFwKWmGSwPnEaIbnqk7QOH9JqWiuHLofHUko5AlIZ2fIX9G7NzOH2FSz9nG3kuUXZHQBWmbLTCNWJYBgXiUFJsLy6LdUDCM4YOnS0FBQKvl/QyAnbqJUmgnIl+t3Ww8q30wD01rSV6PpAm1rmDqfVn7b/B4JwaPHtv39OCxFer1tgps+ZxOxjHceSjuu9axeJb4r/prwo+kECK3XPSMoiXQiDvBANUS7EcaXXkn5hYjSrtMEEphlulSaWll4Wb+AYSZrcVob22rFuiT764iGHR9HHVSqK7cFBp/fvtVA075zEUvkLCtLncXgR2dnu5hvKi1nxDHIAzFV5mfSfdn7mh8S7vL0VjfctMKt3JC4fhQCDwIo6ZNNDP8XaJZ2xqJ/ymOOMl69nDmWWnqdm4uebX+6yRq1Z3sw91Bs7NO43U1BjsPYrRzz3VD+lzLH5v9SdMg3rS/T2n2qoIz4RhN+HT0JrqZgQb6bLqW4Xxj30c0sKfE1cQnueTTw/q5qcoswi0nHJ/oNvKn2DSAJyBvfmPFv736GqUQnJax5T9J6djpqXiUX2FaJlVdjEbcRj7ETwAJ4qGc2SOPw4nIKk2dhEjBC5i3Gz+k2UYWBNSQPcQWFJxnejlSHne5vLGOwPLlQjaL+t5wOosF9dlYnEh9T5HxXVBUv+psmG66GNAxwHXhL753/q4BptnwhbITosDgUh0igsF/cS4uToexGvVobyzG8tZa/Kdf/p74U3/kCxVt+U8+8KH4wR/92bj/dDdOzoZxiKcaxSBdkxaUc8GdvWxlo8ZYMhA38dnKs44pBUKPGtFAQEUakwxfm9q0PIfRE7gbEx3C0Bak+tPyykzx5PlV7zkFFi60fEHLqLpDwXJVCOFo/0EMHt/NtJZiO5QjIT4743R1RCta6MpWljXDmvoZj9JPYq5YlWgRueAUwNJeifb222yFQocNfYH0meVFReb1nz6SFZAWvk715PgkIUMdU9IveDcS9mDzBPdGCUrmsM6mFWmtCTHkuXk9qoAV/cnKwcbGFVlHQd9o3twSt3b4cC8GD5Iwr06Sn500kEWlcGDxRKOCqpdDSI+eC36hG41VOMzzMe6PIoagmxDPABBpdhhrwuUkDpMx75mSV8z1yc+f1AgKP6V4xDBqa0TeLdkXD5EBh7MSbjjIHaPW6C0bwaHgGJyLtK7iNG2RbBbMoTL1qX0LlqL9jRtA4V9O95HV6JDcU5CjVB8OL/taysGAQil9P03Cf+5smTm3rCBNdBElqQQlKJHxxZuL0cH9GB09TCeFFKVUqtZEBcsa0wgdzkJBbrNEU0GBipRoUzi5xzE+xWexCIlKPnoqOrMIrVKn9ICyMK+M70th6qLqmbNmpih2AVt41NwVLq506MhIOYve5HT6WaYqnLWe3Kvn31GFb6r4TBRJtitwLFsqDFWkK9e5KcRL6OY863cz6qA2BEGc4LGI36ZRG5TlIC0jbKqkUHdEnxAdfV68Nm2uPd1l+Wlm32sp5LWW0mUkeRBlcFYuoMKVc0FGdvOqRrvkOE/OTvN8vpCvJBnUF0wwxOsvdK45CRTry9tKPaJhHp8wDs61LppKRpJyrhT3aDWwabs3ixcnCAINAtVx8/INNcUUiOf3XrcpOmet4laphz+dMbwfRlneUtnToLa6MnZXsamp338Ari7PUtvDBaeFLH7fRaNQocplypjBKmWUqanB9gvRfent8kEGKRw8ehL9u3dUWNJ0yZM0+Xrc82OAJUzSoWHAu4dm0HPxRZE3OjyIwdN7BlGKbRQfhPMIBJ9nCmAgBXROd3y9GSXVekrKSTahFhex3kfychUKqQQ1hFCAGYvi5CJ8A+mmCMMVpHX5qiyuzu+96Z8BQEoNcS8V68PAcrG+eklnIGK0EVPaRCN1XuMNzH10yqSJSR3UMZBW59drKTd7/nzc47gsLK5KEIvYeJKWevNdvHBpkCg4h+LLKiIUq6k2z/5EaH3xxXWDAH3QpvWsKYozkObW9i2JowdP34zR3lMjtJpAMbkgJaoRE7j/6C+SlOkGvKyn0hjbuUENIXeQIP9c93K1sP5kQtyz9sanm5vMnD7VdLos7mzY05rQhZl5rVLQN/BGpRFYX06/nNmj7K1FZ0II/jGqTN704yvcqQISyNSMH87eUXw2MwQcbwWfoEYBSSHHDzn0YlfOaxYWBXkkUcJmu3jEIcRYinli/hgnC9x0N8rlrY1/QvcBoupikw4AfiTFGRnVNUyHO10tEh0TVPht0iwgwBsOlx0IMZrKU78wif38IiaytwHBjRidDGPUH4njsXpjK/7at31D/Ln3fmn0Op34+z/0I/F3/vG/iDcePhVHptacl7egs4ez9YKETEdBXvu5M1ANLfhS0wats6jgnXXFPwWVaVwijakTUNpkE9UkfuwwRvsgpxStICaFS1Wg/TJeLwtx1uA7jWzTxsAjpOviy/Xv3Y7RAXndiCzgKZlf6Os7Dz9dIvBymjGPuo4ujci7IaKIGU/PAp0JZeK5YgiN4l3xJb4ElUZ0NZpX4UztiW80phNEdERHW1nvJI1DY1iI4BRgq+JWUYTRgVrNWB3D1eGsMSJFZ2UWX2x2bOUjnzY80nqIfZajsbXoUc0OHDN4sWfmg+K/lePvCYbuw4m5xgjcuownJ/KYFNI2psMjYaUT80skL83Hxekgxgc0U6AGc/r3vL/B/UcxOsC7MvOboStgnJ78ZhVR9blorG9oRDYGjZaXKQc7P695kLUO3NGO0FDeFugVvw97C9kIabRvY3j7n045yFVdxYuWxZibHj3TChnnAIMXiXLZKFdBt1w4OJcYmocoDOWAeqY5nilgK9RT31TFotb78rYaAYoh4hdBXAqNQ6iKUJ5ScJaOsRQ3pltolC81a55BKkhB/xBApJ0Uzy7PsVJEVdZtBYUzY1k/i/igICLJuy3q2Wnjbh6j64jCqS6WJOVz2NVAjbdELKav6PIW8pBoa/LV/HyzqCzHdWXflDxmceKwQEK8lx6lUvc69EI2RZi6r10RiqmkIVCS/onOIfFIQXUa8N4IGjCHmV9u5pwGJZGlTK1T4Z2f69OCF7oDQLQSkn3uZzCqZ9DAhzo+rpz1m9HcuqZij4mVE85wdxjE+f3XlBFtRDZdTijixXXbjPoiqv5x9PeYliC0sv9pyWgXGqTpTa7B2RHjzIiwKoIx9V5aj97L74raymqc37kdZ7c/qSQXv+dUHyt33c/ELRQ/Vf5DoyYEUVOY8+MYHRKzyL7Nl1kVnRWGnWj79G5mH3InGFVMYKFq5HzX1hRCwdSlXo3qQcSYGkBhal5lkkVBeBGDh4+j/+admJsHwa5FnwS44ydq9mqoojk3du+brkRTj2sHdLnFjYiBbaVU4In2xVkw0XSK9QfAMjp8NBOHrQpA9wgpPSqyir6gPHMBnZmexZ2oaU+mxqFpWF6P9s236dw5/dS/ly2RHA8I4YC2B+pcHh+oIQLX4ZkENo2tm1FfWYvhk3taO2O5XPiO1Gi+3rbA7mI+xqOzaPAzzs/HaOduBjfk/Sn6IOg3dwYOLdzTbaPxNCdrW1Ff34i5LoDbvCgYo10Q0b5QZCKNoY2N9naMTgIw8WgoNnPcLyFag8lqNxqXX3AO/B5jfPagBYegvjUaRvbw0RPrOHRE5+esDrCcROuZc/ca6fSEAGSTM4jayeEiZWL01uY2zzJXcjMopad75ZfWfJr5C3iEHoF2Bm3Nf7DgrP50HnDqqhi/ls2UF4M4XibsF06m7HoUMciFVIsLxC4c5ljNoHYU/7Iec/ygkIAR8QgVbYg3oFi0co+oiKVbwZ+za5sklNsUq3pwaTHAw8QmCbNsvo8u+3GMDg9lAaQjl5x10M0BwoNzFa0UoY4Ga6rgZNGANBa6gLtyRo2+xMw74UV5DEhKzermevy33/mt8V1/4iuj127H9/3Ln4z/7f0/HHcf7YhQDNonqwlU2hScBb6en4vxKTwo0xFEedH554tU54jsR5aihml6oxPN7RUZ0au0aNbi4mwcg4dwgEiDIAWCbj7NnSt8Ly+8VOWK5pb8GpWOGuUNnEc9Z0EMdiPwfTishyTwsNDx36TbFU/EMjdZUuDf14HoDKfzVONPWffMdkHVBZmd+gUdIxukZFm7a6NjhOAuAcDBUQwfP4wx0WuMHkuSTuGI5MLngtF48ox8eEYaZQw6LThNWPaHME/K41VZYAhtpvlBCGMfWHw5pRpc7ETzxmVbrzzFqJwGph5jRu1PHgodAo1pLK/EXJc/68YGlB1HAQl+lheivrao8Tlj9ckpBSCbjyIVew74TKMYPt2L0ROQJvOQlaErvqmLBf19Lj1pVXRekp8c5tfDA3e/PsHNm2yub0qJiRcfn4sEFxSnMr9PVKZYGk2Lo9mDI9ejaDLtNJOfcq9dBGcaRzlxEuE0vzOlkFkIzx5K5U08d0ylsAukH+srEAZEH9jGbKpLhthP7Jy86Eq6VaZvPHvq8ZnhDNkxoRD8ffjYts3jLM4pPC45N3KknAe2i6csDvNSd8Ndi1pzWX+fDG3In6vqLWe035tjaD1WyUu3aEkzB12lrCzd0idUSBZCxlSkV9jqrBVNuQASTUj0y24e/IFZrrLXPxdjYxOfyVvmf8P/ytGkUBwab/jPGHyP+zbp762oWUYBXigfomjI7mgGnCgI87SCyjSkaYjDdA14AK9ri0ZPnqH9GJ/vpYn5qkGIRjOa2zejeXnbYPCjh0LWQFfxkhT/UH649vW0eI+CmxSXhRif7Mbw6EGi7znqpkBIvqCU0cXDMTmBZZTo9i3XOwUVQtjNy85zxzjkzqfkxch0Ss2MxpZM3jKJRW4sXhJyMFhE5LEstFZem3juzqLi5bwsM3gtlelNzv/CY7O+dFmqZERb0kPwFFnP2vcUKpmXPjgzL5yCn7tjBTX6zWhsbiuCl+kecbmDeyQakb5zGOcPXovR6Z7eC3uueemqkMTh8W4E96PQL0ShbsyZhimxCesj8YABiOD64kH5VMk5Y7ifeHyCyDGFwqJuDCLn/G6SBo24AUux9900aaPKlN42cLK2aneitXVNHN/h4VH077/mtQqfsnBzU04qk/UMf6kvrMoRASS/pAhZkGOku0xYKDpxbJjDGL/dicnxvs4c6RTy6GBUrGmZGjlCvS9inpoj1wDFfW1xXcLVGo1b/0wc2LEcEupRh05BObT3NIYnB76LqD8OobUcaw/qfE5aAY2XqGqtXowOyGp/VCni623OIQNaAineAkyWhqqcY8UvlYkT3FcaZ+iIp6IEqDf+j6Gb5RvkWlWjVRwTiiCP5TjmfduEXw0J9Zj6581l6X0Utzl7UORZpg0j805m8xR+PkBVKKgaL5ApEYiYMdOBptCkxSiOTsA2NFJXT4ZRk4m8u9Kq0+SlVwCcN67HvVgbYPXSEZxeWyIpAIjW6KhHiRZnTM4yqUaFGGNEizJAKi3G4WND1ic/eOC7RApM7hsbEouFxEIqZ+TsCEMP2RwFiX14bvPzsbqyFn/1O/5U/PlvsvH7933wp+LvfeBDcefRkxiKEA6p10WgOK6ISuZrRhRk/0NBjmdcXtA5RoVqMIGbxJios6rOurbCqBGlK7D+OMaH5zE+xnaoL9HNmL/T8cxccB6rJF/pgkMOKw/pn/P5g/IMVWyZ1xcS36AenV9eiNHuoxhQ+FHQyf7IBTnHwzwiD1JlQK6V0ND3BVwu9oKKzR6cGZVaGhTB7vme46IRHA6t6y8q53yw+yQG926bWwMHR+o6C7z0PdUc8PNZsOTY2Ck/uBQ2Gkdn94e/oy46oXA8dwvdzAWzObTSJ8RzW5UxfOsayu9aDHdAqtMCRugjcWp1rX3suRBzMbKgKagt9Zx6kbwZuJ18zTpN0yIWQiPZhQ0w9d85jMkZI28iK2l6SrFZPG89uvUzY/TCyKepOD72wnD3UXqD2jlAvLd6M5pb16O+ZhEA3CHsZbiEaUrUffIeQSeFChdMphhXFMWLHQI0AlMEZlErzthVFdS7WseZ8FJiCcvFXZ0xOdbJpsFAIId2NiHKAB9L9McYqrX1grhlhAScP3hVaKcKycJDrRBSXYepMi+XdRrEp/AlKwA3xSicuxv6XqNj0HzSXXLCkGVkdTKqYvO+UQOdvo0UPxK55blQrbn8mZ41r08hRXWoY4JejxqXI2A4vEiJi2igOae4bGfsv2Yvg0IMTFcPnccKahhoHzyHhfpnXSHk4FLM17o688RLhh5FcwUFqtWK0R5xh09jvgPHE3/IiPEh9mJwDSkAiifplKv3bJtiapX54alKnrldKvaEHqz5efXehtwIRmd7slLTRUVzh/H4jbcre13K3cPd6D+5L3QNvhsjXdTtTrcy3agISb3na0KrbAmWUyTR5B27SOpcZXklD8eMSUz92Oy792iQIIjVaG5eEb0MQ/TzJ2+44Emjay1jnUu2LJPRd29FZuHQw4QKikdbntpslWA1b0VCfK7oZC80eqsW0mWDaXTdcaVyQeCZy/UgEVwK8DZFKOKVjWhuYDmE4bvPPO7J0e5hDCmAdh84ex3P5Hoz2tsval0MHr4eg6ePHBiBpyuUouXNaG1fl7Ug9Kfx4ZEKXLQeotIxZcz4atC6+sqWziVoDqMT9i88fxT/1mKMtT+nvsKVKDhDLWTzI7V6M+pYOW3fULF//uC2qWSKgKT2IF6Zx887n4+5Vs+jb0JLTvare1hgFwCFwgjMuZRTycJ61FcuOWeehqYY+evISjsyRTj7FsQbvCZUO8NxjOgkp5xitrjqNCIYw1PHLC9HwKcGeKDwJg6T0Ivdh+b8arTBMDwAACAASURBVAlYmc+538BvttmO/pM3YgS4oNv3IsD/3DAxEe363zLuz/8+bXKzeWFiy9nCnSWhFSl1aEvwXmW9zKDruTx9Ns+WoTNwpjSNhP1ks4VdIL+dtcjdhxBOzWnRSangTPwEr6TKZ8RbLYXMRk2wROJ7KbkCzkFTykqQSmxuog10yiiRl4gFQUZcii+cqig+oNDCPLxlhoxilGJi9idM42CQTzpXIiCXsNpx7jmj6orzIKSNS5i1hmUTptADiYcwhC/KP/lPiVibCGIeeOb1JJ/BJX4W1vnmExEr3meFK6UiOuZidWUl/up3/On47m/5uuh22/H9P/ah+Hsf+Jl48/5jXZAsJBH3OVybbR1AvGR9HkQZQnFAx+q274APyO/PUTNRdYwCGusIWeDSIDRBSTaI4Pdz4fH387OYIJjCBD/TTCqkVutIyh5lW+uMUrExjLnM4ba4x/w7xrLt7ZvRfvFFHZ7nb7wRgycPZFGCKhW1s0dvCyJTsyk52F0wsB/yxnMwQR6uMzD87K2j+qagTTwLDsbVaG1f0ffov/EpEbxl6aIRbdhoubcipGA8oFuuBrozd18pPN0c2H+Sz03B30pBEiOidXmLjuCqyXieTr7vw6G3KluN+YVuNLcuiVs8PshLGoT85CzGB3TY8G6aQkbrC4grzP8dH+IPe+ritdeNxuaCxWfngxjvHcdwd1fOAOLusC4ZPVC0i7qQm7wIWPTMUkyUnSa0DEY4XA7DvUdW53KJpoCvsbopWw58Li+G4xjuo/p+oILWKmVzk4x0pndrVTglmpYXoJPDoASUNB2/Tze7aUvlVVUpUIUig35USM60CFQB7ZK9KjYlkFOxaccFJgKsLwqf5sa1iPmOUc7DezGGZqFc4jSG12dJEYqWuxFFF+kzaURFwaqmpausbyGMEiIcu7FJC7Fn1J7l8s/GhYlLg0JpdCZbK58hM4V0Ee5p8WUHP/M3nyNZ5GfyDjQkCx3T+qVyFciGY6bgrI59Ct96T+uaz3/ByC3Fn+b7GeFqrBD0sOmCTJnIiYgr7QVaE9xwhhicTeyxRZ0HFAgqNjkn5PBRhCHTS8zvv0wWCtUqOZszzaYX2xQ15s/YncCgBEIaqdNFMzoXagaPs3XlZjSWNhVHKfX03dsqllUM40sryxvzs1mfMvAessZZs0wFoH3YVaJ8f49uUxmtf+9gA/+eUuRzHvqdlnhNml2smyiEKWaIv8TDEZ40sb+iGMk9Bf/COdNzFhDQwudLB44Kinr+gp85I6cn2czFSLPty12zmXzuKjZJVQOhhoOI44ASnZpG27DFGgzEU6yvXfKIvLcQrc21mOuAwg0tJHpM47rj7PVaQ3Z5igA9PVRDa4U11lhQHtajpRzwnqYywyePxPks9A3fN+ncoXPKAjXZm+HQMB7ZeggeLONwKGFwwYtgZbbY5o5Lfqm0Aq12NC9hzv+S7tezNzCmt3OOLIk0Ke1noAzrmskTEabFi9fONtYfZFqdLO2WhCLjQa0mnMbm7MDBDzrbHJzh6ViumTIl8+KOScUpnr5AIbTa6kmy0BRtVcUnk1men1xmzo9NsxB9gPQ1o8KAapr0Dbkb2DN8dIdIODYTfu26KQDHTyNogJW65TNQO07HkOkAc0rp6qpWM6UvRUcCdGaicgsppBjK60eaFpz8XHIAku2g9zZgWuQ0j6myBcxlz2+sXGhTqmO3oEfQtqw4TGK1t+ZczHXMB8MLUDFh/EV3zMgc4USFWJoz6I8lHMyKpSzwpFSWIhG7mLZ4epMzIwulK/fkyT+IEinwF1xdsUpc0CzJNvAtKUDgezFSyW4aI3eSRVC4Ix5qNh2lxxidEUr6V/oNIHJKzkgp0vSCcuPnRen7wmMLIWC52VVwLi7FX/3O98V3f8sfj16vF9/3Mz8bf/9HfzbuvP44RkcQhPc0/pB1Dmp6LhMK9bm2RxJNDoWekoUokEd7B4a42diYxy4vR20FFV0zaiutmOtQ2FPMDCQ4kRhhbiz+CkUMxUyxoDE6ki9b3QKKQS5oG7urE87fU7gfSmmgeMIi6OZNbYwhKBxpRKhZlbuOdYURhcmYgwKhTtpmaBKZfnR6jLOdRAUdP3OcykONdSbOqu2lGD0oAUPG/NgcHfkiikk0li6LgjEEeZEiferuOlPhenPkhcGGhoPUWL6hC3pwcFfNTHP9Baer7N5Vwg1Fsy4vlLq5DvAVba5vRPP6JRVEo51DpT7hVSY+MZ13sxn1xa73yDGFf9pzddIqifCB+kR2SLLvEn3DIyN3lxzC545Wy5CD6qTIYsYFUHID01S53u5NDYAPHjmVJdOHxIUmQKGzqstopOJht7IvEhUGVBKnCam1HZnpvVrGMVabCgVg1KURWOauF+Qybcfcx+YhVw7Y4pFZ1VflLMilqVpqJJ26IhUV05oUCv3buta+mk5sr0Ct+gdCOcUpVNSnuZUW+Bh58EHnf3LRYCTc2c0pyOGSqQQxFAqgd1lYgYBUvVJOP8q5xJnT7EVj+ZLUsUphEWXF9Af5heZ5MmWA5D4sKz9dG8rng/8VMjYf2qS8iIxokknFmfFL9bLO94QSV3xoxvLEO4Is8dzy08vbdDsaq9umdJwhYDwQlYlmlhEglxyXvY7cxXWNo9lrTGcuBkcu7mW5No1E9WE9WzBlgyc0PH1+y+X03Gi4ogzpndi6hTGt/DclOOS9Jo8dq5rekn6G5tqm7gtM2CmsKPhkv4hAMU3Y1cwLcXScq51TjJiLs5t7ycl2Rjod4etYTLtgJO8NizqcOAhOADkqopxmQ3GE7ZufIbCgf+d1qefH/aMcABrJVuLM4pIRvINdFVX/0ZFluXfeUmz6WWeZmcCA72Vnc9OUrZv6dHLgnwFRandZSmcVFn2sdNadeT8cRmP5crSubkdza11nF3dJ//FTOXJQCGr/YI0lpBntw4JU6aPT3ZxsIlDEIq5tkZCeoVFiRsRC0KEbyDXCdj98Dc51hD8Xo4uYa9ddHFJwHu0rLUrPSBMrT9I8iZlLUMqcexC6encp2tdfjub6JXkTD54+FtIKimlvaN59wwWcmmmaWXMY1agq/pR/ptFHFFGP+c6yms0xVJNGPWrNJYEso/6hXW+0LChafY7I+7KiQqgtefbNPUcr844VoiXKCD6soh+QYoWbD8+bOxnREIJcLM2wdGLacbJvFB/ngZU1gRzitMO7PLOlGSlFgiVOdqSlEHhS5d7bYk1UFazNqN00lZyJ/ha9rlBxZopLFczlZ3u24HSPT42XDkOytCJ4hEJ47FMrm/y5uc21C42r6Sz5k324EKk8bCCOsABFzw3DbzpuuhMKwQKa5Z1uw9HihZcbN/lbGkGr+KC4o+MGPVowuklxhfl6ueeyitaPJ4TT4/T6ypKEEBSNFJoogoUsTaiqs0BGaNNuqsYZn8HPrEUsdGN8chpBcaBxc7l0cvEitKBYFiRuvpUQ01w6Rk1K51nGiyjnjEguLyzFX/mz3xrf9Q1fK4ukf/ihn4t/+DO/GPce7sZwB58s+JuMypKnhc8YBxnIJYbeCy0jxuJ3XsRw5yBGO+Yp1ZY6suiZu0CZdxGNDagLtZicjiWOGu9z6MKfiRgdwZ+0nYQKbIl9EtUtiKJ+JnhhaceS2caC0rOrV3mhkVNbPBShfAuMzefEyxns54HDQc2YAlRFyGNBvHJEros3CxfdS6WIf7ZL0mumsOBSYGybo0/x+Joox29EY20pxgc7MXz6WJ26E1ucG6sNk5C/x+Zl9FyY+8VzbBCNzka01t8mtGZw+FjiAsRLw+OnQnJKvCebXGgJSD0ef4ubOicaa8vRvLqltTV8gsrxIurLXSHO8uuUt6J5TgjU6is9m/Wf9sU5UmEO5YT1zs/JuK3RTaUhPJzk8JWIuIKMZfc4lY0U9NFLk8saY2J+djiO8GjT+teGu4pOY2nYr9Um+FkAKdISFMhc3uLRqQuuFI05IjXj1fxIcZqz8XrmKCodtVvqiuNd2PylaUtcexppB3pKkacC3LSHiiOojHCQPGLeKPpbuvgw+g6psMtedoZvla9cUGEJVxJuF9er2B+lpZL4npxNqaxnXSfNoJpo5M+TmKQ45Y3lTTVtMoIuDXOKqKoWSETAqTfgdI0iOiB8grVgNMbRoDTTiFpyDMzPoDWeBVR1pRXhXrFN8sVaKIBFIVpb2lBkJc9TyuoLF9ZylmgiMFvQe8dbU43eCjSNdgz28bPciTmCJZRMlI4R2WQUCkYe16kMTtcLwIrqzHzrRaUTQGhPRoK2FnyxkkgG75CihT3A+Z9We4gwKDyZONAU20+ZQobEr4lV30QNcgmXdyE4KsNI1AR4b5YmXAIw2U6BWJlaUg5+miwaNcbQGgMfPshCPqdzra6M64WynZ6I/4gJN8WdgIwesczObFfmttKRPKt/C3JeHuIzE8byoqeop/URxQnCz0ZABqIVTbrM4ZdOAO5za0kcc1TSQoGbLY29NW3rbURjdSNaV69F89Km7h6aYOg9w8c7MT7ci6FM9D3tobDjnBnu3Fdco54TaxYUtccEYkuFIT6fEpUxCgcI4p6UFaAbShVNuLMoIAQaCIUtRd5eDPbuxbhYrBXxHN9DdJELi4g468XZhX61Ep1rLymmeXx0rKSk4d5dT1rVIHn6Z9ZBY5ropSbUQBP1hWoekomoLUB3afAozhR/2VEK3AVUA/f7SUVLIaJqhywlK/9PqHlZOKW7QNV7ZQHGh+I5yGQfVwU8kw/xEc0Rf5kkGeEyvxWXnc5ytK+9TZQwgTDD8xg9Za8eRH3lmv7i/B88fT0uECsLlYU/CqDjaSrPB7GgEEo1XGXqa4qVK+spuFFqzVnDH+0iHfFZLzGmx4tcIlUoixbiZO/mFV7bvnzBLF8LgMPq5NAvBR4ama90hfoTfqhOkjHHcQqAzJhDq7A0GmJwwbC6Z5qF2wOvoiOOmXgVQh3L6Gu2QTBKZjVY2zAwCmCsZEA2q/xV/xmhMBRyREyCsAFLE63ZbZrreOQu3VF5dFDPyv+FanGQlZGRT8XkoYIC06nxLVoarVLVs8i7zWb86a/+8vi6L/miaDeb8cGf//X4V7/1kdiZDGJ8MlSEIeMcWd7gR8o4A07N6nLUL2ORgensOCb7w5hfqMd4fB7De3BcxvLerGEVpH1GWcaGYBRBhnzfXKB6er3JFBpiOYrvWoyPj7XZ7AXmi1UFNQXH2LnmhWvpQmLanbnG5mDnMOtF8+q1aF2/FtE/j/MHj+QlCcFfAiFZF9GkOM3HXBvWE0UN4qFPM1Ivc3bd3hkWAJ+EzlTdaF5cxN9t3ozOzReEtqNcH+481uWoolmiFb4vazDTEgoCrY3KRV/ydsdRa/gQhiuH+r/W25TFhjxDpVZkc1pVrSMk7TJUsMnloBuN7e1obMOLRAWa1I39AwnABLS12tFYJeLQZGysJsZnZzFSwlWOyrPr1AHAs4KmMDyNCfYD1bisND2luCzvJ1E0HXLej2xuWZasbgvlGB7c12jVYGNB5/IazuI1T4s8jJ3G46Kz2CUl9yhFgQkN2DFC43VUpkYfSgdbFSF65wXR4x8Kp6kMkrO7zMQLFbAI7HIUpGI0mwgdH1WPUvcl2llTsYRic3z0yI1HNUbPuNfkMVeFt84lCxi9NjMVSWILqsLkpXMx0ZhCESnrNAv/KYKBOKMlWgf7FKShWJipYAIRrCqXQveYfR5w39tRa2DFAm/XKVNCEKGqiJ/sS9v7gY/iaZEeRf47nVlJARENo2qUQXcYs61EbWVLRdUY31ZEbqDEUrHr5nQS2EVfaURTFStjSdAtJiYnPmszEtV3aznPK8zGDVqaTJcm3V58Vef+zP821xgP5J6Kd01OuCCz2GTi5gvNbiec5+LYYV+Gyr7bi7mGeehME+C24SupMz5tu6qGV5ZiBYFKnDAnWWrYoCkBCHAXZdqceaHE2mLPR/zswUyCjvcAbhBwCRE2iU9493UVl6LQLBIpGhKpKCilWJ3l3KTcWrMjytnb79P+d+0r36NMeATGtODjgnYx+nURSExsY/Wyoxn574PTGO49FLVN70kUBFJt1qO1ydl+XY4cKh9OBtG/vxf9B/fUvCpqeJ7GelUjdn7O/iNsqU5U+FHENsWpvCXQBrSRxkYoYZ79IGo0PtqL3FEL2J25yAHN5/kQ66nxLlOW9KSV92HaKGlNafqRjhg06/VmNNYuR/fFd6qw7j9+IOoXz0ZKdDx8RV3zGUW84jjgGZbBP/VFqsz5LIrG9vjcpvIUheY289kcqZqIYBncFcqdvkfpZ6SsTZzquale0X+kEEpeqcsgz4BIj81dRpCs/pg6hf1ewnVokBrRwL1h/YZDAw4ei9ssWkxvM1obN4WMDp9gpXTfdBJleVgLo+IyvTZLrabKbia+1+djTqmrH+rZ2szlne8iIf+yjyQWdCRao6mMSVHM83tu/tLmhVz9OfAZq1CE6GWnVigvDl3oWYD573l4Fj5D4e8kN9CzGXsuPovEJtdLsGupkPMtqTY1mljuK0mHgMH5fLrgnInuw9kjrIRC8jIxzwxuW20R9AC+AhdJzTY0p+cVwikjW42UQVe1U23zkvnLVntaaUXKi/gcqNqb6eXIhXB2FrVGI65fuxZbq+tRu5iLh/sn8Rj/wyVQIDzFJjE5HEiFDDpHgkBjlTF5z8TtySjGB6OYnI5irkNc4qFG2DyKWs9KXdTSThVipIEPXrHi8EO0kAGLg7a/bgsl9YHyiGUpokLHxOw5RuBSsGbnwwFvaks1IbPnY5rxwqFbXo/OCy9FfXNTn+H89hsxPnxoz8uMtvRorKDcbRcviJRmOB9V3aDTPy9PqfIYpcJbQ/FbChT7SjLea21clmKS6NLBw/sxPoYLBT+XLtboqS742RFGdlgmevu6oYixMpKivGdye8mLlxDORZ7VmIwf8NHE/gYOronZKE3bL1yN9vXLMT7ox9lr91RUzi93o9btxOSEixqbmUOtNzkn6NSY7RzRKxG3ikE7Io+imgehcOSgiq50E/AOKe11oZ74n7Wxk58jccLyZXF9SOmByuGvNKUXJmiZpHcejcekin9U0UkBhElyimfKeF+bOas/IY7wqNvpWFC+S/mcU4FtQQSLkGQ6gvL+heag0keczDzsq8Mh31sp/WSfg2fqajRWr+qRDPfvxaS/bz9bvescP896jOrwZ0OZz+U8chvsu4AqbhtOwhHXO9M7Cjg/LTbz7MtRrZuaC/GxNKqC70YjVqk2n+VwTt262LNpi6QiPxPQdObQiCDEI16VJgS9Fjnj6/rfYzLDlcIivyKj1uXR6wgFwVqN2hrq7povJFJYxH+Dd02SW08CA5A75T4vb+nMHiEqg/9IYY4AiUYJlEg8xtKEFGpRaQbMB64ijstGn3YKXs9T3F3/DLrKpIdiU+NBPbPieFLW9kzHQaHV6kRz/Uq0rr4guhEF/vmd12L0+InTzRBCySLG77SkGcyQIqY3Zz40T8gaRocTAPF5iJhkkkWI32NpqkxHQVi4EO2rL6voBJkfPL6ne0LxshQD/Fxaa7ZrmzJWaKoKgyUbsLdWnFM0vjwGUQG4kzZUuI0PmM4cVkbbuq+6q5pM1RaXRaOQH+ThrtAtZW/v3HVhighpkWLxerRe2HYc9OQiRkdYtMHpxFLqLKKBsGek4hDuH0gqnE7zvrP5woJNEwJzhAFXZI84HkowRUPMDwzFDKS0BlWCET+paMf7ooQJxRyfxXgwcBTr6CzqcB2JcGS6laicxuQ8TX7W9pK8QVvX8EldidHefox2nlpxfwS3usTteq3qjBAV3ii8Ufa09lHuOu/JY2UPbesOQgAd5nOeZd79DMhRaqNyVpjNMj2/nynVipUZzyoF1b7jV/WZhIYj5JEyPmMhJWTOiQZrutmI1vr1mMcPlaz7w8cpm4B+sqKGQ8+QvYsjQIzEtaWIhC+q+O8CJJTCmXcMsgv6KRF32rNJ2OxzuCoQ0gebNa17EZSds0ETZFZ5CkulrE6K5oTGcX3lQsbn8EwwnEawki2pyfb+NUX6P/3GMEIw8/tUM/hy8N1RtQOVgvHZMTUeao5HlMIvD6pqfKBMdbwKIfg6ucCWNnmy8SyAxJUKlLxHNgBIba8VQQG2T7TVRUSLog6uy5nGceLRpYUIiwtTW7puIampgq51WnGByn7owq0kQ8hGp4s6bN6m34r/XJLhd60HxFw315SXeNyPyclQKvsaXD8I5XilQQ84N/+F0cz4dCi0bG5wnB5zWEg1xVHCjFejApA92U6hLDf6CjReX11SwclnH+8eSYFoiJxDE44gqFeqFwsZvjLI5tWkWYnQcA8FMZgl9qyxeikaV66Kw6ec7n3M2Q/sC6bL0pu4DIxm0aDnak6j0TrPMbiH/5PpN0IppxvLySQY5vJMt9TFIkJRCsZ+jsDTS9LTKgrGIkIpMYrVKvGlpwhVOxzYgzJpIIm4FGWgumkVfL4kJBpgJFTvRnNlLVo3r6pxAMVGoCZbl5OjGO5iOI15MEiLOT/FcL1APPP40MoiDCTNY3TZgimCbCYJqFBSKq5cac6mxacxTCNgXJDYRM131lXwjk+IraOYmY3a83u2Mt/CseL76FE5Hn0lpo29O41HdYpIXsTi7CSns8RKVuOiGZlvObglQpzGT86BiuuSx4cSLpF9Fj/9r/x5y8RBlJQVWcDIf/Ucg2/OrrQgquLlKnitUpZX1XdGXOa8Kgt8UwV0fNW7tj4aHKkR8rlYvFHKpzSEo7SygobJBm3f597sn0l0x0ebx7J26sgRXaEF5DpWuhl7gxH9cBjzraVoXXnJSA6q4cdvWk2cpHyjCf66jDgba9dVR+OF6JGqC55sJZNG4YIBNwbRVLSPmaLgfHFi+hNflkmJfEJnGtNCj9a+SB58cmjzVJ5pAl1ulqJTRQr8UZ2zfSfWSOSQ7+sZzmdSc/j0UlwvRHP1UrRvvKgJ1nB/L87v3nZimQSo8KKZ3hQ0sIAYM3vAvIaZpZa0LFTusmemiM/ZQNoluaGtnkDlVqCiB777rXdE5yYiSxdVZ2/+Xgwe3nYikejDRrCric/sVq7mrVMChz/cDJ2rADH0TZyHl27ouSNaonGAc8gzrfFMuYvmG0JfoWOA/gpSabWthj7ecQHDOLy9JBs8hFlKWGvZem14QNH5VI0ydojYwOFzzLQRJwHAEu6r0S4iRBBTu63QkOPVqQRC+MLDM8f98le7JyST+0lG8osrMT6w+T32bQp7YDp3eixOLHdd+/qL8qQ8ffVjiitGSKqGXECJ3V0Q4zY2L0f7hZcEuvRf/1Sc37/t5kMNWz2aK+sqGDF215Ol6ZK7yHma1ed6kZDIDZx50nwfOJfEw9ZF46HwNng3OxfM5ZQNXxHuzQwO/RuUJki9g/VTcdC4MC1q6VKMwwlxIQV/WW9lilTS1OxTXFvb8PuVTgShkO2jpMPorkVtcTMmZ6TkYY9FT0tAiVO6PL11FLCaPGoM7fWMIE6bKW+I6V1ZoYiFQoc7Uc22k3PimuvwdLOnMy8nj7qe1pcvassbMb+8GBPi+44PikPcdDM+U2OWNmv2WsgNPXNIJO3AYoqSKzu7v/OllE2l6DWivhjdcAEqcacW8+FEHRWbbFqlsHAopt9gwezzEqQY4qCuM35fWlQ8YbGsQaXrsQ9d7FiIp/K2GWXqMDU/RobsjCFGXnjymiyqtKyb9aPSodH5KAcdzhnFLTwjG8LO95oRTS5TFgcF6VgG4uSWYptDMQoSKUsnxuQHRzEC2QSNPYfUf2K9DTC1+zHB3lZqY21E0dAFBrXxLkVnB/UbKAvjfP9MtZZH1ZjH6oIqfl1FTFOSh2S6nAIRrXPHYIHq0TETa1eHcLy0GI2NFRVX5/fuindyMcK2yPwnb9FSEPmS8RhoZkmpc7RCH76AirMZv1qN2iikIZp31/Qu+Kpk2ja38Qg9F1F/uL9TcXUq5EGjfavuqvWlD5XUjyreMpHPGX5uRaGg6OL/QPqK0lfoBNzdlpTNdNPt69tRW16N0dN9jaD0LLhAKzeEzERPJFIHXb0jIrz4r2p2EqUWjZgGIotOeH16z0lunxHklINIP3MhZJeCBqQSE/4Wwo/D9EU1/6/8Kgp1NU+MELXG015DTQAjbn5+fhbWdqqQS5Obak8XWxRpTB9SqViNkqfv3HXEdBphtNgRoRJyzMTJTQ/ZmYa6uuxdsihUAhGdIhw53LA4IdKWkVcRLaWiX+vPaJf52d7PPhBn0rhSuCbxgNKrNqLWXhF1ZHTy2J+zOh1nCll+Fn60VlecMgo1RES5Y6dFar6fUqBKWKOpWZqF5z5xw+YJBmcZhQOXiprZjasWSew8jPP7v+fRfeFbZXIYhWlj47rQQ8aaJLBIoTtrwJ9evUJW8B1khH9q/1zOWn4gFQYgLIhD+ZzQdzKgwuhfijez2Cwl5ewx75t9uvF9DNiqRoWROPzQY9L0/plzg4fqIlrrR7xEp82g+lZRk34rcMb6T++oINL6UBGe4gfRPhLiL0Xo7PVVJiFay7ai0fmqyVApQorStpxrPs6MmvO5etG8dCN67/hsnU+g3Ccf/2iaw3PB58U7U7z6Gbqoza82o+adOTf1oN3kCYzLYl3cTPi1xxbOsf5aG1c1pRkR2xjEOnJvcgeBdIHeEUuKE4O+kEfzKM7hcy5fisbqejQv4SHZ0bkw3EUcSeO6L79fOQNQ4HWWorm1LWX44MHrttfS3duWRybFH59zdHAglNHZ9lA8FqO+igdox3z2Ps4ZO3oOiIqwB5IQ9fwk+k/vmla2eklAE3QJ3dOaLCDmWlCDwTTBqO6ilPDk3kMH7D98JPcAEHA4ru2rN6IPEs49yBnMXUYgDCl/OAxwx4hCbbG0kG7RlVJsODfRuU/B66IZyk3V7s9cbjmtynU/FdtUYxqnG+bed+KPAbr57mLMA6qMx9P/2AAAG+5JREFUBjHa34s5aCbl/ky+pO9SdhEOIHXto2gT13mkPPgC5CEY0xQIXu3prpF2piJS5VdyyCm4lxHhPASBfmWNyBMUm61SPzFlzjAZWeWBbPY1IRfMKgbm1BvWKzwLXArOeawPqPQZu8hp/jkUU4vdVfBMwT27ZRNZKmfLdNxSCkc93Lx0smfIs0hYgo3jS+fC9xJiB4rRVZ65NhbKTTw0paTNzS5fvCwi9WI4MDIFAB+51SV38qjCJXKho5jE/EJTxNbRLt0KBWd6y1XILOP19AvVgWSKgItnG/mCbDqKq2YtPiTmlZ79zOk2F2xOz6aicOP7wSWVQh0y9VLbFzkFIRyknX2p1eaUIMFIhrEfLyoFESnsKaozWxw4jYAipvrZGQFLugmfsx3zC60YnRwYERSHdWoM7/eZqJBfTFrLlAOawoDOdMl8oNE45pcWovPii+JQ9R89isG9O/byAgm6QOjwfDPybBIB/xXvLooUi1cczSgupv+jRUQkPyxtRaNLxvp92R9x0LUuc6BtacRy/vCe0RFZnniUavS/CIWs0lf3LdN0/tkiI8OP5TAvs620GuGSknq7CMzK0k9lKxc1HeaiFYMX50P52PF9Nc4AXezvpW9dKZK8jpQ/DhanlJpS9CZJW/xXXBU49GzNUQlJUnk9ReQKNzAL1nzwwqjZAx0sTbAsOXK2dJV57WpB51a9E3Mc3PycwyMjFYnkmusIzQZuYPGGY2LBvij8R15bphHxvCwlrJoLT0mKr6URQkWpSsTEfjSy6SVTFs7M359BomYLlxy7ciGQrNRe0aFHNjp8Tn/gKW9cxSY/dR6UlXehJjOZ7iNUNHnmFJytpaj3LjtX+vBuTIZHnizkr8qWRuvoIl0KVrQXQFJ8wPGOynQniyddmDn5EW+qEPT5n7yX8mf4xHWLQpToZH4nFwwXvFAq0DxxHn2BwDfD/oiCThYr7A2+PEUt+9NVUnLZWSctoU7iQcLX5BnIVxaqjwMyVPxCe6EBAflJL8IKoVVD5MhFfe3pA5o2meXyZYXInQTHEyjeFox6RaYwSo/Da8icvxSMUSAAJCwwLl4WCoaRN4UD5zAjY4QTRW1uXlg2RHwxhFdeBTPCwixqRd1izAsvGJU0TYDRp6Kof8Y6L39G7TVRmRaisXk9OjfxDL2q73V+9804fe0VCS2FQCbH3A1eCsCKOFDLf2Z9V8hmlvFc6sqibtrHWlMdXGX4iRAPcR9RiC950kdzDSeQ1B+U5IAYx7sxhh9Ypi58D332rsAe9nWtuxGtra1oXtkUnWs8GMbg7tMYPMKHGYEKBSfKcSZ7/Jk5j8Mp4kgQRAwMwrmy5uZ5MJJIaXj4JKdDjWhduRGNZRJyzqMPDeL8THxokEnRNBnHnx/JQsouNxcR8CeFWqf4DmS22RNAJREUTiFNInEX9LXbN27aUg8R0c4jnfkglJjYo9FgvK8pD2t/PIr+49sRqn0yB11ephm6wPuiAJUpPRGYizqqAKsc+lB+Takftgh7znM3mxftL9WwTDWtV4AGKKoPaDBFZxd1PPWCPVurBq/aXE5Y1FErd5R11W2TI1wl0igfZ4Heuho0UHfxWZm8yBElxZJaAzkMcGHjWk79UWoFdG7i8IAzTd6LnJQ8c/584duWDylOuZ1DyuTbVkwIcYm21IVRoN18UM/VDFmCJ3yVP/UznWvheProqK6PPODKaLyQTGeLWo9hee41bSp3MHQ7vZhfWdYlMdrbiwvGyaVrTQK71eVZrIKYlagwRi8cIK1ezPVA6FpCGPlLFkpLbRnRj+BVyoIEn6+Mu9THzwhELkbF+mGGjoCGCMyRXrJGohhwtyhM8FkEtWwo9nC+3YhowRiPuDjC7NddLqo8PsP4dKAO0C8FHzz7DlKEwCvVWEEFZwo4cvG62Cgwk7ttce9IfVDcnnlUutTbzagvdWR0T1wiKkmjNGmVkLnaPrTS3iG5gKWL0oVU74k0XrJf4ZI1N7ejff2mOJv9+6QBncTw6GGEEmCmvlteC9OC04+WIr0pr8mSXJRVYhYrNYkfGNs0N66rIxvsPTAZea4e9U4nmpevCsWDND3cI++Zny1VulXRacGQxsU1UMWu0pKc4FPQs2ou6EtPHzA3UqJ2peisBDE5lgcFEyKitYDy7yJqCxsaCw333rCqlSKYg6GoonkvKmLJcM/kGd2p7nJtFF2iFz1q1SWuLUex42Qfn0AFbckLNP+d0bFMN+luKjd8dLbjMa8EVCCZHk/WF1+IxtKNiBjE8OB2jPFwK0laaXOhzypOnHmbKjiFvvIzlJ+NQhlOKiPy0lLmBVqcA9LgX+IakqFYixScWW4Y4vaFUh3hFXdoBh3IDt+Xj7F/whHYByqs5UNZ9rJ52Hp3eYD6ezjbXcVCIp9GRl10OozBAiUaFURqWjuZ/KQ3Nas+zeJWiVXifzp9SM2CfsKSHlbCBYxiF15f4Re6Mc99XWoQhDIUVextrXEf5hZ4gdh6LdCgWUyzEKPDJzHBExEHjwYCIYI3cL4ocX6KHcqipQiCssgT+syZgkcyZyZIjuNZ1dSBdmh0lzZ0OSFwUzI7yUhkMtNwNDshbrC74MYdnijFZ6Mp/h4oluyfVOQV8j+fqWZXE+6DHpMFfGUjBo/vaP/b5NpUoMLN1TPRJoD/b2GbCtH8ur6HyrlEIVGPRmddTQYBAOMRdmf582aj5oKwpEZNVy3rub60pr9owoniJNFOEYZPHsfpnddifPDExbq2RN61GSnrwqSgnNmnFP52WWOc6Rq5bshJRl6LGnMmxxAzcXFhKVhIWeqo+ObnJEedf6/AB37ucmcKJaThtMk+9x9nanPpUjS3t6KxhT1WTWlEw8f7MTk5Nio5N4nx3lM1sk7koWgbyNpI3HeWvPjgRVAIqDBUUT7X7kRzdUMFJlaA/ccPY/j0qQr9+jpIe908wFOmP9yDeIBCU7ofF8QcS9CV52XaI7JmJHihgFRDthCNS1ejc+Omiq/ze/diuOs7QsAT09Q24plB1BeXFZYyfHrPCH45e/A1VWb6MMZC7oov61zUAJ66CzquRgin5EDDhwLUKOXPs++z+roIlGjkxRN2SIfqHTxvKepAWhFDYQG3uBTj/6+vc29q40qi+JU0EhIST9v47cRJbWrzR77/Z9lNsk4c8AtjYjAgaSSx+zune2ZwauNKVVwkgOZx7+0+fR6ITvFujcbUVDS/h41qOyJde9u7+q9rfJ2x9htN5C5A01pNmBJuSs2ZtLy4Yxkm4VZMK9KZZSNrxIEAPtMHOUfjnefXKwSBKR1oKQWzufEGMvoSWPWYVldAR/hybsvvtTc43HOt20jO745AunWnD+SW9Nyt7Lt8z+4IJZZXjFTD8yw21O6hog03kwTYlIagW3vKMZf45epLKdFtJxzszg4ktCq62XS5pPpwg3hhKDJQ6z06LOW2Kps5XJRSqt1Rua3gIX5RnJRg5hQgZeJKFm0gWXtkyDImp7ionAOLV9fNtQREZGkn4knXR4QhHYUspSguL23+rQnxAZvtQB6OayUybYyuhjG1Sbi2hJEfYQof2LQDBW9FBx5dKyJY94zPOVGuuUYMB9NCFAEWSxCI+xJH4UfqxSwFeRYwuVIaM25bWMDv4abZkNdm4fz8ajQtI4Q8T55oQ1++ITbxD3Vozl6PnOVMXIjD08jlxEcwimwt5Bgqad/tKRhATQgb1GhLowIWvQupiMAczWT8O3rwoNTYabw9lvGyD+M8sMMiJ1TzUh4Tzyl04es/WYEGwhsHmJBCdbv2L9XhFkhOKun9b/ZYlKEvtEbq89/sD5rllBDdvhOgwh0gG0LvoKnmNSpHkUMBYQ+7KPiEcFoh6fo0xulJWclL0o+I4gFF4+xIh7b8N1GuB2JfzRjP/qioPArO5dmvpf70qqxB8pLTTPEL2iq7JFuJWK3c8jqbI1LTBUQwmYvt4t1IYGxWMt2ncHK4QVtYZAEd3pndIiYK6O5UI9Emf3+mK4WBuH6UU4j02RsvuvYGpareRbQ9I13ApRDR1BJRVZKnKvpBGKZrw8/Nv3PjOwUJKL4aEVFhKNCtHFcDIY5goDedVzHvU7NvNgifi06+V+lDovD0S9FoGsSF0feoVNv7SgRbfXptfz6NiBHIETtbl1uUzBASJrvyVhRqhQ2MXuAGKzBaqqKTaLq1mnMZ+A/NSUdY4OYxEkbak/bOwmpkQkLTQTb3vA7wih2Nyvjpt2V072Gpz8/K8uPbmJSEqEEHHeelwQeQJYo5ntXq7KTU8NYkMnMWtoup9NUMlD0OQUNnIme6KNV/dnFsYQiTB6gE+CSHmTbfK365Ix1dUEdzrjV4KxRtMMPablcRoaB1rAGmHuPvfijD6W6Zv/mjzF//KtTbDhD8E4V18ETbpjIUvyEuSmESEwFSokCv6w+vbbCeDRKN43TPmgOKGFm69SVmAr1cf/pQVhJkOX5TgjEK+P17KvxUjIGEU7jwDs0eKAaS4nmwTwgHSCaFzHVZXxDLCX3oleyn+HlQ8ojNhE60+HQSnO/gBgaVQGsXgRVWUdNdTSW3njyVtgHOuwCGycRJRTKvv7H/9HQmziW/D5GSG7qNbIpsHxT7k4IrGOmx5iiwdsrWo+dl/Oy5ENP561cCJqRhUUiK1ejKYI8pVjNGjqJTYmVs2ogg1fRMJ5AAMJoxABEhh6wphebQ2GYt5f08CRP6Mu8TPxMgSeAJKvutckvjB3VJZ3J8B6DY9syiMBBkxE9Mn1JfnxxM3Ca0J4E+0syB+q4MajAxrtelv1rJXrA3PrQTCsADtArRoqyZ0efWtFiYdbntMV0eO4ExgnloTrJJptZSBDn8ZK47BVK6TgvQpQGRDRPN145DEfoHu7d3utIcQ/3lQL6zK7ajEn05c6p9qBi9bMcDng6EGEUFIp1oi2S443KnltnJVPd0iOurq7LCP1Om7XXZ9DbOMNXIkwJwS90AC0eJPgsbg4v/SQeH2OXxkce1y3UZEIu5XZXNFURbzILtXVYWIDj2aevJANh8v8FsWqqDfX2WzdVCxsyKCTy/kEGtGhuZuGOyC79oYhTzOuyQgPxDBMLISIb5IKYaq4Bqrpz0I5PpGP9qIhzj4bB20dQuxiwszjT5SJNt+WZWqGQPStnCrxQOIl5bc48KqnWpdqelGk/K8sOxijReltZyhSeXJrbmV8JLUnKFEiAgSVNEpjp5qqzr0dGRNo7V9bwsTn53yoV4fykCCc9DbTjkq07MidQ1J1Ie2eYxUlcKkBwOKBo8cnYXlkRnRhLDMhxPy9bL7zUeWbx5U+pTyOthmK1i3YU4vmVsUGvFIbbxdn5F813NgjMTU0BnwgtSSCcHL4dbJ69WjYdHEBQKHODV3hPdu9Xn9x5hamOI9Bw972UTO3aXetBSGPSR9DzhM43toqDoxPjdKlQS5YwEpRhBNk1cDg+19ng3nTeP/ZOUn9NHZXT/xzKcPXHM6vV5WV4cl9XNewtwKJAMuTqVSekpUWyJ05pjc69zI3ThQAEVRrxKsZoDNaAgIiULY3MKijDAjvGp6SHZBgRKFukcrR2PC3tt/E3xb0K7LZRAOmeyTJLScklBEu+4EM0kCQfCG5/c73Try2maR4yclFRj2kwPrjR3fhmFg7Lk2z8JqiWaSo4ySBMNgyIrZWvGkvMBERfz1U/o3IPYD7IUV1OLdZEM3hnR4gv7VIk3SuDBmuviQjzGDab4UDZkU8aUptKouEh9PihFFkggOHD7AnnLiZUanphpMUoHJZH3MU0zaMXYo9wYm32913fviPYqXpEhnNh9m/ZjOr+pS7W9Vybf/lAm3/1Tv2xx8rosPrxRapNG7Zi3AyqwZ0jMOVNhheVOff7Wa0BesHwWj/rTSzUTp1oU2k4O2VSoOMnTKi2TZFfTQXsEglgMpXF84+GpbtlrfrYn825sZqCkqRmkKEJJf/9J2f7+R3Fp58e/l5vX/zZPVgph7c4uPEIFbPQzJgZhqQMaZprEA4Mdl7iUgFyH7U5UzIA18vOVtdhS9m1bD5/r78vTN15zjZXSuFT3HpfR/v2y+vOsLE+PnXIjdBoNAwELjOHxmb1Xtv/xTGEjnHP1KQ4lr8vq86mt6XobWbENZ3Cdr8vyEi/Jjz4Xs92OZkAzUPnh2n4MrmI1O1RaEYUrZ/3tNQKjqiw/n9sxBkEMI/kvnxTjCFq7UgDIeeuOkU2xErqMVst1YXtfHqPjZ8/Ker4s8+OTcntzLTQzwQnqiUZQ2aDq9qSWxyuFH/6t0D40VncLbTEt4/U9FYoAYu0wpkN1yvpTUY82uVezSGFJcb/7UOtP9kXRtFmnxLs9VDHPe09zdXtNqECg9IifEV1NGL3f2JyfF5zpEfnoiqxcSARuGhHUiV0HhPTx+v7DtY/SAf2gGjtI0WM6NEKueMUkF8Gu/2c1zPXcPFL5izvR0cCJ75+tkoaiHt5uqL9wejnc7eCkf1dl/n3BeaeW74zam++Kr5mXH4dRcJeyU5ZiGQLzIYTwmUzNV1eYsEJWt+oOSF6WjzKz7pdbuJLKJQfuJ+c7OlC6KQ4+UL8DyLM72ixFbaQTvFiYGrfFQsLuobaxObD7ktQTYOJeGexCvF8olrA/m2mcrsjML6BXkpdqU4QDI/sclFoSGIXyNH0do56xV+hA14fKr/54ZiRCKJZNbeUHCN+nox6X3qXECDfI447fs9Gz0Eh57vGC7pb+DnFl87I6Ba3alMHBpJTlQoXz4v2JVObiKmlMm8rIUIjLcJ0RPdxZxiRGZ3KIhJCr35+Z10VXNWXE/rDcViB7HyU8Y/ORp2IkewhAodjQOCEL3fQni0IlFLY6pGUGbP4Ykik9Ny2CsIASmgZRfL8MHzzWe7HisIWnygJcMY6BDL+vn1OTk71ChOXryI3GnNxsmFIY0zC9fACoe0NBnhYrrUuBm61AJbTR7YiCIK5sIVEquaUg1GFIHuqouyhrp+CNZB4dlmxUPXK2MfJPAU+ggJmIEgdnoqltGe0NQONz+LATvEN94FNwjh//VPqjPXG7lue/lNWXN05ZwkQaa6SawALeL9wQGI+Fh6vuYct98xpvLV7kXwg6S3JObFbOeR7b2J5GJ9+nnHZEfrhVp04xUlGWfKMmUCKSsrIR4/ub4jBiWceHsnrBR7L+89h+pBJE5R0KrKKbTS9Kjw9cmyCbetBwOlVAV0H+sYF+Q+/JwrWxDLJARLeIopODRogWXDCv8+wP/oq0f70HJxc1PCkZyXGoyA2pLoPt/TJ5+VMZHTwSUsSUgWveMDYTmmf+l/ZYqWPZQwKxzmQk6DLhxuBXqS169c4PKwuHGHcjoiRFhsKTw5O9szOl6NAQ23JeZtVwwGl44AF6RO+x6kEZgUQ9f6mDFa9ixHeLU6yurATWwbsFz7QWZ5OvOymmMsOPMa4U+IFUah1OHPWJ5Rj2d1ECNZSuGBN69O5D0vcpgZK2oTJPH061eWyqmyTwmMl2SPvsxZmtoxTlapSH4mjr6IUKasJIrn/7uSxO/uPRLiCHbnWKU7pT9WxkeeX6ZbTPJOJZWV2eluXHYxcWfCYQJz4zusIJSXS9sro6V0GA4ltTONJrMp9c2oZxGezdK8Ojx0q2WX6AG497ixG33vaeihqAkMHQhe745bNS3QeVxGFnUZbvPigCc4OKWhRo+8XCpQUIAo1zIZPRB4H2yZIuJqjhicu5OX76UmI7VPDyykQoKsN1UoIIeOG5Xzhtbg4/+pNRaHHLKdzNie6zxjNJkHUCADDbD5/Up3IOuf7lZ+eVw1cmcUlTjZxqJVOJdeoxsmpwfhbbjEJwks9u/1sKKuzH1qIBUBBa3NrwcXlA1CiiCqx1XwHMuEY1feyDfA7ZPAWNRHsbkwPeu57SoZiccg820nhQeVuozAfkOrXW59c2dR+PDVjhqoPvd2e6NNh5KNcZgDmtI6hC4itHLUODGtNI9+dwh0mStHhVZ4NCIGxh5YlW0oMyrGFgQSDrAboh+wbexEJ14XC208T/X3F2kc+mEw7qQlNMJTKRO1wGaccRKMsdj7kaXk2D4JEPan7P4OCwrOuNXmh1AmFILbRla8vehsnVTB6cNhztTr5hGsMQvbgj4/TqwB395sYm8wJeavtx9SccclgS3QghEIQuaDgM7GtsQ+Cq4D9GxBSG6vNQu0KC31axpU2EuC5xxjw2ceUZB3LCBmFPwWJby2rJBafSiHRQSY9u8UDDVTXvUaRxkFRZRyyMnHANqCQfH5XRA+xNemV9QaqEPUvJVpdtAUjL5Z9ldUq84aVRyDAjtqE/P8i+l/YAnHt0ETdM6AGLYDMWOsGmJbPay88qOiffvVCRXp+elfrDp7K6/lyKsqlJVgrf1VDYJ8tPxRzPDPRnOC79KZFd12U9Bx10+pQthVJIEMcCm6PELXwPyQsvNf5Zfzwry/fvy+1io44OEm199a6J3sTr0P6SsZiCzOlXuot2stEMY5xsWynZUCnnm40jRWaeyTk1xbxfDjrGX/jMkcghM2Mt6hjXhojkL8VGcBOdB+3xhhs0ioQUMPHMQoWtESHrKTvq5Bl5AzVak1iD0d5q+34p+I/KzutQ/15fnZbV5UlZL86C34QZuZQmfv+EHllMpOegQ9eNTvuH3xcFefBDNU7WddCYIKBzbvEdi7Qolu0Jh5E17zZRedQXxPFhN8XvdiGUY8SWb9mqh81vMp+z2num3726fGfDbvnqxVQlo1bj2TdlhrqisHfLUX340doSK/mX5lLeQbyiHdNhI47YrgoAuQTQ7SsmON+BiN3s3L0urtn9u2kEfr6mNLBObPitvW5rVkb3Xxg97A9K/fldmR//q9wSU8lITRMc3j8OORBmnEBQqkItCRV/ChxU5Zv/26k5LXRjLXCYSelM2ITjK7PoVNEf70PzXqS4krxomleepdTyRk9EV4A6Nd2Vxy6WQsPDQyWzLd6+k4G4UFUOwQGxrOdKdDLtyFx1PQNlSUfRrDSqSRlOScWZlvrq1Kb8nRrAFxf0iTv89fBkbBq4uKCkXSi+0ZYxIIAUyxyqoH3msrlINapKgg0gwG7ZevxNGX/zva7ZEZgnEtkwsfNzhaqRe0PbeMo6h0Yt/V3hqQetSWP8nUMFS9DgMnquz06UeY4CnEIFpTe0LJ77EO5n1HrDB0+0f9WADugX5GQCoELzeaG0Ji5Fdng796TuJqSEqZka1ut5Wb5+p/OZpk7Z67gliFbEBLCyEl6oV/xS1ZymApkj3XpHiyqBHydBQqQOLm9KRcHJ2Hoytf8sAiUAoTO8QU/kw7zmXsiw3M1vinw1oWSvpdEhzW+2rySi0cOjsvx4WuavfrXIiakp4+LOu6s1EQ4OGeOaz0GvTcRkCg0WYAvthCTEqdXuyiU33URelgpxiPdGqndb9uEowFnOOlUDqjNwYy/NmPzFAF/XAT9YbjhEdzJFVCgCNULlZkzOK4Bmpn85HrejadgYoGO9ISat9o/kALPCq5TnHcgpUz0V1ylIyvoDni9NZ/jL+nxgT/We6zUVCX9qag70NdEVAF1wj/jf5/ov1lkV2bQdapEAAAAASUVORK5CYII=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20955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190499</xdr:rowOff>
    </xdr:from>
    <xdr:to>
      <xdr:col>7</xdr:col>
      <xdr:colOff>349249</xdr:colOff>
      <xdr:row>3</xdr:row>
      <xdr:rowOff>10582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t="11503"/>
        <a:stretch/>
      </xdr:blipFill>
      <xdr:spPr>
        <a:xfrm>
          <a:off x="0" y="190499"/>
          <a:ext cx="6900332" cy="13440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19050</xdr:rowOff>
    </xdr:to>
    <xdr:sp macro="" textlink="">
      <xdr:nvSpPr>
        <xdr:cNvPr id="2" name="AutoShape 1" descr="data:image/png;base64,iVBORw0KGgoAAAANSUhEUgAAApwAAACMCAYAAADRAnkXAAAAAXNSR0IArs4c6QAAIABJREFUeF6MvQmwrdlZHbb++czn3PndN3erpZZaIDC2EWCogrioADLGYDBhSqCMU3IgxDZDbMdJJVQlhLILsFEljhlCcAKmkgBOKBNIgg3GoJCAHE1IanX36ze/O9975n9MrfXtfc55jezKVT31e/fec87//3vvb69vfetbO0jf9TlNPRkDTY26LhFEKYJ6iSbP0YTQ99E0CIIICBNEW/sAAtT5FGGni6jVQXXyDAhiBFkH9XyCppUg2dpGPR6jvLhA2N9D3O+hnk5RFzWCskRdzRGEAcJ2D0Gbrxujmp4DZQnUNfg/fgVBoM8LEaCJMwTpEEGdo15O0OjaAv1OEIZA0kEYZ6jKBaKkg6Yu0CyvgDBGmAxRo0RTjIGqQF1XvDn3Rx/13FeAgB8L8JMDIO7tIWwP0fA6yxwol2jqEogTxFs39DvV5BJ1WSBEg6i7jaDbRzW+QD25QBM0COoQYXuAeOsAYZqhvDhHNb1CUy/QNBX4wPWcgwhNww9vgIB3HgBhhDAdIAwyVMspmmquq9dF1u4+Ag4YXxciaAI0YQj+L8oGiNoDNPkS1XKGIIkR8dqKEtVigqDk6/naCGEYI4hihP0Owl6CeloABTRuKCsEYQxkmd4L/B7HRWMEBLoMG4swS4Ew1PTRw+H11G68eG8cL45/zM8LgapBU9ZAxPtMbSz4a90UYTtGU1VorgrU/J0gQHK7jeROhmYCFPcWKM9zNHmNpqqhqVMD8SBGOEpRjSvUVzav+Fo9N12yzS1/7XzOvJcgjhB2YgRxgCCJEPYiNFWD6ozPwr4X9GLEB5zzAepxiXreIEgjhN2QjxFBFgJ5gOqoQHW2RMNnl4Zo8hLNrICmHz+7afRs7DIaXVvAB8k/oY2wzVP3N/dXrQv33Ju6QsA50DRomhJ14+6V76dBeeuXzRe+hz5R65vTLtLYc10pFuh3QoSdFOmdXcTDDsqjKYrTMeploVUZDTuIRm008yXKszGqIkfQNEgPtpDc2EG9rFA8OUN5cYWmKnVvnBthJ9NaqecLG1t3z/6aeF0cDz8mnJ56LppifD72/DjPtUZCzjuOWaz5k2wNkd7eRrzbQdiJUFc1isdT5A8uUV1yzeUI2xni0QDxTh9Rv42olyLsRwgyC3vFwzny+xcor66AukS81UPUa6M8naA4OwfiBlG/jzBOUc/mqJZLPTvev54r10HaQpR1EffbSG/3ER90wOGpTufIH52jOOFzKVA3OeoFn+vC5kTIuVqvxsdmBteP++P+3mjMOeE5jowhleKS/14Avsc6TjJepwc3EbUGqCYzhL0M6d4uqosrLB6+gXJ6Cr6n5lI+tfcKAoRpB9mNt6H/yuci7o1QnF9i/sbHMX/wCVSTM8UvC9VuPXH2RAnCVl/ru8nnes+4v4N07waassDi2ZuoZxeas4obvFvGg6SDdGsf6WgP5XyG4vgB6vkV6rLU82g41v6+3f5kITJBkGaa13WRo+EfPZuNr9V6aBAkPcSda6iXYzTzCwR8foxLrQ7CKEWzXKAuFmg4Dozfism232hPaQ2Q7b+AKOtg+ewNVMuxYlpTB0h6W7rGcnyivZKxj9fC9/LL2XY1PluOwR3Ew10U54+xPHkCrmmAE4VzPXBxsYWo1bX9t1gibPW0PmvuIVWOZHADQZKhuHiCanmlZ+X3sYBBiXG93UPc2kaYdpHuHiLZ2dV+Uhy9icWDT6OuZgiiNuL+NdtTUSG98aLm6Pzeh1HNrxBUvLYEIe8RIarFpdY2r5l7rtaou2y+h54a1+TwGpoyR3n+VM8i2drTml0+vY+6KnVvUdpGveRamiFMUkRDxpC57jEZ7qB1622oigLzNz+OanyOoInQxCHidg/Z/i1Eg20sH34ay6M30RS8Js4ttx4V9lzseGtY1L+57mz/U6xhrNaYcT2Eio/gHItixeY6L2xP5Jrn/EjaiLsDlLMJ6sVMY8Z4ZHtSAfBatVSrjYiuGQXEKcI40Vbw3HQVtknRhIk+B9XS5uPGthDw2uIM0WBXWKCeXgBV7tYuQ4bbK3jvfj/x60AbjscNbk8CYxgDrr8Sznd7j5D3wPvlD5MOouE+kp0hwoz4sAGKCsXlWPGh0bqaoi4XCDif+RbJS680DYFQq4t6OUMzv0JTTFdgRxuTPjdAkPbsIVYlam4coW1O/Fky3NMkqesC8c41BFGA8tkTNOUcYX8XILiZMXAzKAZ6XRhzg8sEbIOcwZoDbD9rwAu0zSTkhkgw2d7WhG0W524SWeAhEA67WxY4ygKICOy29N71+Fggj8GvXlwA5VyDXxN8PDfsm8Pc2BhwkQrQRohafTRJgmA+QcUHHqVatJwkFYNSuXBvECHZ3ke8fYh6OkZ5+gQ1N6KyQNTpID58EUGYoTw7QTW7BHg/2ij4mXyekQJfExD8JS5Q2SIJowxRMkATxqiKud0LIttQBObcOPGZMSjx/8MW4s5AG3I5nyqGcWKEDKrdvjZ8Jgk27SO9H/8bpokWS7TTRxAnKM/nqPMSAYFhzUXAj+QC4GK0xEABma8jYHbJQsjF2TT2u341ESDoZQq37rNtS9UmzeeccALz+rnAgWg7RpAGqC8L1LMG0TBBfCMGkgjlGwsUR7kAqzbgyoGVyK0YbU4Gei2B4b/Xi8n2SPv5KoGJA4TdGPFOC+jGqC5zVCe5wDevI+gx4MZADtSXuT4z2koRX0sR9SOAeLsVARUBV47iPsEV57SBvXpWoClcVPYXo4fmEaULjCtw5YLl6j+2Qdvmx3uuUJfcCAxtWzK2MccdEPABR6DCXYvungkNg6Pioc1JjU6SID3cRnI4QlOWKJ5NUI1naPJC90zgGLa5OVdoFnNUJTfCFtL9EYJOyv0K1dUM+fm51kCohEpPQNfH/wo8CGDbPHIzYTUWDlOuns1zgNNeZPNPGzOTmBQRN6Cbu8he3EI0SoA4RDUusfjUGfLHl6iXUwTcTA930Hrp0O47rxD1MoRdG/vy0n6/PLoU+GMSwvjFsWPCGqSxgAnKRgCnXj03m19KpjiXA248GZKdHpL9PqJhquSjPJ8hf/McxQWD8kyxUslkSZCzmRDYOGrMNoCngVsDpQYS+UwZS2yjtY3BQA5/zufMeBURqDBm9rpo33lB4GH+2idRXDzWu4dxG3U+QTUn+LQNKUwyRP0dtG+/HdnhbWAZoDh9jPmDj6I4M4CkmK1r4O+niDpDIM5sXylzRO0+WjdeQrx9oNcun95DOT6zPcGB1TBpI9m6huzaHUS9HorTJ5i/+Yeo53Ob05w7BEIcbwdwdG+cv1Fic0rxmUlipTmr+bTaPHVDtqMpxmZKJgRM7O6BrIUobQn887rt2fP+As1fgrwg6yHbvaW9JT+6h3JyorflPSbbNwQS8uN7qFaA2kCPJXjrfZ8xPtu/g/TgNorTRw4oMchYbCBQ1R7H+01T7dNh0tJlcr0LyBP0xBn47KLWUPefXz7RGCp+Kqzx9W2ECtyVyAuC5dbdl3SPs09+BMuzJwIOBH6KJ7OJ7jnVWGyhOn+C4vxIzyJKugjbXZRXxwLato4NCBFPCFy4xIDjEnZH+hmfRxhGSHYO9RDyo4co5xeWlA32UF1xX7yw+dkdahyrqzMD2EkqbMGEpbw8w+LhJ9EEMaK0gygjaL+F7OaLqGbnGH/ot+36iVWEOVziYRPagKf/cs/X1ojFQq5bDVVRuCTSfb/bRRCnqPjeOYM/n1AjqBCGqf1Mc4axM1WShKJAIPIgsG3af7a2IgVDxSKSVxxHgbvVF0EesaqLI0ww9P42Hy3JCxF1thB3RqiuTlEsuJ/bXiPg6G71uc99Hta6RNETXDUCwTRuvNyDCbBTxJ2WYnudL0Um1lWDeGsfyd62S/wbYYZ6WaKqclTnZ6guL4zUqtyzCm/caeL+CKgDVIsrBGQ2CchQCrQIDRI0pDYAAobM4pgFCNBECNsdxmOU87EmWdQfoS6XqKczZfh8HQNyWJG3LCxQMFBz8mshN/ZQPRBQsLX8jAOihdQZWa4+v0AokOYGJU4QZgM9MAE4n2mTDSXLWZC15byoEJSFwFzNwXIgb5X9ODbFs56W3RlbSNQeCKDWqMh+8TOjBFF/DzXZ4PkYDRmmIEY83EO6f4imClCeHonBrCsGkMSAd2eghVCPLxA2zHrIDERaYLZneKaAoE0UswXHJtQ9a/EyqDAYMZBXxjQpIOoaOQk5ctzYCRliZWV6XAw0TQjGA66QKGsjbHFzKdAsyLI6ACjAGiPstBDvjez7SnZ5TxNNKIFBLjUGRI0rNyp7NnxmWgycJ7wWx74p0eAK4WscuNQYOwZUfJZ+x4KVMvIkFtMa7bUMqI0J3MgWM8OqxZYFxAELspgFmpysqtuYaw8+CWjsuWzGGQ+UjSlzcchdT9iKEQ64aUYIWgbqyXDWl2T+AgTtWCCmmZMKs0BLEBENYiSHKaLdxJiYrBEgKR8WyB/mqOcFwrYmJOpJLqBmbM1qpN3ma4DQh54VCONzW4F1BxoVuGptrgY212yY3149k2kvd8yHHkAtJkPMpsbTmIqA3xe72UK62xeQq66WqGa52E8lBWJaCpckZHbdGhMOCAFcIVDGIKSfRQHq2RLVZCJGw7N1Gu9NwKkgusH8uoewwsyMDSKFbUw5OXVPHrRw3qQdxDsjtN6+i+xWD0gj1LMK+f0J8gdXqKZkcoBkp49wSIaS4xojOegi2skQZqESguJojvzxOarxXJsPmQMC6WjYN+Z/sjRgQwZLz45rmoDHmBIDYax49BBzs4oixLttpLe62liKkwXyR1coj89RL6aoa4JObpRkijwD7ZMInyR4RtMlFko4jekUwNQGa8DTg3oNiIsz/DtZ4OzwFpL+NvKjZ1iePLb5FoZi5PTHgzCuf1YeGIfbA0T9bSTdLcX+/PyZWDkBK7LijBME/ARGBJuM1WIayW5uCVwRiJOBKi5P0VRL2wPEsrPyMhSLlR7cQDW+xOL+q8jPnul52DxxVQnNeW4sZGAdO89nwM/jWidA5uZXlAIrBlbfQh+5TVeAzj1rJS5Muhnjk1SxmWyV3peVGJIPnRFaBy8gyDIsnxBsnukeLNG6jbizj/z0EYqzB8aQalwMzFhOa3/hRh6P9pHt30U9u8Ty2T1US2OCPUhe88VWFSJRQECujX82RTm+MLJD7Bn3OsbMDuqmsKSqrhESHHa30NRL1BOSNTWCrI+4t4+wN0DSH6riVZw9QzWbAlWJcnqOOl8giFuI+jbWxAlNuUR+9gQga4cK1XQsBksJpKp4DP9uXUYEQgMkWweopqwKPFHsSrYPEG/vY/n4DVQXxyvmlWMptpbxJSN729iaKAsXs0JLmDj/WCXsdGxeLAuRWZxnYYfs7DbK2QzFs/uoLk+UCFp0Zfbr9qB1YF2Dz43NQftmQoxjoFOvJ+DPWiIRiGdAhlM8iiX/blMDWGVJUpesxYhYAVlOjOlTpY+r1CKx7TvEMIwHIZpyov16lSFp365V4RQQJqglVuAzFwvOuRUiSFvGdudz1Jpv/GISQALPrk9EZ0Nc4EkNxg3OaUtYtedyMyWGi9tGkrX7CDuM//xsA+oc8/LqggEeYdxFOOhbhTuIEXY7iPtk4SuUFxzzM9STSyMx8wpB8o53N1w4nEDNjIGGgJCLmBfDEgOZJW4mAWoiZzEfERrePIN6p69BF3spYGWlUgWGuG1sKFlH3pB7PDFLslzIzM74WSr9rbM+LU6BFnvuYdpXAGlyZpxLvbcmZNpBw0yWIHnJcnZuQZU0Hh8AGdkNBp3MjSadgrJR7Vbb9EyTRsSVGG0THg528IWf/QpefulFTKdjfOgjH8Mf3nuAGZlIBQ8ibY/eM6S7twXAy6tzVPOZ/SwM0bp2G+966WX88RdvIG1q/MuPfBQf/tjHcDWbaaDExuqaamWA9WryO9BL2lzTJkQYtRBmHQN2fCZkVjR/7dqVXYVcHB1lI5qYDFZkHjnrXKmVnxN2eoiStpUENU58NZ8hN+0WglYL8X4HyfUBmlmNxevnqGdk9Gxz0wC5BUEQwn1OIICLx2hQt6j4rK10HGSxQFadKzqtOHSbBHZ9XibBclw4bCEaZip38s3KpwXqKysd8tnF+ynCUWyl7TOOJ58LkxNmp8aoewZMUNSXxta0h1uE9vlBEqi8ijS2ZENA0oJAdVHoOQjUagGSaWkEPg11QoxacjdBOHAsLYnyskF1WaI6JmitrbzOzfCMIJQbriufGvXiHoNnOTfSUYFTF6hWjIkFe0vc+Zw3mC9FRA/gNqgVn8hwrXINMYERCFStfz0GLH/zWhkfyMjytrsEXF00i8rYTo5Dws2zj3jURTWdojwjA1CpnBrtdpFcGwlcL5+coLqaOObJAScHMIUdeR0ecH4GfGBSAgeZvaxACZabOi7jD7lRdntID1haHyLeamtO1nmF8nSO6mzmnnGNajxBsyRr3kd2d4Roi5tKjXpspS9WKPKHzNZnYpNZWucab6YFqvnS4ptLSDXfnMTHyt0FQs5hJkaughBv95C9MES0zWS8QXkyx/L+GYrjU8VEgps6ZzJJltJlGL40rntfA04Da1bh2Ew0BCqUWNuYKqImLYvB5VxMTNwb2nqaXGptsoJSlVPULJGa5sMqBq5aIRDNmBHGYqTIeAZpVyX1anKi+KX7jVNVgEg6MDYpccl6KuNrwyKYXbAalbt45RLEKEbc2xHbxwpLcfYU+ckTgTYLTGsSYo0dOX+ZWJaWcOl6LTHXvsZ1RcBLYOKzus8EPF28tZyF8YtVHjKdBDUVqjnL4oUS9OzaSyp/58f3kR8/1h7C/Sk7uIVkeIDi5CmK8ZHWRbWw1xmwcCSG/kG5RVuAk3O6uHyKekEW18C3/xJ5wDXBOJNkSLeviQlkQqDKUT5Hef7MAJAuvpbsKkx7GmOOSTI60N5RnNxHzcoYMy1VF5mstyVf6Lz0LoS9PvJHZJ7JdFN+lus9KN8icE93DhGlPeTHb6Ke235LUGvjbuxzqOTVpFS89ni0i5hl7qcPAErdult6hmS9uEfyGVBSUM3HVmlrAiSDbVSLmciligy129cIniT7SVKkuzfRefFdmmOLe6+iIOgvCpuboz1kt9+B8uIZFm98FPX4clU1JRG0Alx+aW2yfasQSdbSkmUbLpat4xVjKYzD0MqqmoOPehtJwhIDh0GMZP+O5k9x9ABNMdd7iZ5wBAPvKWpvIz18G8rLE5TjR2gC7jX2ZVPVA0ReQ1tgkOOnZMZhK5PScOavq1q2qgxLWY7jEh3uj17FJSzHqcm9ujGJI2UpZaWEI2p3DYtxjyApVZWqrhJXaK+gLC7KAM6lqIVoMEC6t20XXtYiF4qjY613JgtB65XPbchWsjQp7SR1PVGEmrV3aq7SzMqzLJdXVjZW/Z4f0KU+J0PDDLCYrTRyRNvMxFhiY3apf6cZmvkMDbPftK/yNy9CrNVbdGa2OJkBcuCszKcASmaUky9KtOjiwQ6q+Rzl1bPVArQEmBMlM+0DS3wOnEojVUw0KAJ0TvNkUd3PANu4uDmkSYYv+JzPw1/7y9+Jd7/8Mpb5Eh/68EfwP/zSr+C3/uBDmM0vVc4XQOMEizoqxTDoUsvGsSeT0D84xBe+9734pi/7InzuizeRRhE+9JGP40f/wc/iDz7xKkoFd2OBNLjKOCxzMW0lwYxoSWPpWPJmCUWA2vS0YkRUqrZ7CaO2slP9TCWDUCV6PRcCQwZhTlYGVjIXXPQErzmDttNzpi3Ewz7i/S7iva4maXW+QPF0hurckgWtB9LuZDaJ7cRserC5Lh8ZdqA0IkKy1RYjWV5x0lp6sQab62zRQCKzphTx9RbCDjcCoHycozyjvoksXCRgF99sWRn0WY76skIzq1AvXXlNWMwxrtxwGbjcHPPgyh4+9Ztk9VgKDdHw9XkjeUg0oL6PTBgBI7Nqhg0DpwywumcGH+KNVoxkL0K0HyNoMzELEPZDNAsytASeLJ80wIJgI0d1SlmDBVYrkft9eKOs7iOQIeYVGFBkV0nSMlRjsjd0faoamA7byu0ugPmSF3VJKvWUTmPpAp0DGQxsFiWtXBIO2ohGTFCB6oK62UL6VAGxnYGyW5bQy3My+yz1hYh3h0i2+6iupsiPz6xUSYDEDHw19J6h9MDRJYGbm4G7JtOluuRA+ZglZQZGfezgvG4h6nURj3pItnpiL4MhZSsNmkUpRrx4MkZxcq6NLD3cQnprIPBMPXA9rZQUECdW8xzlJcEgE8LY5rrbDAV2xEhaaVc6Pv89Ttkk1rOn/pibfDzoizVODtuItlOB4PzRFMt7xyjPz0x7zj/F3PRfemcm0Rug0qCw02y6uCiwtanzrCyhd4yrCc1d8q8SHaUulOUQg3RMLpBbRUZz2yU3nl1fyRaEnULJjOLernSafEbUf1Zzxlcr+xHccDjIisbUlxUFyssjVJWxfl7o5+c8YxG192SnyXxSXlCTTHBgxqXKq7FfgRuCSibWTJj85szrJyNJgKLStCuvqxL1lkzGlVSNFOEacoCQOk0m3dTWSRZVIyIjODoQWBZIJKtGkDM8QDq6LiC2PH7DyAOWZfm5+Vy6R0oBOD+oxyMLqZIzOfBiYWyikwNswE03p63KR3AaD7fFArI3IMgY8/qoZ2M9VyNRSDbwunsIO9siFMgoi4Umu8k9IuEexViVi7zgGLZuvYjO294lWVzx9BnKCSsA3FtyFGePtc+TPaQEoVqQ4Tpy+87SqhXSx3OwY4ROc0pgaEsyEn6IekOxw9ReluNT/W6yTV3nUqCZwxz2hir7s3RfF7Z3Kbl3ukHtiUzgOj1kezc1tzRHajLprH4ZaG/duCtQtHzyBqqzI9TUPnKcmTj7GLiB5d4SZtzaImnG5KqjdUtyh+MksoVyLcZOFRP43K3kLlaUz4C9HTvXdX3lyRNjwSV5snvRVVCOxnXU20IyvG5yAuKidblrJQFTsqX9MEOUDpBs7ynmiYlmdYHrWm9ve4GRdcZIarpTOqJ1zi2/hYaVQzKtjNH8Na2PCkErM/JrerkGvKzGqTJZ2b1yf1H1w20rIi2IL4j7SDpsKe6GrVSSvfJyjOri3AB8cufFJhxsIWhzEhrg4XojS6Gb4AUvlxp8NSO4QE/2jBOXm4cWimrijYJ82B9oYMuzYyFxAkMKauvpRD+vqiXqGRuErNSy3kD8ZufaBVKyErFbjL7JhwNtiyRo9VCPT00gzSyTT1wlBZauEoneqaFgyZ2aLk5M1AaCV+UivsaxE34j5wPn9Wao8BVf+F780H/6n+CFO7dRVjVOz87xf/zmP8cHfvon8ZFXP4GKlDSzDmbv0olOLBMmQ9hqI969jlfe82581/v+NL70c17G3nCEOI7x8U+9hr/+wx/Ab/7eH6CgFtNN2KZxulhXMlwBTqEQl30rU2am19K9io2RNtWFKoELBlorrxG0ifnl6zNqb3oCnHoeBKIRy0RdLeyaSQEXRhOpIYKCYGU+bAS73kVDzeSTOcqnE1SThemHyASyDKBszwHOjUWzSlI4uwjoWhzTCtWyNO0H5QIbbKMXugsAUg/WSpG+2FEjDnV45SlLL5X0pPqdKES8k6mUXecNyqMC9aRATUZO08YBrRW6sSt67kvvw6afWDomAkCQeRQJS81WhKjrNLULA6KSMDA7ZNnYUfQEoE4ALIDMP0E/QrzHpE61P1ZQTJ5xXqM+K1E+naFkYxGv17PtLjvdBIhWgiHbYbohC8acv5z7fIxWdrOf+XKrbyby+k49XffcTHbB4GHsurFaXueqDVG6OJfE9NpIDkYI4hrFyQzNlGDGBTjp/FzDF7EEE5qQ5XUmOUQjNeoFQcTCJCZi31ZqCtco5UbEM5zPaZk2RssR4VZOd5IMlbX83214xSwmmZoZY2beN7eR3qLQncl1gPJ4gfz+GMXZFZCESJhc7bQRtpnoUi7AsSHoKRGx+SiLpWWuzhZoliY9cOHQAjBBucphlDcsBRB90Fe5nVMpsbIcmYPksIf0VluSjeo0x+K1cyyfHok10vMh6FRzopMA6Zl5BmNTs2mAc6XxFKPJtW+AdKVbVrmfoJhJMqfNTNcaBpTzEHySCWQVyNax7VoO5Ere4UuASmlNgtDfRnb4guJueXmsaydokdyHY5D1EPe2pWGjXpPaN6+z5NqhxpuxORqMdJ/lxZmxkWpC8XN4Rcesqk+q2ChZcsDf6zA32H39TNpOMrNk3Rzo9BNvtWOuqCQn6bH5btKkxACOpEwDsbcNm1jKuUq1/LeA4GBfmv389CGqnPdIeQn3IsbFCiAgdvtT1NlGPDpEM7tUmZnl77W0y1ip9ZdpARM2Z4z2US+uUBw/NlY9zRD396wBdHwiptrIDzaMRghVNt/SWBRXR9bk193SnKT2UvtURNnQNpK9W2hffwHJwVDAujxhCbgSQ9VUC5NelQsU5yeoJ1diwUlANdKVVGrK04JW816IuGfPqqRsQppRNuXtWDWUul1eH2UZTalGJII5lt/Dbg/Fs0emkRTe8HHONREr2SG5kyDKWki2r6N1+2WBv+LZY8kvuJ/wuVSzE5NbLWdiogkWBThV9/cVwT8KNW1RW/WN5AzJM/VKkIQjs+e3D84PJjQk6rhHKrE0FjsebiHZvykdI5+13o4MHwEpJQCq7rJXwxqqELQNyHow6stlTv4kfKWkmprVrvSqTPhKajYnJ2iKpRquLTnjNVjFTCI5EgXU5ZbWFC4yUMx/ISZZiacIKDYFu/2Yc0NsrLHm1nPheh98JdVVP7z0KwiMMac8IN4aIe71XOWvQnHMii8Z88PDJugOEY92gCTTIqmvpgiJdJlXX16YnnI+QUmNpAabFCqzfHbtFqZlY1alMs1AILM8P1XWKS1Mj5tU21i8kECUzUSuvC3Aabmr/9LWwcDNrIIaRVPaOozATruh/nCiQou7EtYSek/7Cuai6Fn6bw6QAAAgAElEQVR2kM6LjScp4i6p3gjF5FRMp9FcJqa30pTp8wTiGGDKOV66eRM/+APfhy/94i/WQppO53j09DH+q5/5SfzjX/8NTAsC2qExnZQPaEJy0VGrdR3923fx1e/9HHzHl/0p7G0NsDMaoshz/Oo/+x38yE/9I3zy9ddcx7wBG81AJ7pe1wlNp+ZZQK9bIyhkpmyMALOPpfQlmnNsHOC2ILBp2kXdJ8vxHGcGa5VWEisBeCaV9zBf6NnEO1tAHUunJmbyRg/RDgFuiOpigfJoIl0cP1PZC2eMz0jd5CQLsWLutIk5XeoKkHrAuU42PNso/JCYbocNOkEnVCm9nrlmJa0G1zBAkNCLELGZJ41QXhWo2LlOcCjGz3Vie0Z1M844ZjPoUksTib2sp9YhKnDGIEpQ6QGdum4JaAn2XJknJZMZIuxGwJL6TGuAUxNLO0S4GyPaipBcN01qU9SoTkqUJ6wqVGI5q0tjUdZf6+teN9L4pMIDCtPrCO86OQWzbwsOxnZ51ttAqOs85/oV2GQDzFrrJ3Bik8X9YdOeZfMso0eDruZHNV5YgsNOfiYckjHkxjqzKtLJrIzN5sHjc5Qso3sAIaDmdK8qoZtme5UDOECpKfmv2g+cnk+Mv2M2DXCaJskYX/6TcamFqNNHsruF7B3bSK61jMGcldYMNqXefIlmWovJTw6ZnRNczrC8d4VqViA56Ij95GuKh2ycIqNGJtLKSmK5eS3c0MgCqGuV7gulSvL6d8qAbJ2q3IDTa1tI7/QQjWIx8vmjCZaPz1FeUvPEUjT3pKU13RAMCniaTtfipauEuLL6c9pdF9NWUhJqvgg+45aV34uZMcwCyNQ+zl3jj+kHN9lNzSbVD12sZISzOhyi7gApS7aK75GcRthAYzo8Av19xc3y8ilKNpf4WK5lFUojxhJ6dnBT2rAZu4+n56tmydWu4FhJX97kJqpwItmBk41wLBiLJAlzjYIuAfagk2ycvcZnOxvgzutD3WavOKvyPLX5u0h2bkrPWZ468BLUiAY7yK69AOQ5Fo9eValYGjrLVF0DJPcxNvUt1JCVjK4j6vTEOpLps3Vp7KQIsFXFjxWXGGl/V0wgS5nF8X0lbb7UDjZZja5pHKrppSqTDUutXIeUw6kUnGlsuS/GgwMUF4/EzlqyniFqU8O5jXSwj+zubaT7u2gWBcoxiZBaCRh1kovHD7F4fB/15NQSGTXFsPLJPc+5jPikqtV2gGaBMGR1xFxL1H3OvZEazKSF/Mlrkl4RpMi5ZXJhbGBVI3TyAkEnkULreM+9ixIxMs6tm28XE714cl/xs3X4ToRoIT/7tNi2pskxf/XDpjdtKOPwlQLbE1eOMO4TjIoI0TA5JBgUOKN8yyc3br5xPYjNjFCrxG5d2nKHoVRNFUaW0Rs0SYZ4m3NoD9XpmYFqrjmxpYZP7LrWvbUrUOz2IJEVrkkq3b0h1ttkhDWqKZ/bpbHtnY4cM9jdLxzSZc8H491ECQYZVEnt+FquBcknHRaqXYWV60agyqpJ/Dsr0b7Cb1VnL7dxRBNlf4y3UQvI2kgGW4j3tiyOEdyOFwiia4cNqCVhZ3V/gGqZa8PWZpsm1gm3XKBiVzVpVgZNagF1sVZKI/oOG5Y8e9LNkPIHETx1n1x0cQvhYAdR1gfKmToPOUn5U2n5fIezNhhD8gaS+Hc2VdjCt85tAs6BgmLtmU0xPtTMbWnxVJMLy5oIIB0Dwqw+6WyLki4WV6jzMYLAOnEtdyewpT0JL5sbKBuFKiRRhD/5yiv4G9/7vfii936B2MlPv/EG/uuf/An8j7/66xinAy1WdtLxOYmZYHNXSmr5OkZbQ3zV572Mf+/rvxrveOEOqqrGr/3W7+IDP/tL+P0PfwzL/Er35TWrKwGyBs8YPnXua7bbpraiVfScmPHwubdtYBdLYEnLJGYzBJec9AwKFPS7jkV+Ghd42FJZXaVSdq2DlDfZxyXCboJoe4Di6RWqq7nZJbVSxAddpDcHqMj+UedxWaJmWZgd7PbY9J42dh4x+O7wDfsFAVMrdftcwjqUHfvGsncaqMGCbArLtypB+Hozxd9u0svGqJ0aE9uLkNzsKAkqHs6kmUThJQq2yRh743WQLNGwK5ldkRR3V2YFJasom42yRiJrUDLAuBKza0KQnpnjwn2bZXJHeWm/oUZViRDvhcExRvJyC+mtFPWCLCGZD0aYUIxs/nCKhvZNzvJFDVkOLBvh5BIzdedaI5vuvceu1cA2CJWATT5g1RtrOPHgRO/Ce5B9S2U2ZBoAF9DVAezKRM4pQuuP3yeoVgeeu8s2m2wGuobqcm7a3oXpidObu4j3hyqtF49OVOqq9Rlef+jLPk5G8JkAp09En9MxeTTqAKpjVIx0sNK6DQHL9a6BLiSL00V6fRfZ23cQD9mAxnIZN0KgntbI701RnMyRHraR3rEmqeLpHPmbbEaoEPYzxDsdxMMY1VUui6Vq5thaAgxq4phcccPhvylR4t06jbUqCQRJrsEn6g+Q3d5FcoOVIgJVbtgViqdTFKwezCyWhEmIajZGQfaQMVMl8jXYtKfom4Tc8+Wc4fc5D4LYGgyo21T3bWb60GJhciWV01huNJbN5p5L/jaaV9Zg1mnc9cBN586EN2pvqfQoCxs2vkRkjHcUW4rzJ6bx3wDGimNxIrDUvf2y4s/i4atYPHvDALaqZhY3tKp8PsI5QaZI3boO8NvgOwzuy35rLZvlIWZRo3gj0Ek2Xzf/nH5bv6vsjSQKxzRWn0KyfSg7KBIu1NotTx/pA5Mh3VBSlOfUqU1c8ubGx+gLATOCKesO74gA0e8S9G8mCy5h1NPXDcdIetuyLyLzvDy+bxUohUhen2siTXtIdvbFaLK0zt+RYwLlbLw/OiT0D8T6ldMTFOcPTXuuOJDYjhslSAc30XnHZyG7QwDLhqsG1dUCxckF8qMjlGdHqGbsGB9rb1VzEvdMNsNIA8gGJbpW9MRmE2yR4U56A4FIgmE+T5bWCUDJzjFpi7oj6Tylfb14pgZfi89eHuJ1jyY3UmzT2PH+KS9rCVRFBDija9ImLx+9qX4Ufn5xQYukpeZqTrkD7ZLcGrK8bd274atIkp6p6suqH5uy2CjrnDxym2PWKBQiaFOHmqoHRnufkmDXUK0yMpPvA2T7dC9gwllg+eQB8uMnzlnDGoatnLbh0uEBsDJUp7lN2OjLRqw9hL0O4rYlkMXVlZ4fq57sJqc+try61DQiy86ucZIkWiSSM7m1rk/0+wOBpeurUOy1QG9bg4sLqiS5KhpJA0nWnbbabZgi+Fj1Jcs92pLMijpraXDjG3caLoho78B8GNmNLtFvjUCbeG0dlKzB85PJZi5ITRMw2sBLm9IZma5TYnCWD4jWLUMjjS8EL80Q7cUqgPYfDHyB86Ri6ZT0fELLjtQWIwpE/DcfCUtUBD3a8JilGKvpu49Z0o7o87WcqbzABaqJK4bTTQx2eIn2NT1DQ4G8fMOs0UkZH7vrpVW1weefbpbhz/zpL8cP/Pvfjc965zuxLAr8zgc/iB/6sb+H/+fTb2JZERSSdbMSQLx1qEAa5gt8/t3r+O5v+/P4si/6E+i2W/j9D38cP/JTP4df/63/C+MxPUIT3Zf53TnqWqUJLmBuWo6xcUFwVUZcNb6YnjPZu6ZgRg0Ysx1rSmVzFp85x4qdKwRHhYn4CUZDWlKRESQwNScCAk5jWktgOld3ruabvMloN9NGcpPeheyWM+BW3F+iOstliWN6KeeH6bSTliy4kqejsUwIv3busSoq55LrcGTAaSdIdjtik6opNxdn86AxdSVx322m8SNzRCa2g3ivpSad8uHCyuteM2atrmvQTvKuwySGnX+1aSkJNt3wr4AEh5aggHiTrB6lAWRVCRbo/0ncJq9Sgg1muCy/m4WOkreYnYQJIrKwbHLqmjaZQbU6NU1o0GEXN0G8K9kTvGhTNTbTxPN8tj4g0+YmRDii9CRAyaYWAk5/fwSVK3bA9JLWjBWYPEaaImsMsTXCcTIma1269VHPnveqmauVIHthDzG1mWdzlM8uUSkwWyIRD9rmtSmmhKUobq5WVvbs3HoYNoT8bliVX6023vVrnhs7MicaSmM2bU4Yg26sKRvlbGONt7fQeuEQUTeTp2y8TQeGDEGLfqkN8vszFEdLxLtsTqPnHYFoKa2xPFjHZBwDSTfItpfciJ/O0BBk65kZky4tE1lMxid1sXI+2EZZK27WiPpdJPu7SA5Ywo/RLKn0qaXz5e/SDaE4ZgxiMxY75c+xeEy9IJt5TIbkZQ4rHae3A3JTWw1CUSznEWkp3foj0NQX2RdKKdgVS7Ap7efm+zoGw2/Mbtx8kqd/Oisiswqim0NXVkhi1eSxm4nBK8cs37qyv9/EqNfM+sjoP9kfIaflzhn9IynlMu9PxWO/Bfu/e2Z+VXJ3S9lNU5syzot0g001Ns/K6xb7TRIhbWR3X2C/mj3V81XlRx39BEc76gpv8okAU0rfzc4Q5fTS5CHLMcrzJ07Da9IH0xy6PUfAg7KgngAfgU91ZcmDVSFsI1/JWDxOpravP0K6d1POCPnJI2k1zdXD5rw5M5hPI5ubst27AjYc1+WjT6G4fOIsrQjIdlW5o2UQ/7DzWE23c2sios807arSHZI27PTuId4mATXD/NNPURwZ4cR9mYkat4hSPRFMZPgxZrfF/aW8ovcomb1A901yoyCTW+Ty2WTDnSqQ1VJ9BQSc/H2W2im3kYWexs5rz12M8kDTxQhf0SFTzkoq+zqi3gjl9ALN+BJhe1+ymqq4QrJLVrmD6af+QAmDJeIWjVYuBb5CRAKGQI64gz7BSsq9cwqZ1UDNTAK8bAYkiCyZTMRa4z6ZkZ0QPVZ3DpBeewE1k8imQjzsYfHgnqrAwlpyB/ESGZb8/aUZgUE6igCW6yXZOUC8uytGW1Unvn5ZoJhMUZ6eSO5RFrN1E7eaW92d6rn6Wtma2ffyLF9FDdXj4qRXWiy2V6vr3e+7niQjtiB7yj1E8a+PeLgjF4WA8sA4QjRomYUc7yS6ebdRuZkl9T49vpwQlhgsNbagOpuiOncelzQcZ0MMwaFGi/Y5nLzWacYyu7Iv3igDfXeoi4e0jSVCNtYMtrUwuWibBbvtnO2BuuYy2wjdguSiMF8jlm2tscmC5rokx07JuL8repr2EgK88vR0XnaaoE4XSsY1Y6v/SCVAmfXSAiptK0CXk2P7bM9giVEMcXN7hL/5V/4KvuFrvgbD4RBXV1f42V/8x/jxn/gJ3H92JrrZOlI7CkrMwm+kId7/9X8G3/y1X4W9nW0UZYGf/rlfxt/96Z/DvSfP0Mi3i/YDLIXzGXiUY4Ndq8vbgyMflMyaQwvAlaj5/Jlp83sVGSayKvQPU/JuVieUPAhcUySs8jcDr+mDWGbjmJHRZAduzYaKMUu8tK8pkN4Yyk6hOJ6L/k9vbyG92UPAoWGH5aNCbCJfw2Dhs13qelbdmX6iui1ksyPd7sUAgkUvQxsqU8aBtI18Lyv1rXV7vrzmqosuWzSNKLvKw1GiRh3q4wRYvWeovwZuip21sTzLpQSNnuyzTk5jn0xs7rrdqTtTJ3qGcBShOi5RPGJZlvPW2A2a1ROski3Ve8rmyWl+WhHCPtcNHRbYDZ2rAz+500LQC8SMlid8z1xd7Crfr6x3THMsvwKWbAl4udYIhgVEfYndAWuW173o3gEBrQ1qwFzWSgaWwVIhhc0RfB9n37KSQ/gyu2NIo60hWtd3NFbFyUQNQQQKNFNXBUS+usamqhpBwb3rNraQt9kk5ACn30g2GU1buiv5ywpwir30P7NN+HmG04NjSgEGSA92iY+MvWa37+0Rsrs9BC0GOGrWKSVhxYPMmc1hgnl14k9LlBccX3r8Nkh224gG9NKdqcNcjIk6rp2el3OGDQysHjg5hnTjdK0IQ6S7W0gOd5Hs830i1JMG1QUbNAPT+rJSQUlGTYZpjuW9MxnNV/mlKjPWpOBYzI3GIWNIGskHrMR6YVUpASgy9Cyb586yKTFdPmVHWm7rDc9TnCtgq9jmQP9GgudlBGIuxBhTV9dH3Blq4ycYKU7vG5vnXBj0u2KF+uq4Zvwh01VOzWtxLX9xVQjtdy7ZUdJrMpDVHHUJ7AbedBIpb1Pl6Hgl8SZ1knG3/HpLhHEHSWcXVT5DtTh1/s+saLBhcs+aWpZz5CcPtH8lvV3EsiUy3+rl09ec16ZL1EgarKo2BLlmEJ/u3DQm9OKpae5kZeRZIz/JXYk3oEsGG8tuyf6tOHukcTQZgK90GOgk2FIJN06Q7t9B5+671e2+eOPjKGiwzt2LZvHCLtTL9u3ghYzuApf63aizg5AWedSn0hOzv4Pk2g1kN/ekXecBBfnxqfAA4yWlcToo4Ck7r2fSabM7mRiCLNv8/icV66jNVeMwbb44Zv56HW7gPLXxPzMHHDkJGHgxTfQacFqC47NQLx9ya9w5E6g07Ur3dFFI+vvWQOP0vYx5+bM3JXtYA04POl2ljXMsY+NMaODRObes9lttUZxDZIedLElrvZL7CpliNZip+mv2SNmdV5DuHsiqiTOZzVvlGWUjpewnrc9vDbDX8gEfwxIkPDxnuKXnTOshMrtM8FXRpNuJ3FKAenyO/MJJPuTVuZ5bntn0oHFVybBZ4hIfoQLXzOtAqXdG0feJH9iMORKxUl8yJpFMYKIW2IEBbCLUXsL7JdkSIRyy2W6EILr1QhO0CAK3pNFSGcY4ewcomX2XaCZLE7qSNWRgoFaRAIZZYLuHiozkgh2P3FhZ8qDvJDvkUvMKy+kJRqYsQTzcB7KuAFDDrIZ2EETKtNPgZ2/YLBg1behepWUyqKqEmO2HqFtqM/mvxZUTzvoOKifaNxf31aPnNckYPmyjCURN2eJnxqqubivVMPfgwHLy3N7Zxn/8A9+PP/e+92HQH2hRfPLV1/HX/rMfxL/4/Q9hwYyOHfgDaivYoT/GV/7JP4bvf/+/jc97zytIkwSLPMfP/vwv4cd/6ufwxtEF0D9QuaNpFvJUU4cdWQ01/FCT2BNArPh81K1qImA7jcidQBQweLRNgsBrZilAvl9LTQSVh5iBibGvLEC5J2GkFktNZmnAkiMZHwIvlMzu+FwKRDstaXrIYtL7LN4dSCsZH7TkKVnN2ACTo7g3QTV1G68OQGLQ9xWrTWbRlTFcEqAlIfG06ypVxzdPOnEd2C7DcooRo/QZvFrsHHSMgnsTK6PyniKEWzHCbQbRGtUxFyffz2kU+S5sEOplBmjJVOWmybSyM8Euyx+mTbKcxWn1OjxdKpH2LiBorOjiQB1mgZpsJZlODZElDN68WU09AknUdpnVEjviK3pztiKkb2shvmYsVz0Flm/kKF6fSi8r0KlEzBpCBDg7qYKcrp16Ul23fYa0hEayGGPtAJoYFWqvvX8hKxB9OjoQ5Cwk7F6VUjgOKy3ohl2SNEodJMOBMuZqxvXb6MQhnsTD9ykvJ+Zfx4+mKwLHkKDTdyi7ysPKnsPVTI3VtMe0WrD/PwGnvcpOBtN70F2Atl4s7WSUMXB9U5s8QnZ7G8l2W5rbgIbulEMwH5uYtlPaVN7bGedNJTBa0TeVptc9VhRoOxOiOJuhurAGAMoyrARnciONvwy6S0sC6erAGMFy+s0tpLc7mvPVcY7ylJ6lIZIblB8ZJUH9cfFoisW9c5RTNlEs5NHJU3eUpK5OETKJhZcrcLNVAyN9GGXPEporCAG/QBsZvoWZzftTTwRWfWnNyU1E1LnvaTBc5BD7Zwb++uMGke8rHf/gQJs9QWRx+tAIAO+dqqpXpq51Ag6zVOLmS39XVxXTpPVsqwFO6v6UvKhT1uzbPMu3CTY1fXQ9FjusWWvtliHcotPNzK1AjV7UVXAP0Npy/pj9XQE4BrCcpwiRTCFD2iKYH6kqxOfLU31UqfN7s8h2jruV76XV3b6rMm9x8qbthWpII3Fjdk8ml3KgmvdJ+cfWNURxguL0qdM02u/ZoQdreZUAeBioMat1+KJK2mxyk7XW/EqaSCUp2i/JZB6gdf3tqIqpjNP5aMjY8nW6D7KQ/T0kOzeQHh4i3WPTaC1wI6DOk2Qu2BXP04VyRC1WbZgod+Sxu3jz08hPH6thUA4qZBvpSqFmXjqZGINJ+QU9S3nC4PL4gfmcusTYWF9rhrSSqIthfqBXTLwLEa7ka5aMzp1iuG0ayhnlc1Nn4k8T9gUqjrNvvltpeb0W30kGiXFI2mzMnVU+zLlPUCr3Au4bzueTCb1OuqL9GhlsLjeeuniA9PCumgXJauYX5yYBbHPvr6S9FLD19795KA33ilYf6eias50k5mG1mFVfVsaWIIRRY1MrQ3V6YqeF1XSA8VUiL1uzRH8dXW2vW3EJLnDKQ5TrghI8EnFkc91JUkwK2VXP7nsSdeWYpyU6D17t4T3NeUmJCMJZaWLMkYZ+G0F89x0NgWHUH9qpGLR5UUnIrSAyJ8ry6SfmjrgkkyiW07pjBYp4qgFBkfw5W8ocg37LOtqmPnsxto2mszyyih1p9OYqTk7V9SYtgSaTK7rp1BB6gBJcOfaLm5ZK5e5Ei5Tdo23rjHRi8JWtqtfErEhCmzIRJyZLygwcvG9S5GdHCHTCAZC2WkjiWE3Fo06GndEAX/Le9+Jbv/Eb8dLbXkQqU9cG0/kCP/jDfxv/8Jd+EafjSwStbUQsz+RLpPkCf/lbvg7f/Re/Fdev7cufjJ1sH/34J/A//a//O3774/fxrEgwIaCJGyzOzrE4vUAxna6O0Iq3d8xWgO+tvZTMiTf4ZsKaWFbK8h070CiJyOx4T1Uj6JelY7VMK6sFos3GTKXNkcA2AJbYon4H4CTmCTIq9bvjqqjTodl7xc5CHj/GMYkERJMbtmlzc1x8cmyWQe7EGwO5FtT9BuFSdKdFNXShTj8CRJ7ss2cAkJswy5jaNPxe52UEatKgNoZMmgOcGwyq2BYdKxgh3KamiI08lTXnkIXkPNaRlXaEZj1lx76ZAuttVmCTz9rpMLnp8Xmx/L7NoMQDAYxxYLNSOEzkA8rrZnlUjKgWrSU7Kz2my33MmzCSLQ7YqFQ2iPcipGJNLcMsjyosPzlFcX8qEKcmJQcMVDKWbpCaNGNgdYJU13S6sm+SbZSV/2nvobIvA7v0a7a+qf+MuU4XOcorluTd2qIEgOyomNX1UYlqftFRh87qTO8F0FsyZofrkvrGMwFXOwHLecDSikUWMHRBoMTDI0tX/haF4MuEG2jTg03Peq7QpAOVrvRqb+itw6z8xbIYmx81Fr4E1m0j2Rkh6rQVUOPtDpKbbYSuc10NY0s7HrW6WKJ4OLZ5qBO22BBgmqioS3soJmqwzvUFNW1sOKMn8ULMswzwC1ZymIibm4PWbNpaMaz0JmU5v7oqEA4SZLfIejptJUv9D2coHtFcm417BPcTFCfPVhp1s0FyGk7XUW6AiwkZ/Xq7Yo+q+bljZFgLJSvLU+E4Rg7YrWKqq9Z7xbDf3J3UQomLtOCONfWvF7PnElh6dGY9ERPV3Dw97chYM4QnwaFAxDLq7MKMuVele6X5bn66I/Rcl7lkVA4s+ILf8x3dPkfx0MCznPJrc+o4133uPBbF+jhbH12jmgAT+WnKdm9yLv0s5z0bfch6cl1zo10xcmyGkpzKjgDkGOs0J1ZCOiORG6y8CXyzAkjgRfAsxwYmMe661Z/QR7p1oD2UpXqWf3WqlV+xmu8sstp+YKbfbVkymf/zqSpWbMJiYjN/+GnkT19z+squpF4sr9PaqDh/ZCbfshaiE81Cnc8kcNj9nW7tIO62NOd5rC3HpZ4yASMBUgkwgSQBE7PLMZZHj1FeHJume0HTb7ON4vPQeDH28CnJSzPRaUVi4XXQASVyrsytBhbvLet9hDfSik39Jeepft82eU19gn1W7vhvJbnswC5d87FrzFklUGaOLpKMxu4xkzM2hOYOj/j14HA+fTMT82gWaKX8yskzjGyzJi2vMVYSRns24p2MdoCs/FCqYYyfzpU5O0J5fmGlb+V9rvFNsZMnUd1VzC1pFeWcBWQ+ryqu6fx1vC4rMjPnMkMfVcrn2APCteqlLAIAro9Bc8itJO4fnP8cf1aV6SxC3iRmnwd9zmeqAlCfHZOczDooac9FtwI65Gj6O6G1q0h7hxcmi6wqMRYF8a0XmrBHwDkyg/fEToZp1OjAo/sanblbXfEUITMR1cYnLVuIQPo1UrpkBAOgxY7QntzzGyxRXxBtc9CsDBRFCSrZ7PQQ7+0garVFLxe0UFLgsaxG5Tj6Q9JKocylO1F5gmeJl1Mn22qZh6coc1+Otsm6ae1puhe3xTmdl3Qv/SHCwTZaYYadqMJhVmI4GmD74Dp6/SHaSYAXr+3i1o2beM973oPDg30kOmHFvoqqxN/5kR/DP/hHv4DHV3M0KVE/f7BAP4zwH3znt+H93/4tKqd7GrssSjx6doKPvfEYn3h4hEc81zkIcXU5xsmzMc6fHeN4scARAUAQ2aksAqG0askkTKZfJvWAZv1Ev7uZ05gQCBnNz2M3CRg5QSSYls4ltcUnDy2ZZFiXqlhW89lSRPCHcvgTaLw9kWwAnKktWdGUTUQZkus0ynbnho+ZRdYCcJI48M2oK1Sp2cbBa5asoYtnV5NlS5DsZwgHPEaSm/AU1dgsNywDc+VsbyysExucb95zscjpOx0rwkaXaDuRZRLNvenhSXDMk4IUFKYE015+YA1EArIbOlSBYpa5WDLpk1U0T81GtkmNbG1YItfey2oAG5oUiIzhXWnjXIIpsOieRdgKEW5laioKUiA+IAiyph6Vq9+cYvGHl6jOaTDubGJct6A2Wz+vJUGw4zR57VyjBngJ5lkl4LhyrZomdNV9yBI4geWS84gMHEujZqSudc3AK8DgLp6XxQ2EsUL2NZXYzuwW/Rhj5Dw3/cS0htgmOiwAACAASURBVAxaK/N/eQNynnFucMOibyynhDureDWGrolIz8fvxL6k7n5J82YDcLpnudIXKZ8k+95WAqXSmHowYsTbQ52wRVBJxiG9PkJ6o6tjSXn9uk+x2pBH6vL1S1nEaMNiAsOjL/mgmbO1zI6Lz7c8zyWNkG8n5zyzVQKkBZMZNuaRbTV3DwJBGsyzQsDPKB5YMh9f4/UQCJMBM80tgWh5RgBrBuc8l35Jn0QCNZp4q2vdd2pzfrhxVwc4T/th6Y1HFJrmkid+sJSu4331u3YWtAFX3zRkY605sAKCjt0UY5rYOvYg1GkRbUic9lLxinZhdk38bFr0SJPI5o1n963BRYdWODmNQrh9ji8fs8IkjRxZLzUjeh/FjUX/r/srF+Dq5CX/WgfIPdOpE8mc3laIxbFkjK86575C4M/qbnXUvFNcHK2OLOWzVCWET5lWSTyCcbgj0Ea2OT96rCYjY6VtzYY0pedeKv9QK0dyT0y2DlX2psVUefZYbNz6y0qfdta3ncTGjZ9HGvL56LQddqP3ttC++TaduLN8cl9lf+ol/fGH5XQs0BHTHofTlGBiPtXPae7OexUDl/IPyYsardu7iEbddfXEVXHU6HZ8ieWb91UaZ2zkumITbX7JE6KWYry4B1FCJ3ukPo+hnqC6pNcjS+imSV+Vkr2435XULc6tGe+NULGSljzXbe4kWfZ71nzE6/SNlpZk+cYXk/3wPmXsTrtAukqsKGuXDGj7YmBJEKWcF7mRPK7xLuDzsC5Yx+aaBlR2RW6sdCBC2hWmSdkzIylEIDIvPz6xU4xIKi1YnTQfdB7KQglHOeFpZ+cWw2icz/WvE5hcxW5V9ub9tK1BT3jKVX2c1MAOumHfR6qTs3TUKZty6UBE4mD3puRzRv4ZkdXQD5fn26vJjUeSM9Fmc7Gx9MYWr2UO+rvyBNfVrvun2wkrCzdvN/Spi+gPORrqmVVnY3WkUmBPg2TTJHCxsy4/sdNXWLqTua+BUPPcawvJRzzSjCXu+QxBmStb05GWzA4IMFU6bvT78WBo9kunp877k8J62xRJJXMRshuddhRalHxQruxBATjL/PL1U1LMh+tu/rkgtNqdDCwSPLTZGbeFYdrCZ919O778T30e3vuel3Dj2h56NIumX1UUIEsSxNSiUkjs2Cr/1ot8if/y7/wofuZ/+d/wjM0e3NBlwp6jE4b4nu/4d/Bd3/ntONjbXYttte/X8vQsihJLnfVrIuTpbIHHJ2f4vdef4tc+dg+vPjnC5eklSvpdciMj88ejMstaPlfcBMuzM9sM1YHJBcONnOxOzzrUqS+RVZNpwkJ5hjmNGsEejyXleLHcKJbU2S85rRC7s7kQxI6S0audDlHsp3W1s3M32mXSQqNjugeQoSzU4ShTYFnFWPOFgU4zqDf2jQ00CZJbGZKDDPUlUBzxbPSZtKRr3SVLzWRwudkTUBkLZZnHOqHw5T0DiU6wP4iQvsQ5nqB8WqG+sGthM5F5SbrFIXbCMYFkkrU3uHOB6Se7S51vo65mWR/5a2D5NaEe1pXgtSaYLcbmhkZ22PupLZ1fomPs9HvtCPF1iunZMm2lXUS1DO1ZTs9pzXNFtndtWuw1xn4uWlOI0+GxUUyPxmQBigXu5BgTiJvfmrZ2sc+OOSXbsd1D2G+jvppLp8W1tTrrnO+Z2EkfYj0pseGl9vpIRn0BK5bS7ShBBlqCPJZ/THttx+7x9Bc7IcWOfHWAU8DZAR0PKFc351uUPwPgXIHN9c90Ola3ozKQjuqTcN4dzpCR1Ta3h2R3iPRgy06UYRPRAf13jREm8KxOCixfvUL+jKcmmXMDGynEfjLBpHVLL0N6wEMWQuTP5kpgolakzaCaMBaQFfVjY0Aj2R0ge5EG8wHyB3OUlKq0I6R3eBxnqoSrOi+kL5XNlrNeqq9yLF4/UklTTZUqk89R1/6YO9tU7WhXjr9jo9nM0+rqzGortzkQ47VtK3bTA04v3/ENZW6ucIN0pWJjFr29jEsM7FOtw1j7nDNOF5uYItu7hWR7H+XFicrUxRWbO7mX2FGSAm2rLnxjS7Wm3Ma30jw6dt4+bvOz/R7wXPC3bmfn7OA3R802p31k0k0WkcSGcA1jHqeM8J2V0dn0QRkAgXJ++kBAyqQtBFhDazyqc50Uw2oCz4Lv3H2nSqize38o55TNxinr7nenXy3m0mDyfHGW3tloxVK6TpCjJMeXfX2403XTecG0oSQB5g8/JUAbtViqvqv4z+Mk2cHNM9Wr+cWqMaycTLT/pds3xMzSNUZs1nBf7CqTbjJoPNY22dlVop5s0y5sJCkQS/aMzTq5a05d5CmKo2dqHkGLUg4y/pRX0V+TTbxnAl46mrlD9rujbnRa96w8WV3SYsHYWb65M9AN6/n44Oge35glnMPkjDHMHF0czlxPAm9T5eeA68S25IgVVwJBHvZAJo/P3Ol+Da+aJlhnrxCAt20u8drVRMN4aEf5svdk1ZLDpjgmvKr+skOev8dTfNpId/eR7l63OMiKyHiitZLsbKkRNT+9RHVB5t/Oj2fHOZ+j1hU9wtXUncuS0iRPCvArHTatj7Q3N7SuZGWFmss9S2SXE8cA0/+XB+MwKeYYHRt50N9WBbM8Y0OTM92XawT3STbzuQ4k5yDAcrtUaJtr0lc2V8vTnIwiHRl7920Nu8jj0QBNRsuPOZr50s6PZrDMiWit5MlTgqTfJIDgkV20ulBWZzRw0+pJlxOAejMrR8r/jMfAMZPmyQ86a9vKoQQHtCuRvoraiinPGCdNy1OLaGnkqGB5q/nOUwbtgQaOhu/SFggwOJNj23Y3dAoOeW8wnCwJhb0d7A4H+Pov/UL8W3/2q/Cud7wdHTIQ3HQZcFZdr88HL/+vsizx+pv38df/9t/Fb/7L1zAhvby8lERA9hAA/vxXfgW+//3/Lj7rXS8jpZ/XZ/jyiZTpHRtUTYNlXuHVx0f473/9d/BPfvdjOKHnIQ20memzI+3CGM2Gi3o8NtsN6raUEFgZelXeIRPFTFpmxc5ZQGwYPdqMnVGQp/Ery0nqZvdnVAcquapjr7DmnRUIc5og+ZVSB7hNOxkGJZaLGiwf5SjfZOOR00Y5xtAYPytdq6M3MbAVbZPliwUGy0dzNflIs+g3T5nTm2ax4vnVBKOSeFj5fCXc88VaV1b0zTpksGj6zRO16guaxy/tXHZaHXFuqRfLzPF1YpDyljUrrrPVCai5rKdMLGwz9jpJM0m3TM72byvbSwvIfhwypzSLVwOUNRd57YxK1KNEnfW8Dp2Cw4Dumo2oHSy5LpUQuM7WVZOMX+zGAvhz2RVIWUqXzts9R3lkkP0mQ8mjZcn2GrNDU2pqYlkWpwygOhkLrBn74IA3qx+y8GFgZqObBWI7zWUdiJhc2pGi1PAYW2QaY9oHcaM1A30y9WSEVkytYzx9CcEnh2tPnH8V4DRwpSQjyxD1embGPHM2Na4ZzeQNNlfINvIoTp0kE9Hqa4TsTgcBAR6LBIzVpyWWr01QPKNu0ozcow4DPs/Xpk6OHeg8ZYaHDrBDl6woj+QzL1tqsjn+LK3LLonxsN1Beo0aUvqZllg+oNa1RrKVIb3T1hpgsxjnZ9AOEF/jdVKrXCN/MMbyIU/zmSMiQ891dvwUBbtuOSGVVLpzyQUGGX8TMWYcC2oqecqP39T9JmUn1Dh7rA2HAo/lVGp2x1r63Vxntm+azW/ENlWnxCyZJErnPLNbd/eGQFL+7B7ys8er4yYZ1yLGRzbZkfGT9tdVX7gpq+xMJvatPpV/dKOzy/A1KH9Rbl04TafWOH8kX11a65CxoW7cadVWDiDU8MdItm4g3XsB5fQYy6N7a1bHNejREzoZHCiOltMjuYVk19+uZprF4zes/K6GKI4Pkxk7FthbSsklprslbSjBGW2kTPbkUrAVy+waViTH6SA7vIu4v4PFozdUeuf7JP0dNYyVF6c6KpI6yXT/pk6kWTz5NJolQegIydZNO1s9ZxMZPSAJoGyupAfXkF7bdQc2kIGbI9mjCwwTKzvSWZZJlBBdsfGM+k476UwxW+doM6l4LHa94ClIZaleDyIzSsQkf/MNM45d1wqWI4fTJAtwOsbbJU+mX/VVIze+Yhat9O6Pbn5+DjgPWSU0Dsw6/2ZaFtGhRZpXEmsrv083k3w+Q0KHlpCsXjH28X18zCErSTbYWZspzjGhVzWj7SoITHI5x3mwSBfZIY8J7Vpc1/nyZMRJIpmEKT89F8YqL59pj1fTldaVyYbU5MWToCrGUcbiEiGfA0k44g/2tiR94ah4+1BSOEobreFbbZw6zppjQB0t6M7jmpaZVKpnhLaRqjazFcGNhS90rey8TKv71i9Leu3hhZzzzvIyiG/ebcCmIS54sg9kL8lskhlbMsvmKToclEgPUFYvF2OVellilwhY3ZfcYHtOJL+UWbQxKeykdb539MUk2OMZvCy5yMU/tY2Z5XuyCqcXqM+oC6AxKSeAUdIqFfN8cGbCBAlkbng9Ehtbk49E+S7YvCXvdbPHgBQ1DYN2D9/0vn8T3/nN34B3vuMllE2D06sx5tMFMQMG3Q6GvR4y3vtKH0gc0WAxX+DB48f4+V/+VfzDX/0/8fTkDGkQYo/+fsUCR2dnmOY1bl87xDd99VfiG//c+/DCnZtoU26wwZJyAi3zEpfjKcaTiVhPfh6BcJom+NSDJ/ipX/kX+Ce//0mc0mNRR8THKKec8GyqoZXEpQImpOV055W7Dkw9a074hFnnQrodOQCovMgg4zzpvKWKM39X1kZQ2E7FxugwCXbNuoxQny19oNPLcCxbLbTeOUR2twW02HBUI399geLBQqbaXptrmlJXEZXIOjbAOcxQT2pZwtCOhkdsmgm6+Qkq2DGgyarGlRBV+l+z11Y3diU9LU5HCciWJEVES5ttsmwhqivqLXniFcGYbT5WtrMFZJub16Q4GyRq8sg4SC7gy9n+v06/RWDJknTHNDA8d906lQ38Se9KeEf/0rnTk7oMnnICllWRBiql1jzRRkwCx6lGNeNm7I7vU+D1C90vbrexyuzZgJWdGmVG67ov2lSwUcr5y6nZSBm8ASOWxNR0QJkBb0A2VW7r48JQSdxVIfR4V+oydzm+29Jl3E40TqbF0ClF71z7mZ1RrTPDzeRc5NjKcNHpYzWePlV297vBgPrXcZ7QC49gk/fD6oq88hxD7eeFlbcM4KgqQLDTH6L14iGSaz2EZBVbjC3WtFOeLO0oV3apE6AzYMv+1phSW0uRzl9n1zk31vzJVI4NKjnzj0+cZLdCwEl7k7bes7xcKokis8k/nI/FA3b2cqOgXKUtppvnui/v0yt0IvY7GWUCwfMHD+2IxZJMrq0LgX23iZtXoEuOvHG8+7mSE/7Pn9LjbGh8Gd07AlpXrjUqWDbloqsDQuuyu5snq+DrmH7pt6jrJzNOjezMuRi4k7p0ahD15dS5m4xGTUmKT67Bw/nmqvnoLWzK85vdW9hwvzTctYvd9Sd1OWmLTuXRXCDopDetNSVZzsqmWDadUQs7lm2TGC8BDtMe6RSi9kAlaTN25dxnMstx5Dy006LU4yBU5e5AiY8xkgScPM6Rx0iam8NanmBKB3st9XCsElAbSnKH1QTpNsWQHQogFxcnOsOdbFz7BpnZHZSzCfIzNiBdIE552hw7iVmVpK5zXwc6SDo3nSDe2kLc7ZuWnyfj6OQtc+wgqI1HLSVSOo2N2ncVURizFshP2EQy1nGL+cVTMbsWqlgRJaagG8DY5Bqu7OrlHKumIXWomxXRCnDKbcV3QW6ATn60lzOsIboRB/7fbi8QYBModbp8Jd7EOi6BdvItt3HYGDhzd/mPc+siW7mqNK27Gw3nMEs1txCrCrEiRNstGq/z7HN3KIxOdyLT27d+lt4Aca9rPpkk4QYd4S+ea88qAKu4YhI1tdd6XnrD6kRH+o4vxojUg9MyRtVYDiV+9CZlYmxJCP3Jbd4SN1EOYhGc4NLwjaplruonFt+Z45sUwfbLlQxH3e1vrTL4U88c7Pee10pcr99seJFE3hRMy1aFZ2DqogFwIbXYGNISMCS7RIGwrFRYOrq8QklDV0muKPgmMOFF2oHQZBwYbORJp2PTrERB3SBRujrfYrbTdwVwmukC5QkfIE1UqVsjK0dRbBug12aa6hxZaUN4ZBqZkoXpGYTcV1IPZ4Phlq5UaWRiogzlYokvfs8r+I/+6nfjS77wvWJfHj47wZtHR5hNFphOrjCfTbA3GuHW7ZsY9borf8n5fCZw+InXXsd/+8v/FB/65CeQT07x+Z/9bnzD+74SnSTGz/zPv4Lf+9ir5HHx+Z/9Cr75674K737Xyxj2OmhRW8YOs6rGZL7EvceneHZ2hl4W6Wfddltl/RdvXRM79Nsffx0f+NXfwQdffYBywQ5o0uJmh1BPpirbUSTOsqaQMrGFyp6xCZplIM/OBtN0lMxqmMlLfUCNxnoCe9c7Vz9A1DF2U8ymGv8di6eNgJuJzD4tieAxa/tdZC+0Ee2bSDx/tET5hGXWpcrKKxmO9xxjaZMZMxtxyLgtXMMGP49ZoscytNgYtIBFaV3wwqzrzlMPOlW4FOPpAaNjKBOCilQlbnbhx9eo341QHuUo3uQxha6UmLMpwR9p50tZVs5RUqSg6Uvi7oQKBTPrGlViREarSwBCQAXrWmcTCoNlEqjRKt7ivVbmXUqdqmR/ZHuBcMd0onrmBRud2FnNUz1Y8inli6pNUVHcL/TnN1nPQliHvQMfYnBdiV3P1Rg3eeVy3kiSYuyC/GT5GLt0XWAgZJcqP5eBmdZXDIxeW7Yuha90ns/p/hxwJMh0/re2npkkJea7p5N0eFDBunHIcgUPMP19rrWba/bZ5RiUdvTo08UyH6+VNixOd7VKwF0yIosq+umxsYxl8m2kB3um45L1C5kJxinKRmB+rkdLdaNXs5lO91CTG3V4smozlj0eJdKCNnPqLu3cdUlaWDEim9+mowaPBzUmk+MvaVGb2lI6FnBOLpE/ngn4p9e7aqLTWe7npcrsJAFCEsZxg+X9YyyfHaHKTbzvgc3z56kzm/Jnrbtxd4DTWyF5naXG3vu9etsqZ35uyZw/QMGA5abu849QHPoVW1eqHPDZSkPKpkJnQG3oy8gKSpjYoCDmhPOL9neuS9kfcepOiFHZ9K2l9OcuwL2vk2isBb+bEhIDzpqqaoQyL0d1fUvnbE4nrvRh7h4r9lcoZyOhpQawh2RI0/FtY6jO7tvBJALMjghZVeKsFE8iJh3tId2+rn0uP34knaNz07YE0TXCeMsrurLwNdToU+fJZlnupepqd01D1eTKzinfOpBZvawC3b4rf2zZ8JUyiyfYVJUqS1FOrnS0qKzy1B9gLKsqBkzMhmwo4slYbEYjODffYa/k4dzMn5xaE/DsDMX4ROMUD0dKJhZvfFLNa/LUXvVcbOiENfeMODI0ugksHdjx1nliQ32H/4Ztl08ifOORy4HcYLpp4xqjdRY6q7WsSvpzzm2fEyDT3A3VJMR9RdpOVz00OsOX73miH9C4BNYaRq3KSLZbh6rwVCDpPnOLPWlHzVvpHj27t3QKD6tNQY/HldJyK5fhPhli+r+q4psyabfKMYEj7a5kj8RThqYXpqvnbzj3A0tZ+FkDXarsi2THZaSToqo7mtj3vaiyt+YQTIe5+l3vBb0+cczeY6OKvKp6bCxIT/7wrQk4w85Qmk3QBkdJe6OzX7WP0uaCZ90OebpPoA1Qk0FsTyGtF9EIb8Z2WHe+sMBJhoj+kMTP40vbyFia4ebMc8B54gBPwmAzEQGtTOd59iw7PWcyStXpPWwSClOAWRnZHp6zWjHw8pSOtrJl2n6wFG4eaKalkJDabcqRjuM0drNVV/hL3/C1+N7vfr8agfKixPnVBIXYoAbnV1f4Z7/7QXzwQx8RCNwd9BDyNJhigW4nwZ/4vM/F9vYu/ptf+GX8ym/8U8wuTvEXvuLL8X3f9X70ez38rR/+cfzir/8G2nGEr/vKr8C3/oU/i8Vijg/+3h9gSraPm2IT4HSa4/xqhi/5/HfjSz//c7CzNURENi+KsT0aIEsTPD69xAd++Z/j53/z/8UVm4e4+7CsyYznYoLmjMeN2nFWYnYImOjT1W8bEOIxmU6Mz8VTTbhpktkjoPcm0g6YqWudlRUzoxdY5aK01r+1/YnOMDbWTUyoTjAxmwcatSc32fXOn7NbujI28aJQp7g1+jBTtvKyuu5d55wWgQxkIWAY7ZJxB+ozE+ULNHtrNrco/NZi09tdp+aBsZ1KjHiKEBtCpEFtEB2kSO8SSAcoXltoMycgtqMqDejorGguHtn6GGgXeOP05lGVvVhNQ9JzugBlTLydkBQO3DGGU2pk7JxtScLYmd6ndpYNXawW5ALapicimwuVdeV3RyDIcSazqfI1536upG+t51yteGNbZMnCNVAjIDjm//zRi1zjXBsyJDe2gEmeGM/SlcfEoLIDNUVybaTmG5Z9qssrO+WE+moxNM6AfrWpexbS8QqboNOVwwSEyZRZe6HZcVGqQ49KskHK3o0ZeB5w+uC1CTjXRTOCt6jbFWjYBJuWA3i0ucmEO0kH7dY6PO6P2jSiOEvUaPXC7nUy4pyHnENkGKktLulJPGHgZokwNSs5NucxdrJhY0QGiBWFSo1EPDZTEhuyxyyd9lpIDnk2szUl6SjQToyE7gx1g/wBPU1pTZPZAQbbtF6pUZ5aMxIZWI5PcXyFxb1nKKiPa8h8z12jgQdzrsHMg0unuTIdpFkgecBoTKfbJF0Mt0YeV9aWtInj6hefZxk3fBLfynKs9htLIswM3umJnaesTyi1hmWYTxNtf+a5HeXpmx0F/NVg4+RCK5bzM9ay1ruddks/9p5x8WXbtfm3XePzpxGJMdY+sqLfHdtve6S+65ox4/4B0q3rAm5cI/nJmwIC1qTJ+xAHb89RkibaR+1IM0kAVlw+k07fjsB0FSFp3W3OW6Mh4yaPsjwQK0fAyTGKRwdItnYlrWB5lOuKvtRBq2dOADwvmzZEO9fsNMHZTObs9M1kI5eO5w0rlIsJyotzIyRcLI2pz97ZtQalTtskJW0zO18desc4Q2avKFGcT9SPQbBJYJtsjRB1O0qMZq99VFpSq5C4hNWfLsekyHVnr+aogIyRYMZO+nquS+491+7YOA8q7TVuvio8buiKGWnVvMPqaGnyPe+16UOYQ1wNgSFZQ16j80L2zZbPV5fc4TIc35WjgjV1qZIrmz5Wid3Jjew05zju3UDr9osIg0QxVs4a3LfZR0CdrGI1DwpgAxG70a26RPvJ4urIJEus+ObWSAzqO8H542yaND95Dawit4xjolm/CAMnG/PVq+eaBD2I3EDr2pvdmJmGcf3lZG/+G3+E8bSN3WJ6cv1Gg+7ANlQic52RvgTYWZlm2pfYdR71eSyl6/jjMU7yliPbxNJubvZHATta3dnN1Kl0TU9CrzWhdAdmdI9hJoSuLmnZEnAToi8imzs62ujr8wmq8ytU8vAkde+OuHTNQaSBI5qQRl202wFujjoYdduWbTQNJtMZHhyd4pKGq90tVNRpLCa4sbONv/ld78e3fcPXodPh8VymU/Bf/Pdv/98fwg/9/Z/Fx179NDppgvn4CmVV4N3veju+7/1/EV/wx96DD/zUf4e///O/gJOTE3zNl/8b+Ft/9XvQaXXwN/6LH8Wv/MZvYbvXx/d857fjO77la/HRj34cP/RjP4k/fP2BmJT2cF/Xd2u7h//8P/xL+II//h601NBgwInNOpzos8USP/drv4e/9wu/iTdPz6VjFBtdNRhWNfajCL1BT1kYy4jnkwWe5jVmLHWIcbOzxVkWEYghSXc+RfGY9Dr1IxaQVVXmaU9kI3odJQUCSh5MrUpT3vjWe0w6Cp4gVJs1LSAyBANqEhMEdFBqQpRHBaojJgaVsYxbGeqLAsXpHA21jT5ICHAGYorSF3uo5w2Ke1N5VVqZwmW9qyzMg2V7bnbylAOcHmx2nF+nLJECBD2Wrs0uqZk2atpgh7FvArI9yj6AAMT0XWZ1JNaBNki9CI08G93pUO4UDPM9tQYi6qCDjF3fLD/x1CGW1ZyMMLXTWAS4ZY4bALTkyekBaexi0CHzYGVsaavpS0rN7Ty3s7/9Qvflm1UHvyvjap05c/sWm77oJ8n3sQZA+dsOO0r26LNXXk3tqEvyIQOexEMPPpqSz8Ski9lTN4V5wKnpRzPHLR7fya6E128OG/8NqIlzhzu4oPX/UfYeUJJe5bXo7q5c1VWdc/f05BmNJmhGAmWhhIQRCJmcEeBrGx6+NmCb5Wu/dx++tq8vhmuDDQ9jGwO2QQYjZAwYJYQQoxzRJE2eDtM5d1f8q+quvb9zqmoEfu++WYvFjKanwv+f/5zv298OQhWpeNQ0g36eTr0uzo+vPP1TcWHB6e8Pi03yjmjXIrs2qwQc6PyLCk7r/TlGZWgCfXMNaWMhQBUqBWwtylRnAUnkkV8zWKIZfxal2TVUuKewb+5KawTG9cnnir/CnQlDuItlBHNETyADbf4D5stHemlDVUFpkveirJ81sVARwQzR3irCKjg5WSISyilBCc1JTpWaUF7OozAxj+LcrNkdVfM1v08pR50nZ3207sfSvsjkp/QFqbt3ul/Kpa2hM3XepomoLMHH3U+vbG+YNFywieqcdxxrh3SKmiT1utMHeBTRo9nc1zRFcOIniTJMeKRnQN+tLpyrFRgNS8VBlg1r0hUc2sfsvntIzhJtnLWffw0WvsqXdzntjtNnaLAjbOl8sd+zwaOPZbRni8bTgQoB49tRwWvCKI4tHUGB/4he1OlOy6Avl1BYmECQpxMJc7mjahSZ2mYoqkPlKa4kT9+dVVI/swFJtCGSJqpaQml1yY3RR5SsQwEMPZxJBdHrCqhgGAE9abM6381Cjw8bSWRvNQAAIABJREFUSeluOsmUGC5ughcR4xwqKIR7c5we1nGEOLlM8zO5MBbx3s0dI1hcRHF6Wg4NnDqwqMtPj8kmiY2RPGnZPDQilEwcFLLJcbSrT/yh7FEGRTsboGRVu28EGkkWrsG4oOCsp9iRkifPUVKD6OAif9x641Srv2TvSOCFSXK0VbLPpUmVu/9GTPTUH1tbakN05iZrXq/a8yVOsqhpFfQMgOgeQHx4k+ogZbWTBuWbG1nSWRqcCbuWBdopIpQ2UsU1o9C4ItkwIcZcBoqxtOfA4Bh52MZbhdKbjREFXI5K5oEO3wgRyXVrvsbhljzAUaT0YPz/KTgb9xeCDEPDPAU06rbvSlTMhDjklyjnm/5x5I2Q/C3xCg8Ibgb06CyoYxIqyW6BxSoXDXfZeFobBtFHg6Id+qI8ag6cybtKoomebZTii/MQVdpNqCMlNKc4MSdjacZZ0qhYfWI4hjJHkJUShrp7sHvXXmzftR27BjrQ3daKsDPsJlJ5/OwYTo6ex5nFNRw7cggrs1O4ZPfF+ONPfAw3Xnu1DNntGtZ5B9xEjp4+h0//zTextLaC4b5OPPvMs3hhchY9g0O485ZX4a2vvhb3P/ggPvW3X8b83Bzeevvr8Dsf/hBi0Rj+6M+/iH/50ePoae/GR+98M26+5gDu+cED+OLXv4OFtSz279uHfZfsx8S5c0ijjN//+H/Cxg2DNT5coxo+KJfx0JOH8adf/iGeGJ9F20AbtvZ0YmNLCza1pbCtvwtt7RkhkeViETPLWbw0vYITp87jyJnzmCkwHYUIECkMRJA5IswJIeF4VshCPGK+gc6ySLNdb/sjfp9DNHyB442YyUvRxTNTYfFYiGIxz7XNRBDhARadIVRpdTRORDxAU4ZisQiC6TxK0zkTAPnmia9N7rOy3KmyJ6+T1jLu4RIQWGOX1Ti7NcaOsZMtejIZsyJbinTy7xyqx+9Kw+IUC64oqrSmmC/IvN57MGov0wjakoaaNF1iwcvv6J5yFq9uUzR7Cn8g2cbIgjPcH0OoKyoP0OA8YzbdhupcFWRnSNSKDzpFTMyk1+cPoTkTUzHCQoAjFyXdSOjAMAb6fdJT0ymCRRfhX5hXofeHRiKkCEW+fnmWylFDiWRxpsOETQ7HReSccZROrhQLJNIPePgRYc0ZyJ1gc8iilWN+jtZ9Drvv1px9iRu4ulmL89lyoiZlitP+g7G53Hj5WwYXEOl0ZuSCkX29WT9YanxRX9iGwgin6MbAbOqscSx98eIKTq2FGtGzXsDyeaHlCItN0XocJZbFkNnaJBHpa0V0gKEYfG5oVVTVyLs0xjhDTggCjd/DHTRaDwn9pKdrUzKKaD9t32iCXzIkk7zzWAgRvl5r2OyQpvL6bOEeIqlNCGa5l5aEqLIhi/TF1YzxPUV9CdFHlrztvBqAYG0e5fyiOQK40TebAh3qKhxtnC5U2yGcdjQ3FI01DpLn3npOr0vk4evybBCPxQuLeD74kbQbm1+AMtX6ZkP23IFu65rUCo4GSfdw6J/z1dUakNWWG2frsXC8bEf38J/eeJhuGucbE9vJ3Zu72UdDY2qTizon2eKI7dqY6MxNIXgeskDjc6HENjOwrv/yXPEQwomMEpOYiCfBz/KMjtNwpkeaCPqQKmqYr8P3oyi1tUv2RwRRSnMTCDTytkZZWeRUlhMcYdHpzmQWtTTTp5pYNld0HKG/I0NPtKyZY96CWF8/osMjii2mlaE8WPMEgqooMeVoaU52TURJ2bzqPKV2gy4zijY2GzXG0QrtpD4jxPzulJpuIqSMiY3QzSJlAIYSCSVYNcoHM7xL0zMozTPpinSPNZRZF1DYovSXMkori9YgOishHQBKOHPKaF1u18w6hLM5xGtDlJDnAZssc5uwWqnhvr8M4TRaeBOqnITQoklOKtREmGCSDgV2hnkwwyggEuWwMJaHr/Oz5pnH6Z9rYOyLWxMumgALS+4r5Mk61xJNAUNxIBZHRPeLr5u1UICePkRI54nFzDs5z/x3ggNF+feysYl0pVAcnUBhZlz2kLJDk51ZA3rvtTJ6fqzhMe6Z0d7oq61GqlpBoHAbZ4HoC3fHbXUwi4Et/pJ6m0rnhEKep110t582IJw1dNPP4f3z5zGJ0PBIlZ0+bXkU3K6HnFYUhmQxX9v4I7TaSZlSi+PwOCX/5D/kjMIUjSCYI5Jpo/Oa8lRqZkOByhqrCHax3HUl+VBE1C7BkTydirRjSCDc1WopKsu0Z1lFwIWvyp2JFIGQzd1bd+D1N16NW6+/Fls3b0aSRYR84mxroFqrVCrh/Nw8Xjx6HPc+8CM8/NOD2L5xI/7w938X+/fuluURv+vyygqOHT+lZUsUc2xqDv/4nXtxxf5deOW+nfjeQwfx3+76AeaXV3Ddln78/q+8C7FICH/x5a9g9MwoPvjOt+ONr3+thEHf+O69+PsfPIptgwN43+uvQyXI40/+4kt4+Lmj6BsewUff/1bc9qor8OKhY3jsiRfx4V95CxLJJE6dG9PGsGPLCFoz5M0Yj+T5QyfwJ395Nw4trOPq6/fhNa/Yib2DvehKJxEjqijk1zqPoFLFeiHAufOzuO+pl/Dvh87g9NQyBc/GFZRoh55tHPfltAFoJNmRUpFIBLKasyxxS+AhvcHEKoaGetTCFZhKo3EkbGa1K0OZxsc2EoztSKIpadzSylIVwZLbVKi8nqN1DEVAZqztQnmtYJS4qu4x5t2uNFpxBuH29x6acJC9U6eLf9jCNUofWSs29W8l+DDXBS4Ujiwjw0lU8syEXxfqqvE11eXixBp/1bhU7hBz71urY9yz16jq1fPCAqMnhvAQuYFNCKas+CAgpUIrQdEUvTvLUvMr6UidpIUcEIElysafIXdVvp9MFdIGx0QbV6Aqss+JnlzOOjfjUCKCUFdcCF15kdQB44MaMmhWTppqiOvbZE0HU0P49BIF5WEsV4oA4c4MQm0tqJB6Mr+IMtEBd1NqwhTdOZ9M01DY6MI4E3qNaYlqkhdFlM0yyjli4uFR5miYRsJCx9zosnEs7goDobMk3nMKw7Eh00w8GuSqVUt2MvWsLSqrYmW6r4OdHHInhiEMoZ83nitthMKZNCJ9KRWJQjlpN5WroDS+juJU1sRwHI/xPsYipk6nSwS98jJUvjNXOKrRerDAgySkIpIuDgHH8yuBJhbhLk6MKvLb5P1lo8JnJ5QKozTNMb7ZmpXXWOiS9G981zKTZGR3YzxdGbI3h1BWihCRVbMy8TyUmjij4SDX+NI5fNT4KjogKa7jZ41DBz2dBarkUJODZwWtWWrppKr7Z7qaz19zEzH58bNzv6Bli+zHDEW0yMlmWaj52E6tUX+/XEGpItorDvW+LlXKFRvW+1nhpt86JKY2A/HilVrlaLxAz10VgOKmGwRVuI/xP0gf4MfiruHlA0xrIWbBE4GlVVJpzSyn2LjLb7KtV8psCoGC1QWbHLS0KsWHn5HZ8bS8se/qXB40HeF+kTAPRInU6AFMkUkKweqMgT1Ka2oXd1NDFSLzqQ7zyqyUUV5a1/7up/iV/Lol8fHsbOmW3yYbcjWW3EtoX8Q9hsgp7fbEVzTxJkEhTjh5z8g3DPNsUqSu1QrhNu5RIQTUd6yy6VpDsLyC0oKhcWaGTy6hS8jJZpEfP26UA45/JWCpczftnHF7CZ0WlI4neNFSy3RdSOXjEnCouChCDTnkfoLiO1fPueYew3x0XldX1wi984p47UXOBlDOLoZOaw2pUaL4JwcKzVTI+rpLTVPcRYdmnDCHz6TZBzYzxpoNQowTVWoxLJ2NDXOkp1eUOE7BdI1kE0kksoTmdBLhTBzFsQnkZ8aMF8xpEEE9oT0uBIATCyKrBIvIFVWzSdqT99c1xwo+M7RbMksvP4mq92h2vhpf2QpaC7yw4B3naWqPXo2qUOthGydbviC3B9EVqJzkDQ5XCfWWudDYgZAwLNiXhQE3Uho8l8Xp5M0lv4/EYW1GvMmySrF0E8r3S/Nz2oRrsLfrDPS2nssj386QxrfaIoiepjrs0Cjk7c+0S0qnxP8gv67EjVbKZRalq7jk4l34T29/G159zZVK8mH6T+1ccl/cKnG7qPlCAafOnsUP730AM3OLeNc734q9O7er4KS57uNPPYfP/s1XUGkK4TU3X4dysYxHHnsKt954Na654hWYX13Hp/7xO3j0iaewf7gHn/zYh7Fz2xY8+dzzODN6Hlcc2I9tm0eErp4cncDjh09hpK8H+7YO48jxk/iDP/srHJlYwk2vug4fuP1V6O/M4PGnX8Td9z+KN7/+ZinVf3LwWUSCIj78gTfjFQf2IMZOp1rFoaMncde3H0JLWztuufmV2L6xDwl2o+4c5QZX56rZPktkdHJuCfc+eQz/cvAoDp2bRd5xBYmgsOvVgmRhQeurVEy8NXVDUY4aDY1WZOXEmniDQrR4v3y+O9eHohTtgxhKSa8+8zajsjy6IWH+hnEbc5PzWDpfQDDFOE/nsynLGFtv6rqpBOeCFd+zro3R79UT1Xl+og14hEN1jflahtLOeJddY8G4pkIROLrmZ3YNII3XJeIg4rpcRJloFH00hWzStJ4HpnlxXvir/r3ty/vC1//B8Udpat8dQaTPOMQsWIRych9KWw46lfxMKDL/N+8jayN3ikbCUj9XpGqWZZKKThvv6zM670Vxan3xH6NvaArNVP8vZhEwHtOlCDUR0RYvyRI41FySHN+aRLg9redMfpocv9P4ndZVnWn9TECHihr/149ZGtAfV1zWLrDulW044jLRikuFkSG1OiS4rtxGr3E9zckpFhRX1AtEvFm+JaxQICEyPzlOHIv5grLWFNj61T/3BadqTiLw5FNRpMID0EaFuu6+4FSKFUfrSYTbWhAdMvEOC0G+ETnJROaDefrXmeLaydjM/solgIXTCUQG6GvKMAO6L5TlkMD7UGZ8Jr1Au2PyryXHWUKjUkWIeKQ/oZ8vjq8gWFw1o2wKCLhPE53mElZxTuNlL0wxSoD8EVV00lDe+LqGPHj1ulM9e06m+zshfZ73FSb626KRbbStQ1xVolL5iVN26Dlhj1e61+y6GhFmZ/WmW+PcDjyCIiERD2EdbhZXaVY5L3vmdf8YcsHrxjFsSZ5+1myaeXf9F0UecYTibXo9iknrI3b7qZ93cHGKc2eAb2IR+zlZ+il33SVVNfgzqtBKm+CnnF1FifnVOsjtTfhvaXNEE3aKueityVEr0UUW1wF9KOnNqchi214cXVMTRI2x4y1oBoV1hnby39nempC1ILnHsd4+syLKldGUTCoVqbKyonUd6WA8Zz+C1RWjgJBfyokFm6LmsgtHYBG7JHRW1zOaMK/Yjk6J3Lj2JEyNNknwxuJa9mziu/LcZkFE3iGnAOZwwWKJiVhsKNWoyIeZjhH0kV5FaWoC+YnTirm1JoN7LMfHhngbgFZvUkOsRygu5HPuib8szPljpBlxz/A9paMXeRGM9CJ8HlnH8OcUb+ty2t2mrrBnl2hnFCpyKCluY9a5IYShRBdinVtVhBcWThm6zHCVarOoHqT9RduHjBMbCiMgEkm7KDe1NdtBVwSSmiTFf0IhFALymng/2xHp7pTtYbC0oq0p3JZAmU3+9CRK2QWL3vY580q/q08fWJ8RHWe4TpVTHyYDcersfE2dc5QU6fVF13DA1h4lA3qs8LfJhzQsBKeIFSZbNWIP1lZtKqDG09UAngbhkU0/jfLNX/PAgI3UvZEnrYeYxMEFItNbk+gr95WwbJLdPjl+JhRpSrGibpKdEmHqYJm56aZoFSeEbyQLCXusVBwICneZ4Co6nZk0N0tFIXJxUinagkhXm3idjMorrxSAfBb96Sh+88534s233Yre7m4VjTIzd4VXsVTC2PlJjE6c16Ic6u/DYH8fmkPNGJ+YxJmJKWwa2YCRgV7ZFBVLRY28P/6H/wOlcgXbNo7oc0/Pz+GiXTtwzZVX4fYbrsHZ85N44MePgDb2d77tTdi0cQNy+QKy+TzSqZQ4mPwMhWIJa+t5xOIReXseO3kGf33XPUAkgdfdcC3a4iE8dPAJHHz2MJ47M4utW7egsLiEs6fPcXvBn/7Br+P1t1yLVDKh7zV+fhpnRidVWA8P9uhwnpxZxPmpORSLAQZ7O7BhqBdxjsx94oCiNCuYnF/Gdx87hq/d9zxOTS4hyBZM0MMxi3+4uOmzAOWCTUblCSiOog7XsriXAU3clTrjDgVFZjnytrufNbBDnShfixuSGbqHe6OKf+RosXgmj+I4hUtFNGmkZdnferYVq8qlU0dTvSpVRfUFBOXa3NVVfETtomhuYUFF5NChhuQoic9KdM2heixmdaoYEkheJ1XkUpQTFGJ+NtFAfg4nQLqg4KwVNu6//txJ5rmt5CWHlL3OSExFKCpFyzpGFS9nCyjPM5PXXVvHQeZ3JcrJsb94oOT5yLqloog5azM5Drd/awc782wZnUbuIYMAAlSWaelDpXuzGYnT73C94BA6ezaF6pHPmUzIh5cjNYuvJe2FiBQP/CLK3DiVyuJNjr2AxCOantPp0C9vDaRik2ID3hv77oY+mlWSDiRuwjWlJREAh0KoP3DFEA/dBONsOW4mJ9vxkP1IXJndjsOrbGXP3bOLww1Zxab4sRQcWoKNjdRtT9I1Vi54TEhnhPGX3UlZH/FeitKwTuFOTh6d5NeKD+a8TIWek/ITjiDclhRKzetONF9KczZazJPORBEdTGrPYIQlGwoJiBi1GW0Wx7M4zWhF2txQ8WwWJvqsvAcs0nyvI2NYj3SSHkV+MBX1ZgrvUUw/jfAHukc1ZdqtfpG+uvTwa1NSTbS3V9nz/H65c2dQmDmHSom+gO7eOGsl33TpGXUjXh/0UPtvvljQGI8os0OSpAfgfXQ2ekJVHLoin0wX4eo8Cv2K09s01ps8SaIphFOdEngGa7PONN0/uVaeNjbn2hdUkHvuqr2oTfhM6NRYdHrjeKZNEZWnH6Y1bfz3rmh2KJGeqRgtiChoIzeeItlmBLInWjBUTYIsBwC5wlPWR7GUstxpIE90kgUrC0t+P45clWVOsS3dPQKmG7VagbhOt4IqIplWxDeMCGEtTE9rHyPqGiwvIEc/zoBermml2HDNs6FhCIvoLaEQop0desZpc1RaWVbQgJKyWOLni0Jqw63thpLyDA/I++aUjOp5RiDmjZNIm7CFebPkKeVQWphHeXUeQdaKFRX48j+1BDxFl7oRt/ZJWVbFVIyysLN/Y/ZMfLzldaub6qKv9RNW2Gl9yGCfXruk9nEftIxxjyA0niBq1pRV6+4jG/hIsyHCXTsRbd8q+kqwPCrgLZzMiFJYmjuP0to0IkzpES2koEkAQTyjkVgAiCIwFVLDKSBTFFvFr1QT2RRBtKsP0cEhaSfoQkMnCtpUlRcWEBTYbK5bLj2vk0PShfK6ht3JynRPQ6k0yrTHWl8WUCTXF3k/u9Q4XXrnxOIfIt+YyhbJfMFFNZBvdlX0h3C6FdG+DaiuraJw/qzXdLlNqZG7758594DWCs7+/qpt0O4W8IKzW9HDYJumT4DgZkQImPJ/IaH0qCTSpo6afE4iJgXLL+WCIq/Kj2xqm4OJKux0dGk1ImnTrJQQf9IIxYSyQ7QRSSPCNJBETKhjvNqE2/ZchN/71fdiy8gGFZs0YSdfsy2dVvTkzPwivn7P9/Hjgz/VWOKi7ds1dr90z8VIppIS4kRCYSTIUSO3rVzGvQ8/ij/40/+JVDKOkf4hnBgbw7HxMW2627bswF987IPYPjKAqelZrK6uYMeWzWhtbfV7hZXS7mvVxjluc5tbWMKRU2fR3taGDf09eOLZn+FTf/11PH9yHKVYBnu3bsZQMorJqSnkK1X837/5Hlx/hYmIeJ9y+by+YyIRRy5fwnMnx/HQoy/iyOFTyOcKuOGKfXjHHdegp7sNxUIRa/kCWltSiDDWrlLBsbFZfOl7T+LfHnsJS3OrGv+xieB3pziED2OwTKNqJqdEEe1LaITIxCCpxGnhs0pVJEd+hoTz1BVx3vscuqJT6KTzexRPkjxKZqR3xmWX1BxrQjAXoDTDwzePKnmJfBCIOmqfMMWjFZYvQxFrI3TzRzP0y0MDVIdbOpY4MkQ2yYf0Bu4ao5tVl4nfbJNSn8yihx18S9jU5TGKnPKoLFskp/EzazVtve5svOEvO/i0vL2AieN5Ip2dEUQ2WDHPaE1RG+ZpuRNIMFKRob15fJoinmRWosj2qDSlyKvks2kIlbwyqXRnsUnKgzObJ6dQ1kr5kgQmMndXilBcRY6szcg3LFhDyOJGzYcKcppvW3dvtAPa07DhNG4Q83vtA9QjBm3cZZt8nXflRSOO10QKDYtNj1h6ZYC82VRBGWomZShFIhyUsOh0cYA6aFiAGypgClOm/bA5dXZYF0zOnWOBK4CEDomzGTeLF9m8UTxB9MieBbP4MpEW90QVOrTr4XumU4h0pjQS57OhoqdYtpH3NEeIa8Yr45ZGGpKU+BSNxRBpT0oAxHtOSkWwaCrkSJd5d9JAuzhBpLSCcE8ckW5yfksoji8r8q60vqADX3s0BTd0B5HDBJtsUgCMD6/ikv9zpuJqRqj+V9FZv2/air1q3dMiNK2IojnCVCKimj2IDvQJ8SZHPz82hgKFH+tUHxM1aRzVe/TZodEeZHBxtH6/VxHn1d1CxIw760frch7RfaBtnIs7dFQMOy/sObRxn29sHJ3IHZqyaJPfZ2AcyJfVpP4xrRWdXoSo68Fix8RUjX+viE65dfh4TVf0uGlOc5ypdT0mElqe1JoV4isRWtgEQp1DAmiKM2NCIVV4GPzukE0/QjFfz0i6G8kdexHfsEn2d6XFWYnEaLFVLeeFqhrcZKEL5ITSfkjG4qSs0J4t0oyAYsA5Frc25q9kF1FcnLQRN+Ol23okOtJRTFrcKqOWWSgTDTXxCakpTCcSks/ox6CISEcvIp29CoUhz5XxjKFEHNHhXn1+NrQliofm51AmdWCNBWdeEZpEgq3RMTs27uUSITo0XmCXro9tu7rD5KYLhXb1ouI9jYMr4FAFFCenTrrDZ1jRn6SFuD1Nxu7O5UCX2yVnUU8i/QGfW05ejWPM+EjybeODOxHJjADVOBBkEaxPqUkW8rw0j2B1Ts8ZwTkBX0rVK6LC/Uz3mL6+EfvsijEFQuluhBg1rbhIS/ALp9oQ7RtAuJ1izYrsJ4szbDTo1WuJY0Sjycs1I3ijxzmeoht9NyGcISeUnuDcx62Ap1jIMt/tnPA1iu179XQy3+jZg8aivYEvRg5vVx8i7d0oz89JBKY9pnanfOpR/Yi0B9xzcflRiXC62D1b/L7jcuorI126jo8IkolshG6S38ObRM9HdQfsCKkypsVMHuWZGduY/ejG2fPUzmbxL5oh+wEnXBKpXAcT9zSOHult14FIb5vQ1JH2Lvyfb3gDXnftFYgrj5b8y1W8+NJx7L94F5LJBGbm5vGZL3wZ//Cdf8Vadh0d7Wlcuf9SfPBtb8LVl18qqyMrsJs0ei6UAhw9cRJ33f1d9Pb14Mr9l+Dhp57FV3/4Y0yt5tEaieFLf/AbuP7y/QjTQDUIJDYKOUpA4+X9Rb8PyoGQyAgPdVRxz/0/xX//+3twamYJHZEmfOSdb8D+HZtw7PQYphbXcftNr8S2Df1IJmLGz3QwNaMwf/zkIfzT/U/iyWdPYXZqAdFYBHe+6UZ85F03ob+7HXMLKxJJXbxtWKgrF9R6voh/P3gYn/naAzh2agZVZkLTf7AtafY+AQsLGIesWEEowQ6b1IqwWfTQb5XWLDM5BHM5VLNEVngg2CZp9kGaQTnrE8cBY2Rlr8W30euS1kThDqqvaTHE1ysgmCZRmvYO5u1pTQsfpAYuVq2w89B93ZjWqnwWKc1WLHKsI16o45i5cR4ThlTCCjn1d8n8OnUwhNnJRhDuTSDcE0UwlUNJuesObfHZsDV+mL55vQqtjRL8NfHImnuOJAIKI7KRdjvkLbP7p2NABdVV49mQMM5Co7xAj1VL9FKXz7di4UkfUToOxG2ywO46WMyZx6m6U3bkRCrpq0v6AnmfLBRJmQgh3J3Sphcs0HKM/p8VVELmAym+KpWmLFwD2iLFEG5PabMLFhgta8pGpYPUFMpujFJTqjsun83ETKUsfh6faUNHzFeqLi7SVVQAkEu8ohGxlKTmOacNWTwvfk6OS4koEdmkRROLXtd01DvmmrLXhXLYRIWcN4oT1dxagozRJuoiGTUezn+ShydfmpxmIf/xOCIcrw+kRXHwSCeLRSnXJ1cQUKRRytvoM8psdn5nHjYhIaSR3pTWebDE8XoF4QxHp80o8X7nAsXaRXpoD9ekkX1xfBalhTklqlUqxnW1EZb5RJp1EQsJj+AQWeIB5pBQHcpVF//L0bsvEnWC1+6jCaWInKURVuRhN2IbKCxJi6+bGx1FcfY8SussGuyw8xMxfR7HizUOpBlfa8/yog7fXLiZsUbGDO3QKN1Rt1TQkVrjCo2Gsao9rq7IU0PgRqAvb/Lc4+i5v/bPvMDQnvkL0E1fw3plsPxK+ZncQaul5ZwviJT54BNlutsy5og73NKLWNc2vX5+7pQ8KJvkR10FEgnEOgZl/k0rouL8lHNSaKAFKWrVL2CLb451DSG5bbfQ/PLyGoIsRWJLKC8xJpLJPnTy6BSCyaYp0tWPMKcTVUMEaZnEIlVWb2VGOdNCkOhbUeIVrm/RZTjRJJ+axVyYpvEzNs7nuRzk0ZQg2h5Fucio4hWNypsjTUiMbJLZPf9cWlxQmhK5p7Reig0MqJkrjI4je/okyjn6hS45PrhD2FSHWDHiOZqKZZbghYVkfY2pQHJKdbvFzj/YcV85aVPql26IB35CunYSOHMSIi56WW2g9gw9oy0Ip3s0gg7kmVpCONWh/1ZeW0awNIlw+wASm/aiOdQqTmxp/jQKc6fLsPEjAAAgAElEQVRsHyO4Rt2Jpiq2z+tMNCWtxvE2a+EeYDnsao4rgYp9FculnER03j4pJFFWpyHhi8vyP+b3IHWBGhs+hyze+fypMOc3UgCOxYFb/WR1VXOKU4o2HZFcC0LVBRy4iYeuhE2bag2oakMDE9TUaS93a5OjdXqnk8qUy6LMiUvtR1zZ6c/BWiHkdBi61dyvBvrdns1Fb+NMD3VfWDy5jd2TRbXJsLsy428ZvLcyusqgY1bYxYkJJS7oUFdUEuFZ3gaXuMAi0/MPxe2i+svSD5gFS5RUKJUq/w4kBtpw0+7d+NR73oNhl0/Oh/r89Czu/+mjuOPmG9GaSQsR/NY938d///Mv4NT0lMaRbakWvPm1t+JD730nLt6xTcViEJRx8tw4nj9xAqMzcxg7ew4HLtqGN7z6JoxNzeK+J57D2fHzWJqcwDve8Eu4/qrLNeZ++ab1/1Vw+v2S941c0gd/+iy+99iLilkcTIXx1tfegJ7uTjz87BE8/vwxZBJxDHS34RW7t2PTcL8b1QOHT47is3//PXz/kRewRJQqkcSWHUP4xFtvwh3X7kM6GcPo5Dx++uwx3Hj5xejr4mIz2Pz4mSn84ee/i/seOYRssYhIJo3mjPkBKhKtO43KMoudrHhkzNGVkKiL94TCmzIqiyWU+Pc5Gz/VMrbdiML4cUQSiRKG5KNJRI2LKpjlZsLc9ZiU680Zjq+rKJ0PUFmh+IxdMgnrhu7Vc9cvOEWcEtyjGtYl872o6KYqkEpumam7Ls5M252S0dU6XjziUUuhh0y6Yl46C7Ne8i2bZAxPj04W2wJUDF6pbyxWCv7CX3pEdfI5I/pwE0JtzJyPSUQV7iVSSYsbVwCzz6Owar2EQIIUiwSVMIV1AlFAvUYc0UHzo5UQaNWKU+NTs3A0IYZG6DKpp5USBX8s4mjxUbGkJpZCSSZEMT3MOGocpVtGML1LWVRRRJZDeSVrXCs9t2Zd4keLvrC0C+SujZoRl7CkMTqzfbm3OCRUY3a/z1jVoBhbgYvG/5ZlUczSiMhbsnvDYrMklMSQCrcOauN03wT4ItTRGuiBx1EkR3PyTHPIuf8xuWY4ixNZVFH9To56RRQU1U5MMUomEOnIILqhTQlAtPeiGI38y8LZFZQml3QAiwtP+xhnRM+foZKeBT89OCke0rpiohYpD/TwjJLPmVCKC8UbhdEllGYWnJejjetFY9CBbIWRXe+qU6A6VE88R0tf09VQU2yFOzlzxiNzcL1TCBP5DSU6FM8Y7+9FbKhHws3S3DJyp06jMDOGIMti0113l0xmxaYTvEj0UkcJdT2FNtl9ttvtmtKaYMip1PnfhcyxEaXdlqft/BwF0wAjj9D+3JPXWIE2HJT/bxu0loJDTh0aYyIix3f1041aGlFI6KvoLe67hyLkMRJh7NUYNFg8L0W4zNc7+pUkQ2vA0uJ0jaaiUbLdIVen+KKT95OUmHZEMt2W5U5eaqZd91JiGarKXTAGC57i/LwVV7q8bPBDQir5wuHWtMzfhX4y3nSJI1Y+U5xC5pR2w3F6JUc0r9cKDedJylG+Uofa2rU/FCbHVDA3NVcQ6epVYUWFPVMHOa5mwRlOtSM2yDjNPhXC+bFzyJ07impppYZscjXUBKje99hZvWq66egNTaIoGOXK0n0a6DuuIVF4A62dWHSS06w4VzaIKXEkUaQ1lNmVqbxqiiIUp5ivV5GPRAPJpc2NH1IUaKS1R99B7gGrs+LRxof2IpIeRnF+HLnxp9RQ6OLy3tAikvxiB7z4Ub3362Tioig6bL7iab0+uZVsCGRBJ99JAjzkwXKiSdCA4B19o+m6UZELQqS9E+XlZZTmp1FmFCXXAjn42o9trG4pihTTWFJXuLMHsd4Npp0oFKVyp0tBk+KE3Rp3AkE21VLu63XcMef9ef1+6VesmzLYG3vQxbWFLy84dfO8+Je/7R+oGgphAoZ6YeoP9Yan1Y+nPF/Nv7G8yziObJPvlhT3BFAWFxjPah0Uiwh2A4TTpZ50h5PGmoYCyCiV8DZHRORZ0R+SiAtfO51G51A/fuX1t+ITb38zkg7d5Kebnp/HXT+4D/t2bMfFWzdrQzh64gTuf/An+Ma//RBjS0u6kZt7e/Hh97wD73/HmxFPJHDo+CmMTUwhX8ojW65gcXYWi/ML6Ojpx+aNG7B1aIC3CkuL8+jp7sLwwABiDZnojVZKFZo2q/Ot6md8HKYfq/qrSJRyYmoec0urSHL8WynjzPQ8RpeyWJhfQqJaRiYRQyIWQTwaxabhPmzfPKwF/rd3P4i//vqDGJ1cBJJJbLxoE15/w1780p4t2DHULYuw518axZmpedzxqkvQ05GpFcfzS2v463+6D1/4xoNYXCsjnEw6YY7lT1MJhzK9N3mfiDKZnY4MqbXp2nqg7QURuGCeI3iLP7Tmzo0jnYgs3JlEdJgcOfqyVVBZoYmtIXD0wIxuSKI5Qf5hBeW5Ckqj5P/agShAxOeZe0qYFyaxK64dEmZbpIz0cLP5fMpP03GwKOBgQpB7PeuwfPa6iyUkCkdDdD6ssi5lsUUKAP3pKqISVNY4Pq3zymx38UfFf1B0SmXt7VOcsXWSRS3frxmRgbgQTyF7Ad0AiO66jHXlu8N4y0Qw1/idypbI1UYHB9478j8dH0lxgSVLI6IgZY3iEzYETA2LiBfIJkLG+25DIDc03NWi7pj2WPLZzFnONv3njFvJ4p9FkSHaJI1bsWkFpS++PWfKxlrO61GHFosICnPqe0l9/O5RTl+kOgscAVg2+mEDQeqO9gaO+wPGs9KOiB263QP//+7sru33am7V/dMOzBWbDeN137X7yD5DzXw2vI3TPdleOIVQQFJE0oj2tCO2MYNwj9mJMQKTKGfhHFHONVS5cfO5YDgGi6uK7XEUsjE+04zfiWKacwD3XdI5pIbn2HV8BcXxOZSYGEP1fJjq+HUTYriizvM1rQlwzT+RYR60RDXp10eBAZ9eOXFUDZ1ULrkVnLocFBnELAs8PrIB8ZF+FYrF83MojNOKZRTB2gwqJZea01DT29U3hwSNXmXm7Q4YIZH82xo+6fZ2K4CN9+jzmR2nk9dKz6HjuqkX80r0Bn6YQyZr43j3fRpGF2679c+mP9dqMHjDOWepTfqYFZuCeIsem+I4lFNIvNEX7DNa8IEvOmXI3j6IxMBW0bgK48fRRGRKxea8i6zkuvDPQh2ZN2pSnV9q7A5OEGPiWSaGdyCxcYuoLqQ3EPVikUST93J2BaW1ZRVdYSKTLPrauxDOdAi0aeakgw0an18ahi8QNVvWv9WYXWgmKSRlRLtGEOmgRoBJNlkUp8cdupZCNb+G0gqRzAWjoFBwx8Jb3EsL5iDwRKFdhIb2PUOIDW3Qo79+7AXkRk+IN6pkMfmf0sjcNZ3aTOkMYl7cWrfOGcB4j26q4pFE1y/Z9IfPKgEO6h042VqTfWOYtlNNCaDK4IQ1W3P0r5QnblpFZbi1E4z1DmYnUJo5bVMEiuVII8yvGKWHUZPJLoRT3QjWp1FamTDKmHw6LTbatzZ+UdWmLrYDOS0M9ShEujtQnJ9EaX7c0GaNxG1yTDcAoaWOZ2p1HhF0BnC0WPQojduJPHswQ1xLNpdW9JILq3flvUimEO0bliBb0ciFLEozYygzIEB1mNERzJGB3qsRrQ3WaNaDGdXJTzH8pNUOVPdtPUDp//iLCs76heFIfbCqYlP3vuHB9GPMxu7QE8JrIwiREhxgxBtAX7CUeXrygFOKBru/FvPnWliQKz45LqbI9buXFSvmh+eMgZurCLFbYyoPoevmCLZs3opP/ucP4o03XosIH3z3i4jm4z87hNHxaXS1tiilp601g6XFJXziD/8Ejx09g3KoGfFqGTdd/kr87kd+DV1dHTh3fgpd7a3oZhpCKIT19TU89fxhfPeRZ3Tj33bLNbj5qldqBE9xUdgZE3PDJjdyfm0ds3Pz4s+VKwGyQkPKSKWSSgviv2lvzaCjvU2f16ON5TK9vyrIlwI89NwR/NNDT6mrffW+Hbh8xzDaWpLivk7PLmB+YRkbBnqwsLSGT/39d/Hjp46hEFQ1+rr2Fbvw8TtvxkhPO1aW1jA9u4yl9RyGBjpx2a6NSCWMcsBf5K1+/8Gn8F+/+D2MzWYthlS3wNIRtOjFczPzeY1h6TFIrhsfLtpnkEMYaUJ5KUAwu25xXFKSO+SCfCKiQ90J2ckQWQzmsirYaJBOziEhOKI4kRHazRAFogdmgNzRNSm1ZQzvQHxtTJ6zVRurOzIEN2gqq1toUB6xUfQc+cPOxN+JhPTMcNwixNMhLjwM2ehIQUhkjTMHHiBuvsvxOqkEaTY6IX328oyN/s0Kxp9n/xHC6ZJs5PLQhKZWi/qkB6m+H8f/rRFFXIY6jIpSzbP45vjWxvtqQFnsFpjURD6p851jNxxvRnMH+c6GWKJIDlRZRs8inLM4Ja+zqaIUIakzSYPgd+TtbqEVT9IEWkRUKXqh1yaRRV4PHqMa0VixIu9NjrGlbuSXd2ibH53rVPbjfx5e/Hd8jolsusLDoWkX+EB6BaO2gYbiRV58HKnRNigldIfIHlEBWiB5EZdZr7nFUqtpfSFLfhaRTX5PTk9cfKcaDhcOIBTOUYjcWlM9IFMCd29FFdGxYU0GD7N0K2J9rYgMphRQQDWpRutTORRn1lGhaIIiGCcQkMUQrwdR0gxH6/ToZLqT0UoYCCBhWVcM1WwZxTEiGQuWoRwzmzfa59DP0IqgesFvf7Y1SQELuZcsOkqLU0ojEZ/Q+Vzy/jILnC4iZv8UR3M0Lb5gfGgY8Y39WhMFFpsco9POZ51j2RUXR+gEWRJi8fo4I26lFNmIXrdDoisrQm2g7Q5oR2fwEZy+W6g1rXKpYBPGL0xqhxO01XYxqzQ8lcDGkz45qRHdvODQavyDWywN/0lfw2z/KIStlcfeo9NP4xxSY+eUOQEIBWVxzH9EXnAijVjnCKLtwxptlkvkXk6itDBhHDohRh7JbFDMq94yYaNN/PwovxnhZCsSA1sQ7uxSU8jGl/cuWFtUEcj9S+hmNGm2i9l1PS9MHmIBwTGqRutCr1wBzWkk+YMUrlEETAIAOZgSBLeItsLGLj9+wgzJ6TiSTDkB0KSNpz1NQpxX4wXqNAlHTbiV6ZapeXx4WAKn9UPPijtKQ3sTHdZTqwwlc+PgKGOw11Glulp8fq4D8iH93uPus0M4tXW4tCdOMSyfnDz+mAmbwwmU12cAppkVXdMknrh5ZfKG055JdYnoPpa25xvjmphVExpqS8rSsISIqrLo9hSPBrpGDbl2zwiThKLdg4h2D8uXtDBz1kRyih62BtDXP6THEOEnDUC/eCYrctUCckRX5BPFNcsai82kE2ULHZUNJdemCa5CrW16X1BzUy5LNJafPGeCQj8F4c+GEwjH21FBgOYq7QoXUVahb3u7bfUNz1it4PTVv33cmg+n3z/1c06QyJcKDQ2z93VTFof+/FzN7h7QWqZtY6doh7l+OUsQeew1sztjh0fPLgqPiLysobI4j3KZyjK/gNzhbzEfNlrjISf+j6kl+G7lShP2btmKz/3hb+PK/fsu4E/ywVley+LMuXEUSwV0trWiq7MDZ0bH8OGP/jYOT8yiq7cXK7PzShZ68+2vwbWXHcDGDUPYunEYScfpLAYBDh07if/5lX/Go888hwM7t+BX3/bLeNVVr0QyQSsK1pYBlpZXMLe8iixRzVweSSrZYOIeFootqSRYVBbIHalCXMrOjg50tKYl5OGvtUIJT5w4iy8//CSeODKG/cP9+NBrrsArto8gKTPuKtZzeZw4fQ5nRmfwxPMn8K17H8PaehGZtjTW1yrYvWUE/9dHfxn7do1gfmEVC4triEYjGOrvQHsmaTGH7hfjOx95+hh+5/PfxcnT04Y2sjFwh6khzlZwmheY49BqgzSOpOJPybUkgshcc4pRNDo1JSeLUlorUSDEg5Ij+PI6s6RpFk6kzH6WaujoUBLhAR7AJk4qjedRPJtDZZVjBh+Pypd3yGJt+GS8SxZlVJY3kWunzHHmfPMBcQUp+Xn6DkastmKfTTlfj2LcEMLkREp9bdzOGlrGdR5mZxlFZANNyqsoTRRRXjB+o72wtrra9bXz1W01OjSouG5Gc1dYaTXVXAXBZE7qZtky0Zg+0SxLHP6c+JlUyetxcAd5kahwFcGKIbeiMlA5z2asPYamNhpEs9gpIsTX4DhyxflRiorjIvUCFoyGHJMzGOmmWCCpJrBE8RD5ovxZIrASXOU1gjE6gllzCRkTb9AJg/z4tDFxxgtCtB4oKowjTF9PbohU1TMFg8VrTeHuC3etthrqZlULbxLMFYNWLMwkL1A5z4KporVt61tyGTWAMpFWEcqJCwUwVmz65sIr1lU4khOrYtNGQrIWUyNihaX4xOKh1hE8vTYPm3gSkXRaVlGRbp93TquxQKlVwRRNs9eNZ0rhCot8xgNzD+HBRdSZTRmFdES3542vS+4mRV6lBVKJaNbKwp5NCq1cKP6hNZlXo3taQ90bTwKVZKsOfBaWjBcUqklOp0vQ4X02VazL/26jKGIIkd4u4/fOL6MwNaniIFifQ6W46jLanZ+mBwl47ZQOZ+vMLJW8PZvnTVrBKW63RBMUA7kxoL/lttPUF4JEZDwH2PQ4oUjj39f4wg4VbEA3f+6w06v+x7QXd0Ta/zl7NW/ArpLDRzW7ca6tlMbcdRfDKS4dP3dUyFl8aDfiQ9vF2cyePYTS4oQz43fIvOcF+CbGo1VOvKuPLGodm4IEwqm05Wg3RzVejfYOam1RwSzLGop0SgWNtykw4ronR1BNYomx0BzZmh2ZNXD8O06e5s2Ds1BUhnq12fbncCqjYqy0Motgecbet3NAqGhxedo5FPC7sACydVEbkfO55LMXM0FSbGAE0dYulBbnVMCWVqZNbS4zdcc75/3l+nBiZRZc4nJ6myT93qVg+bXgmU2y7CHliNGbrbImEpq3ygQu0xLIHovrTlQN7r/mAiB+L4VEcntwDbMrNm08zVrJRfh6o3SXGESBkeoTNRFuCbl1ZCuaK8LOxXBLh4Q2PIdKS7OyTCIdjciiidt4jto6DVEbE4mZBysju3k9a42IoyDSPSMWRyXLCUhEIQXSUPA7cMrASTLH8fz+UQrQuhDu7AadFWhpZ3zsBfM1lysQ73tUXOSmJJMaqyhMsyg1waZRIH2h31Dw+2fX+Gb1J/nlvZ//eys4N/A0cYelLzhdd9rIM/HcTf3Vyx9iFp2ugCSfk1BzqhXhtjbrGhXbJOM4lOfmETCWSZ2hKVg9f8oKTCs8uQAZ76jqn9Fz1Wbs2zCMz//J7+HSvbsvKDjz+RLmaN1AZS0dysIhrOXyePK5n+Hub38b48vruO7KV2Di3BSeOnQMqZY43nvH6/C2O16LjjZTmlPQMz2/hLt/+CC+cc8P8LPjLyGViOLGV1yKX3/323DZJXt18amAX1xeNiFAPIFSjrZIBWTXsyhygVQqMmNPpxJItSTtJotqGEZ7axrdbWn9zLMnRvH1J1/Ej46cxPJqEdu7u/CWq/bgjst3Y7CrFbR2ogJ/cmYed933GL59/5NYmF3GlXu2orU1jVMnptAST+LVN+3D9VdejDTjCZmg4LgkXe0tiMur0+5VsVTGo8+fwMc/+x0cPzFlCTUG5dQQco9UyhSbRS8TesgFFOpvKKbvbHXrfFAAi81oBKHOOKJ9ScuWXrbDV69BJTVTKPhmtIppZfQfuTREEsMIZcJmqD1GpI2NCe2M2MnZzJQUCdOVOFSFDyFtbVqi4oESpSOqp0PbI5t8/FyxqQ2AtUIkhI50HO2pGLJBBQu5IgrOBklv5TptQxmo3CYPNYxQK7Oxm2xkv8bNwT9cjdyUhl1H4jmaqDcjPGh8UCKkhsD6Q8fQVeW0s/hk8cz9SyIe+258ZlSsr5c1bi8TOSPtgOhztBmtvWl09aVRypawsJJHjsg5CzteK/EvS4qllN0SlZGJKDI9Ldi+tRNDPWmEKlXMnF/E8XMLmCe3k4fPGsd1pv5W8eU8S62EcGiGL+zE5aunzuj8dKkWXAP0sBza0ocdvWlkUEGpUMSZ83M4PjqD9SyVvG6U5reqBs82OQ4kORLj+slqTYVbW3XYhddXsKmvHZuGe9WczS+v4ti58/KdZaMno/IIEXai8w2k9QY01KYplhQVi4axfbgHm/stBWR2OYvj43OYX1kzO5MGJFaEfAYbxOIIJ1oQJqdzKI1QJwts43RSXFeayipXurLOgo02Mi1CkNgcpRNx9A13oNqZwDwC5FaYcmVrK+DYjDxQFWp0iCA/jg26XWuOJD36Wxt31e4Hn5E6jaEcZFFWypvLV3cWMR7NC9HHcWAA0c52FR3F2XnRoIK1OQTe809hG3Y+GFZpSJaQYUe7qBloe4Gpf+CExNjkStuMM3avH9G+IPSqWVce1pKHyEcjl9nWr3mw2P1wn8JqRSKqKl4aVMy1YvN/p+D0r+ZdN/xCsQme8Qg9QOJQSHE6LWnHxr9E6Cgs60O0ZzMi6U5RXGgGnx87jmCFynTnfeybZ/fR1NT4qaF/a/U9zumAqC959m39SG3dJV4l/V8rK1wrKwjWyR1e1tpoDicRTrYZF7aYlRdnqLVd15+iHNW2kYruMy2K5CqjdKq8E7lQoU7Lni6BD1oL62sgT5UcSaK2NfGZbZr29Or6u4GDeJW0xetApG0A0fZuhDu6UF6dQ27sOIpLhjhqPQiwcOlj3GEKRN4q5lyhQtPEMFoDTlBUu/feacEBJU1xUlKSLv2QtktOue7swgQ8sEmigptkOfJFnbVY7TF3a1yWfw5UMOSQxaohuKAvqKiAL8cdrMxUsSrEnPQsFsH9slqimj2gqI88SXE3rekVFUVepDy/CIbEACKoBKzk3CAWthMfuUlyNKmmtDlkzUWorVXNAy2oKquLFn/JRpDhJuQAt5FikUIThaqkeCzPWDOsYYkqQankQ62dQpc5TTIOKZu+Bt63o/DUqmz9pl5w+rVQ+/uXoaJNocGhGoDcQIByIxOv6nMLixuBVH/1ntSOWTOctvqRnXMSoe4ehNKtQlzkJ0ilM1OJyMNaXqwtHuOuuN7RyCsytbURmPdPjGsUsX/TCD7/R/8FB/aw4Kyjd0ur63j66AmUGIEpdANYXV1DvphHJhrD44eO4qpL9yEVi+O+hx/HAz99EtddeQAfef/b0Z5uwUo2i2Q8gZn5JfztXffgoYcPYnx2Sv+eh8Ot116NO9/+JqX/FApFtFAMgCacHpvAkZdO48TksiyWDmwflg3Fky8cQijcjK2bN2LX9m3YpNjKMFazecSjYcwsLOKbP3kODx0ZxeLCklDJwY4uvObyXXjbDfvRmU4gXwzQ1ZbGxPwS/ua+J/D0sbO4ctMgbrtiD85NzuH81CIGO1pRrFaQSsWRbkmYsS+aQHxy37YhQzlrBWeAR587gY9++m6cODtbQ+l8124Pp9vteGiRh0p7F2625P45eyF72N2m60cB5J8oio+BAFSkV1BZ5iiYtj30DLOKL9mWQDqTQoSpLE3A2loRed7mDIs7Qza4VoKpAmKFKpIcmdOYv1TGwso6SoympDozHrFYNRajK4w5s5GY1iHXhdARdqZ+/G3l0paRdvzSVRuxc2Mnphaz+OFPz+HwiUWUmqvibTLfmnnmxqmy8TpRJ3ItaQxfpchj3UYZFW0QrpJ1PC+vttZGQv/MNj4LRCBJ1i8J5fSIgFWFVlBzc7X4WCKK7s9JjsrMhJhrn9+RzxI9H8treXS3xvGqK0dwxWUDKqwfeWYCBw/PYKVA7iN5uSSV04SZ3ExL8wh3tGDjti689bpNeNXufrTEQ3juxDS+cfAsXhhdRn5uBYHQNRbVRJm9sbsbQasBdEpeJwCygtPQCrOPcZQYPsUtcVx7+Vbceese7BhsR3Y9j+/95Ajuuvc5TMwuebmEO6UaNi5GO9JhgWNJFlwaHYYR7+/XvckUsnjDlTtx+w37xVOmmO4ffnAQB188CYLuoXBSwgBtsA7Rs4LBrrlMxHWDiWxW0dHagnfduB+3X36RmpqnT03iGw//DC+cOq+xkvLjXYlj4iZDLphyRNu2aDeFRBk5HMhtgZzO2QKKE6sozdHGZN2mPxSRhMK4dOsAbr90K2YrZfzb+AxmwUlAgNL5dUVmlotU4JvfqZJYpNg1ZanGZ0KbWbyYsMWsfLxnnuNQ6vsZ59ZQGo7fyNlLIhQj2kpvURYjLZYKM8PCgmP7ZRm7l0tMdmv0W62DHPZsNBRy3jDfNYh22DjFsI8NlbG7G//XT6saAllHJ53ASEWIixytmWa7pq6GpbjSw/kBG7WgzlO2n24oHmt//kWvYz9rNm8NVZ91vIbuu8K+ZqElVM5QLoF0qXZEOwaNBpbLKiub3orFqXHkxl5S7r3ZitkvK+AdGtZYcLraWs2z8wCW6Ky1F7GBzeZbWzDPUd5jUh8qxTXZ8kRaexUTHSzOAqEyop3dmmIFK0uorFO4Q50B6UEUh1KgZaEBdesaZm8TQEiJi9kcjaFIKgvRNI1/Dc2ug1h15Ev7pqs6VUQS5Ux1IZTMINY/glBLCsWZKRQnT4kPSnsnFVnkebvseb2H3xvZ6MliyOJF1QR7oEqPpIuj5FQuTsENEUu6nPDZsSJIq1STU4I+XP+WEy/vYr6u91lyX0PVCG+nQ5itXrJKmmNt7m901dF/d7QRT8HxbVCzo00IUW7pkB0VObfkX7KA0yXi+eFSzVR0UqGv0bgrWqN0AKLJfsEoDI6uQq2MKHBqpqMIRVoQ6exGuLtTUZx8jvPTE6jQUUI58Zxy0SLLAn34mXTfeY2YRuZV6xIfEpmmMJMFcFHhPHTdkB+zYOS6vVEtQcGN3BsWtdER/AJ5ecHZPDhYu9T1B9QsLfyfBQ3L+saMakk2vrDktMrcaK9mABgAACAASURBVC4sHuIItXYg0tqGStGsUahi48atIPoFklZp3eG5X/Z6NtblQ2+yfh4OVVkJ2A3ev2sPvvDJ38WBi3eKH+l/cVx8fnYeo+NTmF1aQUsqji6hiRlkWtL45r8/gB2bN2LPji2YX1zEw4+/gMMTk7jxyktxxUXbsJ7PY3ZhGW3pFGbnFnD46Et4/sVDeOHoSzh16ox4qVdffjneeOursHfnNqyureOBg4/hoceewbnxaRTDadxxy/W48/brEamW8dm//yYefOJZRJIt2Lh1K647sAu3XLYXbZk0nj16Aj98/hgOnphEdqGI4a4W7BvsxYHdm7B7xzAy8RgWFpdl8J5OJvDokdN44vQkNg924ZqdGzDU0YaDh06pK9m9qR8lFmPL65hZWAUTKTs70xhsS2GgI4PYyxHOZ4/jtz59N06NztWMlW3U3JhUZJutiMRRiz4TKifBiRWllvTjUDw+zIzs608g3JdGdb2MQAKhKqrkHq6XzPYqEcU1rxzBqy/diO50DKvZEr776Bk8fXxatlTRrijCw6QtNCGSA67q7ca1m3vQ3hLF3HIBX/reYZw9t4AQTc3TTK+gopuG52ah5MekWjMsNoluusXOBq4lGcFbXr0Nd75hN0YGW7G4WsA995/El751BHPVQONNZbav2gFt55TjW3kfzXZGvYYUf0k+psau4rC6MlyFCEf9RDZpddGM4HwW5WWOR9yhL/qJe+RUCLium7zR1pgKVX4vcT25t6SiaHLFtaY6tApbzeLqXd344Bt347LdfXq5p16cxGe//gKeP7fikDaiFkaVoVpUfpvJKLZv6cSvv+Fi3HblRmRaonj8+Az+6v6X8OhTY1gfYzStUzLTm63G2XRbtxsvW1yh4/c4Kxn1irQzk7E7L30F4eZm3Hr1Dnz8fdfgkh0DyGbz+Pr3n8Hnv/Uozk7O1wtOt6FLIENQtSWFEMdKuaxtePriZdDXlSPGnkwG73/NZXjPay9DX2cGzxw5jc/ddS/ue/oYckEEIZoqp9OIdnbKKJl+gGa/Ywb39vnszxzLd7en8Z/vuBrvvXG/Cs6fHD6Hv/y3x/D4kbOWS680LasCfLNl/qh8RjhezyA62I7YJsZ/WooTKSRFRmCOrijTmmNEXpNEawtuObAdv3bNTpxbyuIvnziJiWZG2IVRms+jdJ5592wSzGLJuHFeGGBWZKIkkAdPs3dx4epZ6WZpYmN2e4Y5HaJLiCpxHbjMw47S5YMI3NwcinMzisnk+LwSUM1O5INFrk+JcpQrX7wRYXRCDhXfGi86u6LafNEKbB3u/Kx6vQsLrRpEVKtePJrsnLOUbGdJP+K06cDzhW7tjexT8UCl3yK5erJWcnuC6wnrDcPLEc966VQ7/2wxN8BXFkZizgiO78lryXOJ15rxwpzotfaoQKQ/YTmfl71OYmgnIq1dKMycQW7sqPETq2b9YwKwOg2hDtu6HcVzjfVdaOPDTHNGTMYRyfRJSEQ3gfIqleJZTUroRkBKBEfKckhk4gyvvdaSK2qU5OYaEUeRsfrJ+x8b8kYBWqS9T6ie8Xk5hnV7ii8khP67oky3zzxsDbXkeJi+rlTKZxTpGW7tQLAyjfypY8ZJVrFr2ea2RiyyUSWGFzO7Akk3xJmnqwDj+1EoJ7obo14tH73moOEQSh824y199F4+H90qxwtbIF5rIgWy/7R0I0VTOkS7UpvwOtcSTd4ceKAEJDoLxBBq6zTkmPuYowfYiJqi0Cqaq24vkv9xM8BztiHxSNQIemkz2U3ovYVt6DvH0lbQZ7psn6MwkYhqIoz81CiK58+ZWEzeyWY9pcJYU2TSglrQ3EJzePqILpndXZn3zZa4xZjHZQ+lwlXrxKH8mjT4234hwllvHBv/vr5EjMPpHmReqrp63Mj14krFU4pAJI+I3Y/pJhoe1FrH61yu+Km5saVaZa/CgsWsAYwPVZqft0hF1z0IHXWHSj2RyNj72rTEdWjCJTt34Av/7fdwYPeuCxBO4+aVsZbLCYEM09Q9EdNom2/x+X+4Wwjkrde+En3dnVhdz+HUxBQmZ+bQ09GuxCGinFNzi+jItKCnNY3V1VVMzc7h7NlxfPX7D+Dk1Cxuec0NOLBhEM88/QIeeeZ5TM4tyuaov28DfvdX3413334D4pEw/uqrd+OL3/khplcDRMIxdMWBV116Ma7YtxNPjZ3HY7Pz2NLbh9ft3IFNvZ3oa00hk0liIZfHzOIqeluS6GxtwZFTE1hZz6G3twNbhnrQlkpgcWkF//Lg0+hsb8VrrtyNdDKOQqmsxKOgWpWFUjIaRpgHYgMKoZH6syfwsc98ByfOTrmD7EL/t3rDYY2DNjl2hGFTP3NsrQ7W85jUxUbQ3EbbDqYIsbhhEcUIsZL5ddL3kt15WwLveO0e/NprLsZwZwrzqwV8+h+exHd/fBzZfFk57tEtKYSGokjGInjb1s141+6N6EvHcW5mHR/6y0dw+MS0kjXMPsgXm+5skWDJxVFK4V7vssrVKrpa4/i1N+3Be99wMXq7UsjmS/jhT87ik59/GmNLWURSLKwtN92phzyWa50sOZ2MmRyJK2u+NJo3dNXxl7mumWQV6ogistm8NpmdXnxpFRUivSpO7ZAR6iyFpxl3C5Hl45ZggWAFvjwx/SiX3SV/jEEFySha4mG8+ZphfPC2Hdg62KrC4MipefzR3z2Nh5+ZQJmiJG5UtDlSoUkONT1MKtg2kMGH37QHr7tuC9oycTz24nl89pvP4idPnEOewiTnICFFuvfMrGEFDrXSpmT5w9o7dDDWJxLWPFYQamrGL129Hb/z/ldh/0UDWM/m8Y/fexqf/+ZBnDlPr8KGw0qIGNXatA1iscn0Hh6i5l4h4UAxq32kv7cfH7j9GrxPBWcaTx8+hc/e9QDuf/YUcgE9fXnQRRGieMBZwBgEZXnoNbRKfLMQejoz+K07rsH7bj6AUHMTfvziGXzuXw/iscNn3HjPUU9Ud7uGTAei5cIrjaizHbHhdkSHU4qFpcAsWCkZajm9at+nEiCWiuHW3Rvxf9y4G2fn1/GZBw9jNJczb89MTKbwxfFFlJdZALLgdvwyncLO3cNTGZxCmA+eF+14VNOSmSw+L5xoF7+NE4tQhsV4DJW1LIoLyyjxwGEiD2MwGYfpbKlqo3OJKChydBQLnjWyDTK0Q/xt56HspwzW/DmkW0itGYjXISd3fjT0Xh48kDLXqdt1uKqgdUUnr4Wf2wpF8TJAJ+xyQh7zGXRFUK1I9qVqY8FpH8BQsLpNkX3OehHh/6V9b7ONsabFikVSE6Jdg+LsMR+dSTqMw9V4u60PiaEdQo4K02dRnD+HctHcAoTe1WCTetOvT+Wbe3e2qtEXp5ORwb1Ibd2DxOatmhoWxsdRmqcwqIByflHjdXMBMNGV+fmyWPD7t+uf3BjcUDWP2NVLevGVE2mN8nndi4sTQuoaj/765/foFz1uHeXCBWtwLdBXl56WyQ3bJEwqL88je/olBDnSARbNE5TTEgHztndrLchai241VLdzc+be6DidBDJoU8jrReU+X8M3GJ5Pb8eV2TbS+J6cTUZLuqjjmgel/1K8n0R3W4aA4jqKq6OohhgSYX7SasJcClYdZeObGAAj6k+yVYUgOZDB0qxM4bkP6T15P1TY84M6KzaxCM0/k2N0Nk78rIpy5eeJJFCmYp68bidcbI61mhMAxWTrtFYrKHo03J5Abvws8hPnUKWjh3v2WLcJGmFCUSgs9XpznN6iiwiW5+Q+IKqW9vSqxarK0zOKgJG6pOaoJDQNRB249Mhno2Cotqh/TmjUFNm6s8qM3ma+gkZmTqnnOhd9ecbIyRDa1I0vr2Idz14EV9ssTEEsY3hyAZ3jP1WarLCDFW6m5lVH9KCyzo2VKIx5zNU3O3bIJiSqIIx927fi85/8BF5xyZ5faLre+Llq3MVigE984ct4/oUjeOXOrbj+lfux/+IdaEmnpADPFYvobMvIRH58eg5nxiaEjG7btAGJWFSczU9+6Z/x/ecOoa2/B21VYGp8GgtMUchlNR6+etcefPwDb8K1r9gtVPGBnz6Lz/3bg3jq6BmsTM2iWsiiu70VQyMjWGlJIBcP4459u/CRW65Ff0crCqUSTp6fwXKuiL6OjFDMQlDCzNyy7JHa0i3IFoo4cmICB186h0cOn8V1u7fgV19/hX7eq99riPTLm3jH4Tz4zHF87NPfwclz027B1EdHdr0aUW0X9adcXyZXhMQ/U4SiNgFySWgmnkRzOqGkHCjXltQJMxznQ6WAAKpz2+J49y278JHX7cFITxpzyzn8yd88hm8/8BLW8wHCtIzpiSI0EkN6OIV3792KOy/ahL5UAmdnVvGBv3oEh87MoZnczmUasntzWmeKrgx2i8TUA9NA5mZRmEnH8L7bL8YHf3mX+ItLK3l8897j+Nw/vojJ+RzCHENbC1hD2t2wy41TOCYPIzJoqG95gfxIy6HXipcRc1jIJtNiWKAXT2Rll6OfcQWnQY5O1Vt7cGyzF5Km0asXTTiRkrfroQiJ+fSJKG7Z24MP3XER9m7v0r18+tgM/sfXnsUTT42pCCYaKOFdnJtyWJtJZbWAre1JfPgte/C6m7ZZwfn8GP78H57CT54aRZ5xp04AwBxkz82pzzMMgVKT7K1h1A77hB7vk2eduArOq3bgdz5w3X9ccKrAsL2HRun8H1GBci6r9wolKZbgCIyjJRsl93e04YN3XI/3vf5K9HW14ukjZ/C5bz2M+589jSx9e70ASJMZVzsw0lRFgvOQtRNWm29PVyt+85evwZ03HxDC+fCLp13BeVpiJImT/KjVPVtCg/TfmLpGdw4iqu2IDrUi3M0Dynwpg+UiSuProkFUQ2WEgwA3berFb9x8Cc4srOHPfvAcRpezYDpUdCgjhLt0fgWFCY5A103trjGj2U0ZsuzdEsivcr6b3pJIKERd2MaDjLzCWM8Iwh2MPwRKSwsojJ9HsLqq1KByYREVjvtcsemRxFCcdkkDev/S8jgqZUNpaw4jus4e+fWcTq5fZ6tFdEWefy5msFYEunOocdxWB0Fqv2vki7KZ40IvE5lSceCKxUY9AceCSt8htajqhBN+HFpjRbg3txuZSSawsbsHqVhUCW3jCwtYFKLkN1FHJ6np7U2EaCEI9LLNINYzbGltK3OmHi/QXozLi3Y95hwQH9qKaFe37IHy46dRJseuxo/1DAVrbIytwmIbSKVSGOzoRHuSTXIRE8urWA8nkNy+B6lduyTwyx49LX/F4sK47Hz42Wx39LzKOhfVcaN+AarnYw7te5uJujVkTeQqZ3pUbJcWppWHrl+cWLpCTc+wRtHWeNsczBXOQqAJQHUh1jOI+PCInB7yY2eRPXkIxWXabhXQVOVasYJGn8IVi54WRuTaeJ/mZAJSvvhc51iMuVQkvpc4iW4SrgKN9mVRgPQuNi0eIFNF697IF6bay1kgp8V9JuKPsKUV1TomN6XSOeNhCe6BfB5iGcT6Ngv8KEyeQGVtVZnydf9bu74OtqlVZmKEUjQlmpVxd2Xwz6KPoknuyxISmpqfyVKJzTvlUFJcMvFYpC2lZ7UwMYbSKoXBRFYryGTSaG0fwOzKOgqL56WloYtAON0NkN62MieRED1Lee20dnjfI36sH0iESApErda44Nn1orGGQrPWQTYAk7wtkYv2GF4pf7vA7HIcKdt3eoJha6OJht/osDBOFIsKLQZasngPP4eEiUCs2MqE+Br6Gdo5pPjnJpRZcC6vOuKyS8PQqncbOqvzahhbN23CH33sQ7j9pgttkX7B19R/4sH70plz+K3P/D94/mfHsKW7Ewd2bMb+vRdh3+6LMNDbjVg8przzWCSKXKGA0YlJjJ6fRHs6jR1bNiFfLuOTf3c37nn8OeRo1SAir6Fg/W1tuOGKvbjxkt24cu9O9Pe0a9Q/NbuIJ06cwYOPPocHf/Q4zk5MIdSaRmJwUArVRLGEd19xCT7yjtuQiIZx9NQo1gslDA50Y7inQx6jtEwqFkrI5wsYm1rA88dG8eLxCfxsNYszq1lcs2MYH339ldi7oRfR/43Eo1y+iHsffgH/5a/+XebwbsdwVCxfbLoCtIaMWhFGhIFIppAMIp1lGlnTxoXin6RSUyj0URFCcVDWODTKUm9JyBeTz9F7bt6Fj7zlAEb6M5hfzOGP/+4xfPvBl5AtlMXLpM1Pc3ccbXvb8N6rtlnBmYzj3Pw6fu0rj+P5Q5MAc8HXiLbbaEdqdXLy+PC7iZfbak3roUayCeFYGPu3deGOa0awY6QdozNr+O6Pz+Lxn00jlyubIMmpAe3/3Q7ktxlRCFi8cd1ytE7roop4mdUiuUEhhHojCHeEzdB+jilKjlIgJaB7IWUFew9LN4bR5k2iOYs5l/nO5k+KQzfO5K2JNqEpQYPvCjZ1JXDHdSO4fE8vikEVDz1/Ht9/5CymJpadgKEZze1JRAczKnZpEF9dLWBLJoYPvWU3XnfzdrS1JvDYc2P4i689iYefGkOeXp7a7esHur+IdcTIIa/KmSZC7izV/DaqaYlx9Vhwvuaq7fjt91+H/bt+AcLp93t2znEihRGNTsvklxHN4OHFkSpJ86QS6D0C9LUm8YHbr8V7b78G/d1teOboOXzuXx7B/c+c0HPk0RrzwLVDk9/DRvOO72inqhLOeroy+M03Xos7b760oeB8RAhnWRwoEzMad8+Nav36ULHNAyqGcEsLwrRA66LtkeWuy/9yOZBbQzmXR9N8FjcOd+E3bt2Hswur+PS9L+DMwro4vLIL60lpDRSnVxHMrNjeSKEBxR3O41TXpmHUrqJTSldPg/CuI6YQDyfbEe0aQrijXePy0uwMgqU5cTWtgKUNC/d/ZzDviodm8sPSzIeuoLQyZgbhGt+bUMdOWz9J8LnjBjAIjaUowRVm9T3aP5T+/y/cvevrrHZi6Te6h3xd+V86sckF/1RVmhTbHAfK3Dy3Zk2oV3/XjNG8WRNw0cbNeN+rfwkb+/pxdvI8vv3wg3jm1AmUHHpqFCJXJOj2s7GVW7mQukhbl2WUL86o2PQNJQWsNqGjN2qLitLk1ovVuOdOHkV+mtfTEKhGQZLtwHQDofAtjJHeTrzpmutxyYZNODc9g28d/CmOrqwive+ViA9vQHFqFtmXTikuk7Y/ldyKCW0aSG82KncTCSFYHsF92bVXBrwvOB1PX8VHs+WuZ7pk2UPzcfKqa/e/xgXgGnDPiMqE+r7HJjoUS0qxLWRuYETXMnv8RWRHj8rzkgVeTfHesLT4+e3ZY61kwRRS7dNvVuhb3uIk3X0SlUCgIxF+Rp26CR15mwqdcNoQnyLVQDnUtuBqDy8QrKUv1nmD7j4bym4NKWljLUj3b0VrRw9ys+OYH38JAQth9Z4vh/PddTaZkVXm3Eto+k4klPuO6idOp+ixbL6sHuWMdAwitf0iObwE2bxFjAY5BMyqX18Wih4ulzDc3YvbrrsevZ29uOfHP8YzLzyGICghHImhqaUD4Qx1Niu2fvKr0hjUUqWVWGTJVaQEUDBWB3J+/jn+uXH6BUWjawDC2y6qhjo6pKbkG0vUIPpKI0xW71hqbYe/M7KYMR4FDY+NP2MRjtYF8oZwUzZ1Fz88I+qYw05DZEU+UZtCcv26WXjUCP56+sIakSEUw8YtW/EHv/oevP01NyLKg+g/+GXrvIqFpRV89Z778NV//SE29LTj8ot3oDPTglA4jN7ebmwdGUZPZ7vG0IyqZA57KShhfGIKY5NT2rzW8kV8+fsP4ZFnD2OdXAcuhGaKWSJ492034313vBrbNwxKXMTYS37koFzBer6A46dG8ZVv34tv/+gJ5BlZ1dWq/OfY4ipu3bMdb3rtdYgmkiLobhzqx1B/t5TlJWZsM8aqWMLM/ApOnJuSWTzPy6VoGE+cPK9R+xsObMcbr96D/s6MKAa/ANisXSEq6b/34HP4r1+8XwVsfYLgis0LiPL2z7zizjz7WGjx/oV1eFJdTj9Bjoorq7R0CSkhpUIkp8H+iKMMpuU05cp472178JF3XWYF51IOf/yVJ3D3T04iSzSUXEZu7uk42nZmcOetO/H+S7cI4eTI+8N3PYWnHxtDdamACDNwHd2L23qpWEYs1IT2ZBxJF2G5mC1iNVtEwMNBJO8KMokIdgy1YaAzidmVAo6PLmNlLbBrxwKPthUBLXZcJqy7Bs3hJq03CphYdJapbco0I9Qb1mEWXW1CWyaGZFsEzUEV2ck85ibXsbaUM09Md3jJDYmpPyygOBkqlhEKNUk5Hw2HsLiexypRZLDxbEZbMoo0NxqH1uYrFSzmi1hfLyAebcb2kQw2jbSTyYBjJ+dwjuk0jPTk/sf0pWQUsb6MIlJbsiVES2Vs6ia1YTuuv2oj0i0xV3AS4RxDrlwVR7Yl0oS2SDNi5K66RVUol7GUz0n4xjhYWRaJN8cCmJ/Ykld4LdtS/NwhRJtDuPbSTfjAWy/DRVt7LhypT3Kkbru7FZv0pbQUIalT9XcGT7IZiMfC6EglhUR1Z5J440378YZXH0B3ewbPHBvDX377Edz3FNHyoigL3L/Y/GXSSbSlE4hyklIpa1KwkM2ruPaHhRDON7HgvMwVnKfwuX9tLDi9OaezSPIISU1kYtQfioiUT51mwdmCaF9Kfqtq6EtVlOZzqJ5fx00bOvGRGy7GmYUVfOZHh3B2fg1l2lCFmhHpaNFzpXjLmTUUJ5cRECWRf7GpzQ1ldGbY+j2bYBo5l5BJRjHc1YH2VIvGX4ackxtMzhdDOQKBCxSZrK0uYGxmCjOrTGIhZcYXQEaZUIMVtphD8+I0ColRHJ1tjBdZaKpNBT/FG6wznfDsAoHJhUWk3eQLT/uXF5wGQLmCg17GCihhBKbnEDe+plPFU+Urj04zGNfPuobIH/OmCG7GVXv24ZN3/jou3rwFh06ewJ//81dx33NPoyg/Q78HWryl9SjWZIUSGYSZJR6NirNZWpjRd+Y+KaGf+4xq2OndysjQnhEkRjZrupcbOyleJFNjFIbiooLV4tOMP9WlPWnXQDs+9pZ34vqL9uDwuTP4s2//Mw6eG1XxGmltR/7sORSmJuRGIECAjVUh775zjZ9geeUqNhtSwhrAJ7vMbg+mwDAcRnemDVsHBjQip+f0ueV1FGlOXiroO8sT1yGEKupdrrtZdPL97A3scbGCKhRLIUybnrZORNv7JGbKjR+XgpuUDi+AqwUGqDqurzkVnmw8NPWgzRx5x65RdmN4f7ixCRS6KY9ii4PV93SNY12wXD85a/gjdSRcR/KObfzlRyaGpKq+YVEWa0Hvlotw/WXXYGdPB2YnCDg9hJfOnUHJ+Z/axfCFWmPByc/kbSCNRuKumqNDBAhFE2pCzEuVNKlWxPuGZfIvzvg67Y6YQkTxWByReAybWxJ4y9XX4Larr0EiGsXf3f0v+Ju7v4H55WWE6MEs2hFHHnyeWFDmAK4dgQYuPYmfhNdbzzT3GC8Ya0QuHbr9CyYWDbN3BxCNbK4yq5xfsMyNjRwHwrY8gGsVqogHte7elyO16+cMvy0HlZW5j8g0M2Cn9ReZX+kHbRmLMCRKlWA6AcnrS6gwScP5zAmq11uGEI4mkG7vwlWXHcDH3/tWXLl3lyyDLlgG1SqY4sNCjWPy+bU1PHb4BL541w/QFBTxG2+7DXu3b8ap8Uk8c+gl5HJZXL1/Ny7dc5FM2ZmPTq/NTEuLis7z03N44dgpPPr8Edz744M4PTmFkjhEVNWFkUxl8KmP/Qre+OprNfJu9Lz0D+/KWhbfvPen+PRd92GOyGBzRXm0zWtr2NLTgRuuuASXXXYAl100gsGeDqnVV9fzyAaB1Oy0I3jm9Hk8eXRUEXv7N/Zhx5YBPHd8HF/796e1ibzllgO4cu8W9LS2IMF8dKJ59NxrVJECKBQDPHP4LD79tYfx5ItnsbaeQ0BhjffOU/fmEU7baO3vXDcom58kQomYiigifeJMZulrRiPhJgS0gaHYhWP4SFh53BTvMDGHaNd7X/+/2PoK6DjPM+srDbNmxMxMlpmZ7cR2EgcdcqBN6zTQbPv37Ha3u922yWbbhlMKoxM7tpM4Tkwxg2yxxZKFI4aZkYZnpP88z/uN7Larc3LsyIKZj9773udCCfbcPRepcQaM2j347b4qHDjTjonRCcBNgEUGqOQwxeuw+5ZC7F6Vi7gILXodLuw5cBWXz1mhnJxCcaoZKVFafp/Xeydgt3mQmWBAcUYkazXpYdfeP4HLDUNo63fA6fYj6AsgI8GEsrxomI0qBpr1HZTVNo2MZBMMOiX8/im0dtnR0mWDm0LepSimpFg9CjIsMJuEw9E65kLT2CSmkxSIT9MjV61DjtkAM1VFeqZgG3ajsW0cNY3D6O5zwOMNcLpQYrQGhTlR/HMoT7V/0AWzQYXSnEioFeE4fL4HDV02mI1K5GeYUZJlQQLlmkpj/o7BSRy90ouWjjFE6BUoK4hBWoaFH77dHSOoqO7DmM0DahFSRKgRqVcjNcmCrDQL0s0qRCgpFkqF/GwLUhJNUCllNwBnpRWqCD2yMmNQEK9DpkXNAF1EUU1jwu1DW/84rrUPoL17FHZisSVXOiFojQKIidAiLdGMwvRIJEfqoVHIkJwQgZKCeESadf+g4RxlooEkN5xPSTm9krh+ZqYWBtYop8RFIi89FvnJUYg2GaDXqpGTFovstFgG05UtVrzyxQUcLW+Cy+Xia02vUSM9IRKluYnIToyCgUZHU1MYdDhR09GP2utWDI5TRzkQE2nC07cvx0PrbgDOlw+dwcV6ah8RUVtSp8mMkUE8e6R7IxSjxQwFOT3J4WuAMs4EeaKOI6/oHHHl6pAHq2Ii8KNF2egYseF/j1Wjc9iBIFWKEpmk1kARY4QiwcDXpq/XBt+QqMwkBkNEIgkdKjGT/IzmxhBaKPzIT4jGHYvmmLSlsQAAIABJREFUoiQjTXpGhmaFoiGHn+o0cg0G0D3Yjy/OncHZhgYE2SQzJXRjzJZKc83QtEoK657JqZxhN0OtXmSUEJp5YSgKLUg3Io9uPK9v/JtAp/+wpgtYPQNWxM+SutnZpRsuBcPfcHzPjNn5PYaxbpzMKvQRdNlutCAxO0sMopI3R4sLCvG73T9CSWY2alqa8MKHb+FIxWX4mGGSAGZIUiFdC9QhTgyTXKfnYHXfsBUBcnHTMeNRJN031CAmChLI3UzmLfo+YjpViZlAeBDu7mbW2hH4n+mnp800tz8ZueWuOCMRP7/nIawpmoXajlb8Zu9HON3UBrkhEjK5Av7RIdE+M01pCnLINQZmVSnyhyZRovQA0niVWGzaNIQMSyHW7e+pCrreKZt6SWEJHtl8K5RyBa40NeD9Y4fR7w1CaYpmoEz1nTzKFpl1gvWmNYQHODed45tAFjcSsmOaajCptzySMYN3oENE9YR0yjMbEfEaGf7Q/aXWsRaZsIIw1tHYm2KGQo040iaWskAJbJL+mB3poYQE2jyE7ombyZYb1yBvKmiTRo1DQjNy0wV64+8h5puOuzo6DfMXrcDPNm1EYTwVtYzi7YOf4f0jhzA+OUFnVTC0oZ8lSTZmYCfpzqWedSLZQrpl0rYS6KVzLeLwpAkCrZZ0HUbGsOQtYBtHcIIMo1oYzWbkpqVh2+xS3FJaimhTBPqHB/Hul/vxzqH9GBofF0w0O/HFMRBlBpSJTZsVjzRRkqZBrPGVTIH/mKEcwojSJuOf7uSbQSgnsiSnTBNrRU0F00oVl7KLGI+bqi0lV5LIYhQB2gINhoBJ6E8R1szxBKGtDQtspX5TmQaymGi+aGgsykYLvYL1fpQfSJFJXOvEafqCUqbXERUXj6WzZ+POdauxfO4sGPU61lzewFTTzFg0tXXC5nKje3AEDQODuNjRgeqGDtxaUohfPLCDAeWnR8/hVHkVHOMj2L5mCXbduhFmoxGTLsr/mka0JYIfFuR8Hxgew5nyanzwySFUtrdyEPsUywc00Ov0ePVnP8SyOcVcZUlh7yFXuMvjgWPCxVqW41XNeH7fCVgHh+AbH2Gxvk4mQ3FOGu7bugprls5DfLSZc0CDgSDGHeLYG3Xk5Pbik9PVOH6tC277JBanx+C+jQvh9gbw4ocncLqhAxmFSViQn4aS1AQkWAyI1muRFmmEjkbg0gGim5+c4PZJDy7WdGLvd1Uor+3ACAFEig4KHUjSjoR0hXx3SKAzND4lllOjZKaTHqykCaSRL98cFGBN+jmSSpDujs4753hSNWk45Gol7t9QgD23lyE1TjCcv/2yDgdOt2Gi3w6wfjAc0woZTGY9HtlWjN2b8hBn1qLX6cLTx6tw4VI/LD45Hl+ZjTXF8dCq5DhXNcAP0OIsCxKjdVBJDOeky4/T1f346LtW1DQNw+v24ZYV6XhkRyGSY/UYHHNj79Hr8Hq9uH11JtKTTPD5gjh1tR9/O9CAjj4SSQtmbePiZNy3MQtpCUYO9j9y0YovLvQiIlmNbatSMD/Zgii1EgpCleTN8U9heMyN7y/34fNj19F0fZQ10svnxOLRnUXISjVjzO5Gb/8kLCY10pKMcDp9+N+3qxlwrluUhHWLk5GWYIBGRW5YsX5Xdtrw+uEWnD7XidxoDR7bkY9FZYnMklbW9uGV96pxrWMcKosaSclGrJ6ViHVzk5GZbGLwSK+PFlkCmkrK/wwLE4Dzw0pcaBxGcVECHtycj7nZkTCoZVDc9Awg1t7h9KC6qR/7jzfifE0vHC4ykoRDp1WiOCsK6xakY0FJIpJjxfVHYFUpD4dareDfy6ahw1fx+l4yDY1CplJApiMXtajSY42WELDxQ95s0GJBSQa2LCvGnLxkRJno/NLEg96DnFln+h2VLX147dAVHL3aAueEg4H/osI03LqiBLNzkhCh10Au5YnSfdA5OI4vL17D4cv1sA47EBWhx9O3r8BD6+fNMJwvHzyNiw1Cw3lDpyhpOaVg/hALwZsyAhqSUY/jStQayE1GKJPNUCTp2RBGJjG5M4gVpgj8oCgV1wfG8OI35bhupdQIsWCyKUSvF6AzhjRZU/BZbfAPU6wKBd+T3CDEdIbqIYXpksbj89MT8ZPNq7GspJA3ZMRG+4nhYfbqxnyK/r+lpwd//uZrfHnpIgIskxHxNBTLxAHSTDoIhzYDJ37g32A2b4A8yv4ksElMiQRWeTULyS1usDozo1E2HQkTy/9FjIiFS/q+UNNJCACGmE5uI7rBXoa+nhdxOTX/GBl0BrxuBp3svCfdJcVCmaIRNu3HwtRk/PahH94EON/GtxWXGHDyEiZlSjJjSiY/hYr1cxQZROYcNoWQM57H40IfKKoClcIEQseRp2JKXmPJUKJKSIM6PZM1tFT76Bu1inB9ybHNG2+CAXIZyvIL8fO7H8TaolLUEOD85BOcae5CuC4CoIhBJyUwiI0HXYaU+Uivj4Ph3S52ibMHwkfVlFaOZmKGfCZeSAJfElIQa8Y0DFotblm0HL/e/UMGnCcrLuE/33kDrUMj0ERSP7wJ/skxkdfI0WGhxi6RehLSioprTkoXmEnsEiYvCohnLaElHr7BLqFBZcApnfsZzEo6apraSOYd2mCF8mlpBByKS5KKLrgamxhBAkeUtUnAX+IMbwQ6SeSKVB4h3rW0wSAmkfSUIhvpn3dDoWtTyuIkB7suIQdr583Db+65C+mxcXC6nPjg8AE8/8Ff0DcywlPeGeUBTyluYjhZriW1ZrF8RBh8+NjxfSeag+iVUHIM97dLLYH0d3Gd0VRoGvK4JBQmpmD3imXYOGcOT8jae3rw1enjOHTqGJo6O7mCm+/MEE5jFpM2RRq+roJU+kCTJim/NKRV/TuPjAQ0xefE+f4/7+N/BJzhSUnTPMokRK/VCUcYM40Bcbxp7M0nQ2gfbjifQ6AypEGY4c55ZziTb8V5WJLbkMT1VLsVEYEgNd0o5QxYqLGG4l9odx20T/Kuhd2AKgWmFQqUZqTh4Vu3YFFZCR9Uk16PtOQEyKSLnN70yJgdz7/xDqp7rBgYc8MeDMJrCIc3bArLEtPwr/fsQHpcNK5ca4Z9won65lYoZDLs2r4BGSmJ4j2yUDscgUAQCq74A2yOSVy8Wo03P9qHi/XN8MpUfHCVmMKLP/0h9GoVvL4pLJ1XgvSkeB671ja148zlGqQmJ6Db68drR8+jr6UD3sEhqKaAZWUF2HXbeqyYV8QjfXr9gSCNdgUzzM7H8DC0dw/gnQPnoTZoEGfWIZoW4FnZ6OgZwh8+OoZz7X2Qx1mgt+gRYdJxzujC9Dg8vrQEKWQQkJqhyMFvHbXD5vXzwn+5sgPvfVGOa619PLYX0RwhgbfklpQWC6GDE7WclBNJTloOi6RIBwKUNA6nBW2K/l3O/dwUMB60U2sQGRoAmVlHG3rctyoHe+6SNJw0Un/vMg5e7IST3OzkqKZ8y/AwmMwGPLqDdtf5iLNoYXW58dPyWlxqHUS0R4FnF+Vha1ESDBoFAzsCXDrSgJJpgMCtFJnVP+rE24ea8e6XjRixuXDfpmz89P7ZSE80om/YhVc/q0dH7zh+dEchFpXE8bFpaBvFv712FRdrB1jHFROpwyO35mLXlmzER2nhcPrw2udNqG4dw+alSdiwKBGxJjXICe+VguZVFOQeFobBURc++7YdH37ZgsFRJ9YvTsBzu+egICuSg/g9xBYowqFQhMM6MIE/v3cNOr0C2zZmIis1gq8BL3XRk2M9PAzVg5N44/tOfP/9dRQa5fiXe0uwel4yf92FCit+9dplVLaOICHZgB2rM3Hn2mzWq6qUdE1PsVyAXpeSAu0ZHAEXq614ZX8DLrWNYUlhJJ69vZjBoz8o5AUsRlfIGODR5TRmd+G7823484Fq1LYM8+dm5cbi/i0lWD0/DXFRxPaHcVwXgTW6x+j76XNOpwQ4PzuPriEH5Aad0Ge6BFMhnjNCa6mVy7F+UQEe3LYQc/JTYdRreNxGgJGuRQKboSSGiuYevPblFRyv6mQN6KKceDy8eS6WlmUy8CXA5QsInS5NAWjTUN81gPePXcHXF6/xSOyZO1bioQ0EOMNxuq4NLx84jQvEcHK8UIgBCsUihVj/kNFMxu1DBDCJIQhw24uSjURycq+nmaGM0/DGSxkWhhXmCDyWloi2rmG88PVFXO+l1AgCTmS4IM2flh2nilgDFHEGjkvxdI3DP2oTmjXKyKR6LB6DCqAZavqZn5GIZ7aswqpZhXysOgeH0Dc6yg1pYlGVsh+np9EzPIyvLl3C+YZrrOtigygttnQOiE3l/EMCmxJgYOQtRepIP0e41EWftBiJhurwbjJaSaNpjmNRaXmBZNMM5QDerKn9Z3pEEn6F4KfISBRVhoI1Zr0iAY4ZFkqYw5i3IcZPZ2at2tTkOAdeM5ALjUqnAliSn4/fPfJjlGTmCIbzo7fxXcVleNksJkU7SYwyA8aIOMgNFmbX/CN9wuxCGkF6HxwkLmmPmWEjPa4U7E1CILVeHGOZDMrYJK4c9I0Owd1VD7/LLgFiKQGA3MQKBcqKS/Hzu+7H2sIS1HZex+/2fYFz7UMI0xlFpeqkQzibFZRKYYciMokDvGlUTVo+Hr+qTcy8BycG4bOLDm8RkSSFqrOWccZnw99D7Xg7lq7C84/tgVKmwLGr5/HLv76Cpl4rlFpqEYqGXG9CYGIcAQcFyIda3qSTKBUFCNAurjsBTm444oW5j0wxWjbWkkZQWKAlVpGhQ1AYkSgXmgLbA2RgkYoQWLbgFzJAAtCcpBDOmz2xiaXUDTJQhT5ubHxmPiVhGnbq88SGGETJ9MZSUMmAFALkHOguDIMi/F0AV4Vaj0X5+fj3Bx9DSVYORhw2/OWLT/H21/swRsyjVIogotVCIJ82gZJcRyz8UtUukTVE3knMozTVCJfrhbEP5HmgtiiSopEzX7CUpDVVJqejIC8Pz6xchSXZ2ahva8FHR77E91cvY2R8nLGN0F2HxuCSaZMd/3rI9VEIjvQiQJ6ekEGRXjF/fUhoKb1mNozS75YBrP+mzek/bDIlYMrvmrOaEwXgnKZQYKqj445RFccfUAyBCJ69MeAQgFP8dyPCSDqENwmORcaYZJCgnxKqu1NqIDOZEK4WcUmcQ8h5kRT7QuJeP9fCEYiRReg5Q8w0PY2i1BTEWCyIionC4/fchvyM9BmnOgPOcRueeekvOFFZB/uQg/M7FZF66OKMWJOXhx0L52FRXhZr5YhpuN5tRcW1JiTERmF+aQEsJiM8Pj+HqjucLmQkxSI+iqQGYD3nW59/hXe+OYOxCS/Cgj7EaNR46sHbuNGof8yJuzYvx8KSfF4Ij5+6gu++L0daRgoGMYWPj53FwPUe+FwuxJsjsOuWVbh/+zpkpiRw1WXf0Cg6uq0wRUQgISYSWrWSGdJT5XVwODwozE5GamIURzvRInLxaiP2HbuKsw3dmCSy3mxgVnQ6EI4tC/PxH3ctR3qM+QbgnJpCg3UY+xrbMeh1Y6jdjmsXuzDcT33NJFoP5dvNDAlmNhecD0a5YhrajaqE25m6n0n7IaOAY+rvpjxAQG7SQ2bWMBANUMUiMWD00FYqEO4P4v71hdhz71ykJkimoXfLceB0K5w0oldQlEwAQf8UTDEGPLa9BLs3iJG61e3GcxW1KO8fRpxMjaeKcrE5PR4GihCanobHN4Wufgd6+u2IMmuRlRwBvZZG5EHsP9GBFz+oQWe/DXdvzMJzu8qQnmBE/4gLf/jkGs5VW/Hw5hzcsSYTlgg1Rmxu/PHDOmYm6VznpZvx5F0F2LQkBSa9koHmW1+2INKoxN3rMpCVbORYp7p+O+qHHJD5pjEr3oT8lAioVTJcqRvEax/U4XL9IJaWxeKnu2ejMCuSryti1D2+IEbG3ahsGEJ9wzDmlcRi8dxEZg1pHH+pqh/dA5OQ65RwaOQ422lHbc0gCg0KPLezAKvnJQrAWdmLX/3pKhp77FizMBGPbi/AgqJ4aNUKDNvcaGgdQrfVBoNWidK8WCQnmBgIXmwYxCsHG3GmvBuliXr88LZCJMYZ0DXkgnXQCb/Hg6xkA+YWJyEuilqyplHd3I/ff1SO45c6YdarcN+mQty3pRhpiRGsf+3uG8e11n7YHW5kJEeiOCceZpN2ZqT+5oFydNk9fH1SVhyN/0Jgk12YYdPITY7FEzuXY9uqUkQYtHBMutHU0YeWriGolCoUZSciIymSUxyuNnXh1QMXcLy2mycUD60pxV0rChFr0XP70JWGTrT3DvHPWVyShdyUWNZmH758DX85fB4DYxP4yY6VeHjDAgE4awlwnsKFa9cRpOnMjKEstEyFgvBFggZtyKiCk9jaKRe1v7iZIeHGFp0RijjK6DRBFqlidnllpBmPJSeg9fow/ufrS2jr6WUzAAv0lUI3RmNZ+nk0lmettMcPb9c4vKMUJE8GS9eMRp5NP5wzOo0FmckMOFeUFLDj+rNzF/F9dS1LiIQ6QnIW833jxeD4KMYnSFpAo18yrRFQUvOzf4ocz+yQl3Ipb1q4eQWQWoQYoJLcKAQ2JXe0hPokkiIcMqURqihhFvEMNnPsk/DESuPz/5NMEp8M/dNM7QgzZJR5KkAngycJzoSCp+lr2cxliuFqUe6Hpt5sqbGGXsfSkll4/pEnUZKVi5rWRrzw4d/wbcVl+MPEJoLjy7xu4Qy2JENO42TPBHyjvWxKEsYOUdDAETscpO3nrm6KEyKjDRWghIUpeb3z2/q4LpJG3QQ6VbFJ8NvH4O5oFXFJtMhzzmqQ9fIMOHfeg7WFhagfGMTvv7+Ec13DAD0vvR74hgZFVBFt3DwOBpZCsy5GrpwVq9VBGRHFx4nG+L6xbhG6HvQJ0CLFDwnSRTBVRgacK/H8Yz+BUi7HsfJz+OXfXkEjAU5m2VRQWOJZJsBMp21INAqSECAEaJhFk2qFpbMzw4pLjgPhOaOrSWxuxSUqsR8c60Q5pxTsThXGVPNKBjp6zULbzdXHtFml40YggthNeg8eN0cl/t21MzPJ+4cpOU/wSCImmM2QEVJ4rUKAU4BEIbMQpBBjJYWeM2zpvEWbjFg7eyHm5RVgcGwMB899j5YeMh4KWc7Mi2FwKYQC/HnWRasRpqH4yQneeAhYKmSMRKIQmCTyj7roOZOYZBt0n9J755xMYoB1UBqiodEpsDY/D7kx8bjUUIPypno4yJTNvzYEv2/S2IZYSPYyUCUw+TTcUvWlSMUI5RFwJSfXButY/khJFsQwBx0D4qDyfiGUeBDafEibGQacSckCcFKPKs/yNZBRThZpOalSTmI2Bd38f4BN/py0Iwm5AaWO1Bnzj6QTDO0gOPGe6PEgjdS1AnByHZ+GYx78NmIIyIhETJmdRe6KcDlUKiVmzynDq794GlkpSTPh7wQ6hsftePKlv+JkeRXc47SzIy0N3dQm/HDbWmxdMAf5SQkw6jQMRJxuN9o6e9De08fZm2RC6R0aQ69tEjmpyVg6K5cXqL6BYZy4WIEjV2vRP2KHc8IDr8uDrUvLcO+2NbzAVjZ2Yk5BJmYXZDHgvFxZj4GBMSSnJGDQ4cA7+77D1eommAxaTMlkSMtKw/pFZVhTmoO0hBjYJiZxrrwO3QPjiIyPQlJCNOdq9fYPoTg7DamJMWx+ILBMC2/z9R58/s1FfH6yCuN+QEHhvxQsPiXHpmWF+PVjG5CREDkDOOn41HcP47dHLqPKMQ63zQ9Xiw3+UYlN5pFMiBoXd1TI4TvTqmKhAF8FguMUQUE5XcIswjcl7cYCU5Cp1QjXUfe2pOmhy5sBqh/hvik8sKUIe+6RTEPkUn/vCr442crB+8Rw03VEx9Nk1uKRjQXYvT6XGc5epxvPXKhFxfgoEvVqPJWfg43JcTAo5DwKrGgZwcEz13GtdRjZKWbctyEHxRkWBmLfXbLid+9UoaFjFHetz8Rzu2YJwDkqAOfXZzqwaUEiO7dp9EyZpofOdDHo7BmYxPoFCXhiZyHKcqOYGfz8RCfOVvZjeVks1i5IZD3o1cZRfHKpB3WTk1DJwrEq0Yydi1KQHKND78Ak/vJZA7483YmyPAuee7hsBnBSpeml2gGcvWpFbesoSjIjcOemHORlRvK1fa7CivcONKGmdQzTFHgfq4NTJ8PIkBPFJjV+uj0Pq+YQ0x+OC9VW/OrPVzE84cUj2/Nx55pMxEfrQdKCI5e68NXxFjYVpcToseuWAixfmAq9TomLDUN4eW8NTl3oQLRWgbmFsYBGBetEELYxNxtWMuKV2LWlCKsXZkCvU6HTasMrn1zBFyeaUZwdzbrc5bNT+Npv6BjCwVNNOFdFOmEPVs5Ox0O3zkZuejQznB8drcabX1eja2CcFwUCWlIUsmDWpoPQKGW4fXUZfnTnChRkxoMSFs5UtuLAqVo0dI8h0mTEHauKsWVpPqJMWsk0dAYnartQkpuKp29bghVFKczanapqw8cnKtDcNcAj+nvXz8OOZSU8mbja0oXXDp1C9XUrnrhlOXZvWCQBzlYBOMmlTrWqrOG/KYsztBBIkW3sUKW8YFoYyEXNRjXRlEPPObmJGM5IKBJ1UEeosTrOgsfSieEcxYtHKtDW1cuxIwQ06LnHLAv9SgVt8ihUPgKKaC0nDXi7xuAbE6CTnL2hcH5BDgQxnwDn5tVYUZKH1oEhvHbkOxw8fxEuYl1D6QNSYwhtNEWIfIiVlKYbnH0sg4x0gVzHKN5/6OvJuc+Lb6hFiHSBxOxJJgq672j6JNbYkPafZAdkGLWwBIbYNq7cZOe90PwJFmUG1YpfK60poZFniAGnfxMkBmnPQkCPTHgU2i0iakJgg8tDdFT9JxNECgeOC1PU0pIyPP/oHsFwtpKG82/4tvIKgrSoypQISou50hIPTVQCwqii0DbEDGdQClKn0kFQu5XWJLq7XZM8yleYY3nqw/IjSl+YpBF8HwNWWmup9lCdmMEZnn67HYGxYa5QlFM8GNcQTqE4KQnPbF6H5VlpqO8fwIvHzuFMYycCQbcAYD4f19zSBoXzJX1+KJghN4C8GSTJ8FNsEDu1A7yeUmSO39aLKb+YZAokIuUEM5sN9jIIhvNmwPkSmqxWKOQaYZylKLCIODZFURsRV1YGprhamvO7eRIsWtkCfJ2JzaQgvSQgKjnZeYIaHg4FmYpIrxjw8rHm4H+Vkn0DUy4nm+M4XJ7GwZLPROgzJWkXXYMeF+RSTaRg5AW4oimiSJiTprYhoEXvRaFi0x/p0plYJYabwB55SMilHxbGOdf0c6g+VwTxixpnCrBnEBgWhki9gYEnPbN6Rofg9ftm9JuhKztka6G8cD5OdDUoDVwF6hnrQoDOY4gRZZmNSrCdxCIzmy8lAXHTlRrh5Donv5hGD783iIDPxeZog0KNMZcLboWSN/b+CUlnLN1mdB/S71cQg8yJfBRGH44g1WoSmPUF4JukfM5QvmlIr00GWjIHTrNZip7hUx67JLWmgiBRaDAzghc3uPQYoS51nhAxShCucDrhZB2n88JjEilyYOYgiAdJSNMjyTmFM5COJse+CNG59GtmIkV4JxFGHbRiFCMz6CAz6jmYlUaq1IvNDwMKq/b6EByjNyLaavQGPW5dsxzPP/UEYi0RMw8VGpH1DAzhwf9+FT39Q9ATq+abgs3tw1gYsGX5bDy6dTXm5WTCQG56STc0andw+Htf/yCuVDYgKJMhOzcTs3IyYdar0dHZjWPny3G8qhGxCXFYNbuIb+C6xlasXVyGjcvm84VxseIaoiNNyM9KY6d7c0cPj3UTY2OYxt535Cy6+4cxpygHnSM2nGrqQcDjwfKsBGxcUoas9CSMjk+isbULLUPj8ITLsTg3hV3KmUlxiDDqIZfGtBRaf7mmGW8dOI2z9b1QajSIpBsyGAabM4jinET85xMbUJiRwDdK6KN70IYX9l7AN03d8KrJ1eZHYJB2i7QzDIrYnJkIHsFo8EORxqFGjXD7USf6JDGiApQy4CQmRqNiVpPqIXikRJFJFi0vwFOuAAJ2L19KD2wtwZM7y5ASa8CozYPfvFeOL062sOs6XEm/h3Z5cuiD4Xh4ZS5235KPuGgd5xT++HA1qu3jSInR4OlZOdiUKgAnBci/+VUz9n3fhqFRJ7KTTPjpXSVYMyeRI6eOl/fh+XerUNs2gjvXEeAsnWE4/7i3HvuPtaIow4yf7irFwuJYMVbvGMcv3riKtm47HtqUiV1bcpAYo8OE248/fNKI8TEX7l6fhtn50azxPFc9hEOX+jAY5ofCIEdJtB7bShOQEq3DuN2Dtw814bNv21CUEYHnHpqNwmwLA+Wa5hG8e7ARJy/3YnjMgzvXp+GHdxYjlwCnLAzXmkew93AbTl7pQ9+4G36tEuEWFdeelsUb8eyOXKwsI8AZhvPVVvz6b5Vs5Hr6nmKsnpvEALm2dQRvfFaDExe6eLOUk2jCj+4tw9Y1WTBRDmdtP17+qApnKnsBeRj0ehWCCjU1zEHu9YPkuIkxSmxfmYltq3IQF6lH3/AEXv/0CvadaMbW5Vl4YudsZCSaMen2Y//JerzzdQ2aOknbFcTGhVl47gFqGorn/vSPTtbjjUNX0NnRD9CmVmr8EQHMdGFNIcaix1P3rML9WxbwBvG6dQhvfXkJ+083YNjhQ3ykCQ9vnoP7N5bx66ls7sUrBy7gfEMXVpdl48nti1CYHgv7pAunq9tx7GoLBscnoFMrsXZuLjYuyEOUUYfW3kG8fug0j9Af27IEuzcsvonh/J5H6kECcvx8lCoPQyCKNrTSOE5EBEnNNKzHovtDkiCxE1QHuTECskgDtNF6rM2Jxw8KU9Ex6MD/nqhDWwdppqhS1CXp/cTomuOWKFQ+QoBOik0KjLvg7R2D3yaBTno+c9uTyE2dn56EZ7asZMDZMjCIV745ioPnLsDlpFlIKKRZME+8yEuTKAHuSAoyzdpSmDY/AAAgAElEQVTdCIMRCdFxsOjJtCagG4HTEZsNHf19cHh9gpuUOq7pmU+Lsk6tRpzFglhLJHQUvC8pcilXeNg+AevoGGyTTirsgkWvQ4ROx699xGHHKC+INwAn/VWrVCHWbOaoONKe0dfZXcTICiMDryf0vAkPh0GpRGJkJGIiLPwc5umH14vBsXH0Oexwh1FpyRR7FLiHOjwcSwhwPkKAUzIN0Ui9phIBNr+QSUMNbXQ84pIykRhhgt7vhHZqinWNNo8TEz4fBj3TGHS44Q2IVj3qN2e9J0/TpGgoWkNJMsZSAikrVqaCwhgLXWYpdCnJMAWDiEI4jJSkQnKzSSfSjHrcMa8EBXHRqO2x4sXvzuBsWx+CUz4mFGRUFWw2QRYmg84/hegwIEqvhZLMJWo1nHY7rAPDGBi3weVxM/NKEgDvSDv84z1SW5WojRRFDuIEUEMfA87HQ4DzLH75tz+iydoPBTF7ciUsJhOio+O4ctPu8WLY2ga114W02FjERkbzWN7l82LcNoauwT4Mjo2wtCX0IdhM0W5E50Kj1iAhLhVJCYlQ02bNOwkolfBNBWAbHoLbSUBdSPQI9NG1MGi3zWz2SCevCptGpE6H9Oh4aMjngTAGmuMOB7oHejAyMSHGyhLDSu9WrlQiLioaZpMZQYRjxOGAzelEvNmClJhYvpaNWgPGJ+wYttvQ2mOFnSYZ5DngXF9B2PCab46CSaviSWTv6Agm3G5hzJHuIVo3ZeEKmDRapMZEITbSArlcbG4C0+HotnZy/JWTouGYERTPGbp3SVcbbTBAJZfxGtA3PgpjRBSyEpOQFBXFSQIXq6/CMTmBCL0esUYzNAYzfPoI9HW0wjHSK5XocYo2NDIZLNFRSI4ww6TXwWw0QU0V3yM2OOXh6O4fgJVC5IkYICAvVYwK3MfCT2bRSQIRdBMwpU0FbV5uyCtmNpEzgDM5VQBOTsEXu0IRK0IjHaJNqQ+btHhiB3JjthFiNsUulGMRGMiJ3caMQlYIOqVMcfE94uEdyq9TQxYZwRQ95TdSNR41o9ADOzg+CRC1Kw+HwqBDXmYKnti+FXdvXMNRRqEPMvhcaWjBHz4+hMzEeMSajXBOONFmHcSV673Qq5V48u7N2LSgDBajYYYZ9fr8LKq/3mXF0bPl3Hm+cHYxvF4PKuuacOVqLRpa21E/aMOP79uGneuX882x/9gpqBVKLJ8/i3f2Zy9X8SgvKyMFKpUKjR29UMrCeWQ+PGrHpap65GamYlFZIToGR/H6/hOorGlGsl6FrORYLFlQjLlFOexSr2rsQHlbP+5cM4+jnPQaFe8YQzs1u8OJgyfK8f6JCoz7gKLEaOTHWWAw6NA74mT38M71pVhSnMZ6tdCHw+nFF6fq8ebBSvT63QiPUSPoFs0lpMMkN+w0tffwbyJ9lDBBUPwRRVhxtSV9fYjB4Xs2nA1C1A5D1wD9nCmXW2g5I7ViF+qbQtDl5wfoA5uLsWdHKbNs5FInDecXJ5vhdAUYtMpMSkwrwqB3h+HhVTnYvb0AcdF6dI258PgHV1EzMIL0LBOeXZ6LTekCcDZaHfj1h7U4VdHDOrWMGD2eu6sEmxakQKuR40R5H373XjXqWoexc22I4TQww/nSZw3Y+20LLAYl9txRiO2r0mExqTBq9+K/3qpGc+c4Hrklh01D5GKv67Xj9583IkYlx4MbMpCXFsEbgf5hN3qGXaB8h3B1OEwaOZIjNDCqFRh3ePHuV83Ye6QVBWkREsNpYebxq5Md+PPBRjR02+B1BrBmTix+fHcxFpYlQKtRsJO96boNl+sGUdE0jMYuB/psHkwEpzE3Pwo/vSMfK0rjGHCeq7Lit+9UIzJCjWfuK8Gc/Bj4g1M4eKIVb+6tYW0qiedzkk3Yw4CTcjgp+N2Klz+uwvm2EQRjtFCrVYiFDKkaJZJMKsTF6RAVpUNOign56RZEGNToH5rAG59V4Mtzbdi1uQi7bymGhaQPA3a8sf8KPj3WgDGHm535GxZm4mcPLEVZXjycbi8+PFqLN/ZdREfXAI++bjyIxUCU9kj5abF47oG12LqsiDc2V6514tX9F3C8qot1svEWA3ZvnoMHNxHgNKCi2YpXD15G5fUBbFuch0c3zkZqbARLZPpHHRgcm+CFTh4uQ2ykHglRJr43OvpH8Mah0zhR3YxHNi/BIxtDgLMVL39BgLN9BnD+fQ6nBAhDm24JcPLiQKwfA0Aph5GjgqiKToNwrQGaCAM2lKbiRwtz0e3x4aXyVrR2DCIw7uBCDDIGce4eM4gi9HnGgJQQAZlRhSCDzhGu7KQGEK7fk2iTeemJeGbzcglwDuPVI8dw8Nw5uCbtkvksVIoggU7JGED3L7E5Zp0GhckJmJObh7zUTMRaLAw4eeg5PYVrHdex99T3qO/pho8c7bwITUGjUCAtJg6zs3NQmp2DjPhEXiAFaz3NLXD0vYfOncHV1mbEmM1YXlSKBfkFgomursCJ6gqJEZWmc9NTbMDYsWQl0uITMGwbx8mqclxpaYSfKkclkKzR6pCVkoJFOXkoTc9CUnQMA04C1ZSt3NFnxcWGOly93oZ+SuegqYtnkp3NS4oJcN7kUv/4XRytqoAv6IdSqUZqRh7mzJqPktR0ZJh0iJCH83uVyxRw+/2w+XxoHnHgTF0NrjbUYoKSXqaDrDNkxz83E1GyiYzZM5FPKsXAkbtZa0F64XzMXrIERfGxSFOpEaFVM7AK83qhV8qRHGmGQaVCbf8Q/nD2Cs53DTJooqrDcI0Caq0OqXoj5sdFoSjSgFi9Bgpek8Mx6XShdWAYl3r6UTMwDFuA9IZaeAY74e5vwJSf5BlSr3jISPR3gPMpaaR+Fv/21z+iqW8QCqUGGpWaz9+KWfOg0EegYWQUTd3XkW/SYFF2HlLiEhlA0jN5eHwYFc31OHrlPK51dgg9ccjBhmmejCRHxaA0Kx9zC8qQl57FGwxKlyHds9fnxcjIEFxkgpJILKfbhTNVl3Dw/Akoqe5TJke0To+5WVlYUDwbRalZ0Ck1/HsCUwEMjY2hprEWp6ovobGjHWTsZdJEJmNwfeuy1ZibPwsevx8XaqvQOzKETYtXoCwrF7FRUdCoSBI0if7REZyovIqTlVfQQ3FUUhUlXWtmnRZ3rdzEEVtDtnF8fuooGjuuSykXQjhA4DYjKQ1L8ouxqKAAyfHk+6A4RdK9B9Da28P3wqVr1QzQp0kfSVr48GmUZGTiluVrEW2ORN/gII6UX8DswhKsm7cIidExuFRbiT9+9B6nT8zKzsGty1cjMT4ZvbYJ7Dt8AM2dzbwmU253clQ0lpfMRmZ2DrLjExBpNEFH0gu1isfvDq8Hde1EdlxG1fXrmKANpoParCgvVRAD5OXgOle5hmtPWepD7KxUOyAUFaGphfgzTJaSNi2ApqQx4JuYKwOEI0qj5gfGtEsIcPkkhcYkEpq5ofMUkRv//HFTwnPo90jaJzIrhesIsCh4pxJupA5PGQJuHxQuPyI1KljiopCYkogVswpwx/IlSIqP+bvYn3HHJD47dgqy6XAsnVPMQIiypobG7KjrsKKxuQOl2SlYNrsQyYmxiIqgBYcAq4BXXf1DOFNRi+zEWHabn7x4FbUNLYg3mxEdaUZ1axeWLyjG5pVL+TC9c/A7XK5owKzCTBhVCmZVY6LNiImywDbhQXldMwJ+H7JTEzFud2J03IZdt23A6oWz0drTh72Hz8DnDjCgbGjvxNjEJJbMLcKyuUXwe324UNeJHWsXIDU+mt21dH6Ioh+z2dFtHcHxyhZ0T3iQFBOJongzkqMjuJ7P65/CpWYr4/ut83N53BgaLdGOsLN/HJ9+ew0VnQOwawG7cgoj3gAm28cQ6HYgzCvyFblzWaPkznJeMCaDImid2nJonEA3GV0KMhLla9jcxYCY8ryokYquRcqj46Yb6kMWzQn3r8wRgDPWgBGbB799/zL2n2qFm8YwBno4TMPv8sGoUeMRAjKbxEi9a8SJ3a9fRHXXCNJzzfiXLQXYkis0nKfah/HiF/WoqhtCwOVDOgHOOwlwJkOrlgDn+zWoaxvBzjUZeO4+YjgJcLrx0ueN3DZE6QB3rcnA4zvyeaxO4OTTo9fR3mXH1uXJHKVEOprPK3vxzrfXsTglAg+uzUBqPGUdhrG5xk8u/Rl9D01UyREehjG7Bx983YbPj7ahMNWEnz40C4VZFozbvfj4SCveP9uJHheFcbuRoJHjnvWZuG1tFjvXFdRW4ZuCfdKLTqsDp8r7cORMF+qsEygricFzdxdhxaw4ZpbOVfTit29XIyFWh6d3laAkO4rzTd/eX4d3D9ajZ9DBDEZOEgHO2di6JlcCnL146dMqXOxzQF8Yw7l/S01azEk0IiFKx1pShUrG7n81NUvJwtE3NIE3P6/Ed+WdeGhrEWs49VoVGtsH8NKnl/H1uTa4vH7WJ29cmInn7l+MMmY4Pfjwm0q88dlFdqnfHDAvmnsoFUvGDvNnd63C0rlZbHY6U9mOVw+QucXKG8R4ix4Pb5qDB5nhlADngUuo6R7BnauK8dDaEsSb9cyC0bnkLFZph82skNRE1Nk/gj99dRqnalvwyOaleGTjkpmR+ktfnMSF+jahY5dy+0TDlqRnnAkTlwKyyewjozBq2m9T60nwRraepHWk8Zdaq8fGsizsWTsLVtk0XmvuRvugHf5BB3z9grkkFozH6xJQJU0nmXkUZnK9R0CmU8A34GDQSSNi0v4xkwaIkfqm5VhenIuWwRG89u1xHDh3Hi6H7aaFIHQ8QiYAAfaNWhUW5+fjruUrMDc3D0atjvVnLq9gA7UqDeo6r+OVA/txurYKHtLTTQd5AStISsW2xcuxZu48pMSSdlhEiIm8SzK/+XC1qQEv7/8URyvKkZmQiIc2bMbOles4KeKtrw/gT4cPYCpkTCW3fDCAedm5+I8HfoBZufnoHLDiT19+ji/OnYKHjDKcIqFGQWY2bl+2CuvL5iM2wswje6fHzXF3Oq2W4+woD/HAue9xuKIc/ZNekSoQ8GJRdg5+t5tc6tJInU1Dl0A+XlNMEtYsWIGHVq9BUXwcNDSxmQrC7fOK6C2tjp/NY5NOXGioxftHv8alhmvwMqAiEBGOIOWn0hiYkwyE7IKuxSmfnxmxrMR0bFu1CRuWLEF6TAyzTnLKPeVJoWCbKQKQ/r+mbxC/P34WZxqpqUjo40lmlh0XjdvLirAmLwOReg0CU9Og3GUalRrUKjj9AdSP2rC/4TqON7TCPTnJwf9+xxCmPDYEyLlOo3UCeGxAIw2nATuWEcMZApyk4XwZjf0DkCsoMk2HR9ZtwcObt0Gl0aCiswN9djtW5OYgMcIMJTH7UjGEz+9D38gg9p36Fm9/cxDW4ZGZZBS6Hyl0//Zla7Bx4QpkJqZwAo3d6WR5lV6thk6tgt/vk0bZdFimMWIbw/uHP8MLH74JpcaMqIgIrJ+zCHev3oTi7HxoVWrYJ2gzFoRep+MNyPDYCL4vP4u3D36CmrZmBNjRKkd0RCT+30NP4PaVm/m6OXPlIjx+H7auWs8FMGTmpf8ILtB13Nrbjbe+2o8vTn6HcWJdmYibQqIlAr/74XNYPW8Juvr78G9//iO+ryyXXFOCxc1MScOuTduxecFSJEZFMzNKjKRCroDZGMEsdGPndXx69GscOPUdxikjlyqr5eHYNHcefv7YU0iKS0KXtRdnaiqwfPZ85KamMWg9fuUy/vWN19HUWo9NixfjXx/9ETKTU9Hc2YF/f/2POHutinXiGo0G84vL8PsfPYUoSyQfKwKGk04nFEoFDFo9Tz9sk5M4X1eLP313HBVdPQiOWhEcGxC+DzZokc7ZBJkhkq/VgGNQNDNx8cDfZ3MKgpdkLKnpf2/D4kVTBH9STA0JjsP1ekx7Awi6aPcWMpjcIMaFfV+gXjFxkqKTZjDszWBW+juPoMLZ3EN0cricRNZG3rHRUzvaaEJhUiKKkuKRk52OjLQkZMbHINYc8Xe1lpSZebWuCZ8dOYndt29FTkYK3F4fXC43MxwUYFvX2I6Dx89DrVFi5eI5WDm3GBaDfgaMWYdGWafpcDjQ1NaBE2evoiQ3Ez/ZfRcykhPQ3NGN785dRk5aKjRaDWu/Wpo7kZIUiYLUBERFWrjikn5fZ88Qvjp+Hq3d3RyTRCyTTq/Hto0rsLS0EJ1dVjgcTmxeMQ/J8dG4UtOEX7/+CZxuH1bML0Z+ViIUCjVuXbsQCdFk/BGur3HbBM5WNODwxUZApcHmxUUoTI2hxFNme016Df8+cuwePFvPY8P5+clsqgh9kFt3YGSSgWfX+AS6fR7UESi/3InBllEEPTQGCkOYjlqESHumgn/Ig8AwbTZIl02781BLDlXZyThEn4cw02EIJx0m6dic1AQUYNCpiDYgTCvD9GQAu5ZmY8/ts5ASb2QQ9d/vX8G+c9fhpgpDephP+hBw+qA3aPHo9hI8ujmPAWfn8CR2v3QeFc3DSE0x4f/dWYxbyhJhUCvwRXs//nymFU3VI/ANe5Fm0eO5ncXYOD9RAM4rfXj+/VoeqTPgvLfkBuDc34h9R9tgd3iwpCQWz9xdjEUlsQz0atvGMDjkRGGWGQkxes6hfOHLZhw82Ynb5yfika05SI3T80Oxs28SXX0TrP+c0TkrwiHXyeD0+HH8rBUXyvsxJycCzz5QgoJMC4bG3Hj3++v4rLYfQ5Ne7tzGqBeF6Sbcsj4Di8vikWzRwqKjUgIZu9U7euz49HAL3vu2DWlpEfj5A6VYURbPAOrslR789q+VSIw34OkHSrnycsLpw18/rcYHXzegb9jJWreC9EjsubsMm1Zkct3nxepevPRJFa702DFrQRruW5GBBckmWLRkUAtieMIHjycAs16BGDNFf5HJbRJv7qvC8audeHBLIe7dUAidRoHqpj689MklfHuZ4qYCUKnk2Lw0Fz+9dyFKsmOFS50AJzGcfWMz8Uc3A08CtatKsvDUrlVYOCuDAaMAnJdxsbGXmZ04ix67N83BAzOAsxev7j/PgPPuNbPw4NpZnOpgd7rR3j+GIbtLMJWcDyn0X/SMGhy348iVOjRbh/DDrSuwewZwtuCl/SckwEmRNtIzizvj/xlwcouKWgSrk56LImlEjsuNMbxoYJFBpdJh45x8PLVpPvpUMrzeYUXnhBP+MQ88nWPw9Y9IXdiiN5mZUTISkbuVQGekEco4Iwf7+4cn4O0bQXBiXIDO6YAwDW1eieVFBDiH8fI3J/DF2QuYdIwKYwUzDpJBIzwMCtpc8uGYRk5CLB7ZuBE7l6+EXqNB99AQqtra2M2uUKkRHxmFkbFh7D9zEhUtjSAgQRuujNg43LN6HW5fvgbJsbHweH3oGhzAwNgojzOpVIM2Eteut+Hdo9+gur0VWQlJeHzrduxavxlejxevf7EXLx/cewNwEk8c8GNRbgF+9/iTmFdQjDZrD17e/xE+PXWMDU+UTZiSkIRdqzfinpXrEG+OZAbqSnM9Ogb6YNRqMSsrD8UZWbxRKG+oxV8OH8CJa3XwqoyQa1RYkJyE39z7IErSMyUN51/xXfUVTOsiYUnOw5qSMjyycC5i9Xr0Dg9h2D6KofExHqkXpKbxONNiNHH0zaffH8WfDx9E39goZ0dTHisZSkizybNM0uuRu56A5zQQbzRi57LVuH/jNiTHxjFI7Bm3wzYdjil6rjrdMKuUyIy18JSupqcP//PNCZxpbOefJdPqkBQbjbtK83D3rEJmRrtHx1HZ3Qfr4AiMijDMzkxCQWoqm6DOtHfj9WOnUd7YRENDEfo9HYB3qB3+CcrApJEoMdbTwjREgPMxCXBeuYBfvv0amqx9kMmVMGl0+NGW7fjh9p3MEHYPDfA9FW22oGtkFMO20Zmmm7T4JN48lDfU4IUP/4rva6p4E0hgM0Knx7bFq/DEjruRnZyGCbcLdd0dqKG2p6lwJMYkYFZmJjJjoqCRy1ki0d7Xjfr2Fnxz8SQ+/PYgDAYzVs9ZgB/ftgsLCkr5XFc21aGiqY43M9kpaVhYPBuxUTHoGxrAu1/uxV8Pfoz+0WGePkSbLPivHzyLe9Zv480KfQ1FKCoUSrT0dmHC6YReq0dWShqTUMSOHj73PX77/l/Q0NUuNhPT00iONuOlp36JjYtXor23Bz995XkcLT8vmHgAMZZI3LvxFuy54z5ERUTCOtSPiqZ6ji3SatWYm1eEwsxsvrau1tfif955DcerrmJqOpw3O7cuWoxf7fk50pPTMTw2Bn/AB6NOD9vEBAZtNlxs68GbB79Ae+MV3LJwIf57z7PITcvAtdYm/MtLL+BUbRXCFVoozBYUZeXgq3/9D4yMjfF9SgC+u9/KzHVuajpmFxTBZDBibGICfz52Cm8cPwnH2CD83RTSPybIR8Z6MsgMMZCR5tM7iaDHgSkawROGlBhOATbF9DtMlpb5T95A0aNMI3IyESn5wg7TUvG9j5P9xchcgEoep/MY/WbcKh3imUxHaawugVHxh+gMDe3eKbyUR/j+ABJiYrBz81psXzIPMREmmAx66DTqf2oXIrajoa0D7+7/BtbOHrzw788gOSEOPr8fNU3X0XC9GwuL8xBlNuD5P3+Ms1WNWLdsHm5fv4y1kfRAoh1rS1c/Pvr6BE6XV7O41uNwY+miOXjiwduQmhiLts5u/OdLbzPbkp2Zivy8bGYfo8xGNhyRe7y2sY2ZzrSkBJw4fxUffXUc1tFxdpepTSbExsfCIpPDPenC/OIcPPPQDqQmxaLyWgv+90/7YKUFWBkOlVaJlfNLcP+21chMiedxut1FlZvD2H+iAoeutODWpSV4aMNcZoyqW6zISIpGWU4SdBolapp78fz7JxAbbcJDW+ejIC2WzUY3f1AIPAEhZyCAAacH31S0Yv+xBvR3TzIokcdS7ZUM8EwhMExid79gLynklzYWtEgRQ0znkD5Pn5PLITNpRYQixSTR56m5Rq/miy/MD9y7Jh9P3jkb6fFG3q2+uK8G759uxTgxDp4Aj/R9/inE6HV44rYS3LclF9EWLdr7HXjkD2dR2TiMlAQTfnFvKW5dmMyxSB93WPFuXQfam2zwWQNIVWnw7C152DA34Qbg/KAWde0juIMA5z2lSI/Xo3/MjZf2N2H/8XaMjbkYhD6xIx+3rUrjbMwJp58ZQqNeCaVShrrro3j+g2s4VzmAO1el4InbC5gNpWvw4IlO7D3SjqFxl6jaZF1ZONcbTmvDMdrngmvQg5VF0Xh2VxGHuncOTOK1b1vx9bUBTLgDmBolYO+GJlKF1KIo5FKQvVmHhTmRyEszw6BXwusN4rvzXTw61+mU+NkDpVjJpqEwnL3ag+f/VokEApz3z0JxdiTHTb2zvxbvHrzGTneZVomlsxOxZ2cxlpQmQq2W40KNFS99XIWOgUncvSEXd6/LYZA/MObE+fohXGwcgdPhxbrZcVgzPwkWkwZ9I068+WU9TlzpwoPrc3HPulxmQpnh/OQyvjpP7VFe1kHfsa4IT9wxF9nJkQJwfluFN/ZdRod1RAKctEkVHkjaVVNY/MqSLDy9azUWlmVwpNGZqusMOM/X9/DYKTsxEj+4dR5uX1mESJMWlU0ERM6hunMId6wqxe71s5EYZQQxmJ+eqsb39V3cQBRGrmjurxagk3SFxE4p1Uo8dds6PDyj4STAeRwX6ltF8LsEOAVODUmCJM+qVP0m0xtYFhKYoGYgp2CyONleanthDpHyQ1XYNKcQT21djH6lHK9f70Wny4ugKwBf/wS81jEE7cRyilxHziqm7FuqtQsS6JRDYTZAmWhGmEYBb88ofNYh+MkpO+XG/LR4ZjhXFOehe8yOT89dxcnqOrgodmea7l/Rw07Egcvnw7BjAg7XJPQqOVaVFOPJbduxoKCAQea+s6fx5cWLGJ6YhEJjhNFgYnPAwGA3Ril2JzgFi1aHLQsW44ltt6EgLRN25yTO1lXjq4vn0NbTxaYrlULBWk2P181tOUP2CaQnpuDxW27DfWvWw+tx4Y0Dn+GVg59jiidfvEIxSFmUk4/fPLoH8wqL0W7twsv73sfe0yfgDkzDaDBi1ez52LP1dszPyYd1ZAiHzp3GwfOn0Ds6xBrS+bmFuH/dFiwsKsGYw45PT36Lv3xzCD0OF1RR8VhUMgu/2bYDRQkJqGltxv/sfQ8nWtsRHp0GvdGMQqMWS1JSWLNX3VjNgd6TPg+THnlJybht+SrOq6Rn4LGrl/HC3vdR09ku2mcoy5GkRmSqolaekCxNLodBZ8Dq0jI8eetOzMktAPkJjldW4nhDG4Z0kVAmpmBqfBw5ahXunV+IkoRoXOsbwu9PXsLZLiuglbO+dVl2Bn4yrwS5EQa09Q9h76UqnGhux5hjgr4EC7NT8NDK5ShOTsLQxCTeulyNt85fQcDnZUMaOZLd3W1w99YLdopyLaeCMGq0NzGcFIt0UQDOXiu37NHa+aPNAnASyCTGma6jC00N+KruGrqHh6DyOLA4OwcPbtyOhOhodPT14KXP3seHx47A5fPwqL44LQs/u/cRbFiwFE6fB19dPo/Pz59Ee2cnglAgOikbi2fNx73zyzArIQ4O5yQOnv4WHx/9Eq39fegfGUJOYir23L4Ld63byqz25doK/Ongx5w6QHKN9PgE7FyzFfds3AGNWovya1X49Vt/xKnKS7w+RxHgfPwZBpzErhJ+GLWP48uzJ3H4wlnYJl2IiorD5qUrcP8qajlUoKqlAb966zWcqCxnUxQ9w5KjLfjjT/6NASdtjp579QUcK78gmHiFgkHxLx78AebkFaF3cAAffHMAh8+fwoDdxkx2aWYWHt9+D1bMWchs44df78N/vP0ar9XEcN66cDF+9eOfISs1k18jsZIVjddw9NJ5NHR2wTpJ5Rz9cIz1YvPcufivH/wE+emZqG1pxL+8/D84d60OMqOFpT2xOiV+c/cDOFt5BU2dHbBN2JjRJFCg/VQAACAASURBVLyRFh2NH9/1ENYsWcYSwWPVtfh/H3+C5o5OhI30IOAYEuQTT45E7iwVDkChQtDpwLSfEgK8zPCH4pQYM1IShjw9W0rHugFJSBtCUThhKiU75YjJCtfr2PXNVVLUijEzgp8WkRyctRlyct7oU50RXczg/JkOG0q2hUxLImbhQuP4pWA4FpcV45d7HsaysmK+gG7+EGya0Oa0dvXi08MncOjoGUSb9Hj5P59DYVYG/9v7Xx7H199fwmO3bcC6JXPwx7f34v2vTiAyOhqzS/OxfHYRCnNSMeFy43xVEw6dLGdH4l2r5iHaaITN6YI5Qg+z0YCu3j6cu1SN3Mw0LJhTgoKcdMRGRrDmkp6N/UOjeHvv17A7HHj03ltht0/id3/6GKeqG0GFNQRCGO1TDNRUELPy0jn0PTUhDp29A9w1Hm024Vp7F74+WwGNVoXtqxdi4ax86LUaNFqHUdXWh8u1HegZsOGZO1di55pZuHitG58cq8LKudl4YMMcHmterLmO//zztxiwO3HrulLsXFGKnCSizZUzrvWbjycxdGdae/Di0UrU1g+T+gwyo3A0+gfcCNoIbNK4hfSbBDZlXEXI2XM0PvdIOZ5K0Y7A7j6q+KTqLK9wKHLsg1qOrUtz8Oyds1GQZuZx0ldXu/HXb5tQ0zQAx7iHs8dkkGFBbhx+vLMYK+YkQq2Rswv96T+eZ9BIcT6/uL8M2xanwqBV4KO2Xrzf1sVj98DYFJL8SvxkWTY2UDC8WiYYzg9qUNc+KgHOEqTHGwTg/KIJ+0+0Y3zcA5NWiTtWpuKx7XnITDKKyB4Ws4exQHv/qS68+Vkzmjtt2Lo4Dk/eVYji3CgGe4dPd+O1j6+hunWEZQ00ZpMpZdBZNFBHa+CnYhPvFNbkROGZOwuQnxaBVqsD//tZI45U9cFHgN3hxZTTB0SpEG5RQ+UOIMIzjS0LEnHvlhzkZlgYu1yo7sev/1LJKplnd5VgFccihbOGk7SqcRYNnr63FKW5UTzq//ZsO97YW4ea1lGYIzS4Y30WHtpC0gEqOAjDhVpiJasx4fDiyTtLsHphihgr1wzi7W+acKV+EIkRGuy5vRCblghne5/NjT8dbcN3ZzvwwIp07NqQA6NeBeuQDX85UIkPvr2GMYcLBWkx2L2tDNtX5CI6QsQifXSkRgDOPgKckt57xmA4BcowXViQhmfvX4Pl87L4HFQ1W/HmoSv4prwVU4FpbJiXhce3zcW8/CRm8CuaBMN5qbkXmxfm4YlbFyA7KQoDozZ8fPwqPvi+itt8AtRK4ndDBgJB5BAlU22QN45P37H+7wHnF8dw4RqN1EMMZ0gWFGoXCoFPMldK1a/E0vMUQEiP+IRJTU1igx7OrC8xnE9vXYbeQBheretAFxn36Hu9AQTGXAiMSnpOqvr1e6gpmNtEMC0q5mQqNRRRJsjjTXxv+QZs8I2MIeB2YF5yJJ7esBgri/PgC06ha3gMg+M2XnhD0TP0M0h71tTTi8/OnMXV1hYkWEy4e/lyPLZlC5JjYlHe0oyXD+zH0cpKBGVqyCksnW3HHmbtAuSqn55CTmIyfrR1G+5cvY6nSZfq6/DWka9wsroCE85J1vWHclMJg/u8PviC00hLzcHj2+7EfcuXwuOawBsH9uKVQ59jmjN/hfZrKujDQgacP8G8wiK0Wzvx8ufv4LOzZ+AKhrOh45ENt+CBtVugUatw5PJ5vPHl56hobeIFOTwsHAkWM3at3YSnbt8FjVqN765ewu8/+xDV11uhMEVh2ZJV+M2OO1AUF4fqjnb8/uuvcaZ/BNNqHaZto9D7fTDrjLDbRzDY3w6/34MplpUBEVodbl++Cj+7+0FEm8w4W1eJFz59D5eaGsRCTLpYqldUkOPXLWosparn5Lh4PLrlNjy2aRuzxCerKvDXb79BRVc/pqMzoMspZN17idGEPfPysYgAZ28/XvzuLM60dWJaPo14kwEPL1uEB+eVwu/zY2/FNbxXXoeOSSemFRQbFY44hRK7ZhXigQUlrFs+2NCK3x89hf7ubo5TZlf9hJM1eEEPTbnIuR5kc+2OpSukkboAnP/+9uto7OllZpkBJzGc23YiNjIKbq8H569V47VDn+Nydw9XYCqmAyiOisCzt97JgLJ3eACv7f//fL0FfJRnuj58jVsyk4lN3EMSQoI7wYq7taWlAvXSbn27u+05dXe3bUsFKLRIobTFHYpDAlHi7jbJuHy/+37eCew53/nP/thlISQz77zzPNdz3ZdsxDe/b0evvR9BWh1mjZ6Al+5+GMnRcbhQUYZXN3+HIxdOw0XRYgo1tOY4JKYOxj2TJ+CO8eO4ZnPHsf14/ccvcLWhDiq5HDNHTsSzd67F0PRMXK2rwnsbvsSWo/vQ1ydc2Xq1GuNzhuP1h57F0MwcZjDf/u5jfP/ndtg9XonhJMC5hJnNHmsvfj9+EB9tXY+yhhZ4WbOqw5TMQXh37ZNMiJXWVHIQ/m8njnBLId2z8eHm6wBnLZ76+G3sO3uKPxdhxmA8sOhGPLryTpZI0Dj+nY3forCqQoz2IQ5vd81fjidvvx+m4GAcu3gGD7/1Iqqam7lmeNG48XjhwaeRlpTKEovKxgZ89PNG7D5xhJlKj4+c9CQUlWH++Il44a77kZWUIgDnB29yo5jSYOL3V+P3Ykh8PCpra9HV18sHQ1HpTId+OW6eMhvPP/oU4qJj8FdBAR7/8jNcrKiBBqRP7oPf1s/mONqH5HQoV9J0k1qtKHeW2p8ocJ8O94TXiHwizTHdbymD/IGIgoEhOW8AIgfOT+JaYgRIT0RxRgoZvARAOPuKIkACzjYRhjqQNyV9KAPZVZIVXkzPpMBUcqYr2Zjkg6/fzmwCmYaGZmfh8TU3Y9a40VxjRwsHPejFOUmo3duP4ooa7D1xGnuOnUFtSyvCoiPw+MolmDAkGx63BzsPncDVqno8dOtipCXF4rkPvsaOgyfh9MsRGh6BIZmpSM5MQK/PjaLSWjTXdWDBqGw8s3oZQoIN2PfXOWzdewQqrwxJ8dHISknAyNxMxEZboKfYCon1ID3J4dMX8e6/NyE8JBj/9bc7ERUeho+/34J1u46imcZ5rn7x2tjV5ud4pLT4aK7EDA02Yu0tC5CVloDCqzV49fMtOHW5DPExEchIiufXX9dpRQ057nvdcPXYsWbeGNyzeCIaO3qxcd9FJFjMmD82g9/cQ2dLsf7P82jqtSEuPhwzhqdj5qh0ZCVGcme3lhqIpGB0oXVy42B+Db7ML0V5d69YTPs88LQ74Wm3w9vnEmCT9btyzkPjpiGvD95+aoWSRMEDInBiZKhTWs3jdzIS0f8SAB2eGYO/rxqFycNIUK5EQ5cNf56uwb7Ttaho7mNwEROix4JxiZg/MZE1hDaXF1v+qsVHP11CRVUH4izB+NcdI7F4YiIbedYX1uHH6jrUuW2cshLn1uDh3BTMTLdAr1bgwPlGvLG+AJevdmDF9GQ8dcv/BpzdvU4+YY7LisCjNw/G+CGR7D4PPEjv+fm2MmzeU432HhtGDTbjoeWZmDYqhnMtK+t7sXVfJfadaURjSz+8Xj+CQjRIjTNBpleipNvOWaM3ZIXj0fmDkBlnxNVGK97ZWoI//qqDU8osNWoVCI42wK9VwtXlhNzqwZzxMVi9LBOZaaJ+9ui5Brz87/N8/z11ey6mjYljOcKJgma88sNFGFQKPLkyF+Nyo9jQVFHbhU37K3G6sA2x4VosnZqEiUNjGCDSgwHnhovwOD144vbhmDA8jkhrHLzQhG93FqOuoRtThsfg9vkZyEo2889q7HHii/2V2HGwAjeOicHd8zNgCdMzI3zwbBU27i9CY5cNk4clYMXUDGQlhrEGlF3qf17CZ1sJcHYITaHU7SykOGQakiE9IQpP3jYNiyZns5ygucOK306WYPuJMm4uunHyYMwak4aIEANfBwac207icEE1xg6Ox2PLJ2JMVhyP388WV+PnIxdxuqwB3VSfKvMhREtu0iA+mJY1NHMQ9+MEOAdMQ2X4gABn4VURi8Sf9cAhWozX2UFOJRCcOXld8HigClaKbZESWKQDuowlCbNHZOKxhVNQa3XjvWNFqHN5uByBDEG0vnr6HHA3dsPdQmHl3RzCTg4s0nESQGAGXa2GktzrlhBm053NnXC2dGCEJRiPzRyDqUMG8XtF6yWZKmmduiZsoo+0B+fKyvD+tl9xID8fCZZwrJo6BffMnYu48AgUVFXhyz/+wJ8XC2Dzy+CmeCAyG1JXOhsErVD43ZiUPQRPrliJvNyhaOrowI/7/sD3e/9ATUuLZOoRbCU/+Dkw5EJSPB0aVmDV5Mlw2PsEw7njZ0n3KkgJKlMYlzEYr6xZi9GDsxlwfrRtAzYfPwq724uc+EQ8deNtWDAuj0ex244dwIZDe9DW1yslJvqhUyowc9hIPLr8DoSZQnD88iW8/fOPOH4ln+UKeWPG4/WVqzEkIRGX6urw3oHDOFpZC2dvGzydnZxLSA5ul7UFXpckKWPDK9W5qjE1dzieue0uZCen4cTlS3hj0/c4WXJFbK58n1A0FhkoaY8j97qHW+VGDsrEEzffibljJqC2pQWf7dyGTUcOo9vhgdpogSo8DjpLNEZnZeGhERkYF2nGlfpmvL33GI5creIrmh0bgadmTcHMzFS09Nvx9aVSHK5vgSOQKuByQdljxeSYMNybNxoWkxEHCovw9o7fcLmiksf7dA9TpqJcp4fX3g57XSFLM6hSlsxaIhbpOsBZX896QcFwLmWGk0bFzR3t+PcfW/DJ9k2wur3cxKQONiPOGIz78qbigQVLUd/egk+3bsTXu7bCarMhOCgIK6bMxAtr1rKjfdepY3juu89QWVcFFaXaE0usMsAQGomVk6biqSXLEBlqxqFLZ/Diuk9xvqgAIQY9bpu9FE/dcg8zredLCvDGj5+ipL5G1F1KBua4sDA8c8fjyBs1AT3WHnyxeR0+3voD2vv7YTGH46V7BcNJmtjiynK8u/FrbDlxFHJjFCcV+HvbMSzWgi//8QrSk5JwtaaaAeeOE4fZBEXCt/8AnPW1eOqTt3Hg/BkGmJmx0Xhm9YNYMm02+vtt+PLXn7DxwB8D5iV+rX4/pucMw1N3PMBmIjI3PfTmCzhTXMimoUVjx+OFtQJw0s/89dA+vL7pR9ZoesnVTsCPp9xKLJhyA168dy0yE5IkwPkWG9tEL7oPMmoWk/vhpUM4Z9kKUEhaUrnCj+EJKfj4hdcxLCsbf104j8fefxPnK2qgM4exFMPXS4fcWvhIr85ySnpQPJeW7ym67z19rVIXvGA3RZRaSsZ1I3W2lIsAYBk5JAWLRblXQsxN7JaeRzk+G9V5iRpKBp4D4/L/P4OQJLYXiVNi7abmAApzpQd1nRJbRr9XamC2RGLS2BGYN3EMUiwR0Oq0/AEnIW9TZxdKq5pwsegqxxNxLyg1oWi0GJoQh5y4GD7REMDJTE7A5LHDUFBagXe/3oSSsmrI/AqYKAogJR6+YC3q3f3oczhhcMuxdHgO/rZ8NoO8Xw+fxLptu5EeGYFl86ZiZPYghIYY+bRy/YP0Sv/evBOfb9yB4VmpeP6Ru5CaEIvte4/i3e+340p1I48vhGdB2qyIASMHuFyBQfHxePup1cjNTEZpZSM+/HoXTlwshc3nRpBBh6RYCxRKDdqcbvQpVHC4fRgSH4l75o5BbooFlyuaUVbRDK/DxWCosLoJV1u6OIyc7oOIkGAOyR6aakF6dAhiLdQ8I0Y9dqcbNS29OFzcgHO2HvQbRH6mp80Nd6sL3g47vL1UcyeE5GwE0lBvukK8X1z1poKf6iu5l130FHO1ZUD3RqkXDmqE8CEyPBh3Lx2K2+ZkcWUlbYJNHX0orulGQ5eD/39UiA7ZiWZEh+n5apXU9eK9XwtxtKQZnU09iA7R41+3jcTiSUkI1ivx49la/FjVgHqlHVDLEC/X4qGMZNyQEAG9UoEDF5vw5qbLKCjtwI1TkvDUSgKcQWi8juHspUgoyNkE9PCyTCzJS+COc3pQfNHZkk58vLUUxy61wiXzIypKh1vy4rFySiISLAZ2vVY2WHGlvAv1zULsHhqqRVJUEOra7Vh/rA61/U7cMDoSj8xIQ4YlCBWt/fjgz3J2qvfXk87Lh6wUI6aMj4PFEgSXzQul14+cNDOGDQ7nUPoeqxM7Dlfi3fUFnP/5z9XDMG20AJwnC5rwwrqL6Hd68MjybCyYmIiQIBGhdLW+DzUtVpgNKqTFGRFm0gy09FB+5wcbLrBO87FVwzF5VDwfSKqbrDhzuYV76HPTw5CVEoognShoIKf8F4drsO10PSYkBOH+GanISRa5p60dfbhc1YZumwfpcWakxpi4BYpYHBqzb9id/5+Ak8XB0sbAMkclQkLMuGfhGKyZPxzR4UEsZalp6caV6jYGrjlJkRyHRKYkehDg/GjbCey7WIEESwjunz8GiycOhjlYh24KjK9pRlFtCzptLjYPRARrEKrX4EplHbYcPYdum0MwnHMmMIt3uKD0OsBJIFVypQtUzNeHAp9JUykaeaSJz0BWp9RAIvUVB9YLAmrErM4ZkYnHF05FVVc/3v7zHGp7XVBFhkCTEAplhI5ZVXdTH5zVnXC3dQpNp8/BEwRuW5G0UaQZVVvCoIkN5Y3DUdeOYQYtHpk2DFOzU2Bzu1He1IKGtg5md8UHlKRSPtZHltXXYfup0yioreFs07kjR+LB+fMwIjVVGAaKSrDvSjGK6mpQXV+Jrp4ueElXoKE6Uj+C5V4sGDUSjy67CYMIsF0lKcIm/HHmJG+kAYB7fbA7ZygCSIyO45H6bTNmw+Fw4HMGnMRwSpHXBOZ1ZowZnIuXb16BUenpqGisx0c7NmPz0YNwOx2YmDEY/7j1LuTljmAjT3FtFYrrquEkNkVsZZyUkBRhwejMHGjVGly8WoKPtm7ErnNn4FVpMCknB6+tugu5yWnIb2rGu/sP4cDZU3C0N3HMGwEBD+nSXP1cDUvNYPR9QowmRASHIDshCbfPmoec1Axm+BhwFl8R90mg+pmD4UU9IcUxUfsVAc0nbroDgxNTcK6sBK9t3ojjJVfhk8xGclUwdJFxmDhxIv42YSjGRISgsKUD75+8gCNXq+F12DE6zoL/njsVI+KiYXW5cb69G412BwN1CkMnCZzcYUeMQYMRSQlsvjlTWoq3tu/AsYpaaAwUaUN7uoFZc1d3I+y1+fD53TAa9FgycQreuCcAOEnDSUCujoEqazjnLcGDS26G2RSCy5WleH3j1/j12EEolRq+T9XGUERFJ+L2iZPx9MKlbBz6dJsAnMRwmoKMbPJ57s4HWZa2/eh+PP/N+wzAyccQqFbW6fS4cfIs/HPVGh7Nk1nmpe8+w5nCi4gODeNx+oNLV7H+kFjUk1fOw8rVjGLkS1SVQaPGuMGjkRyXiD5bP9b/vgXvbPwK1S3NiA6LxIv3PoFbZy0SddRnjuLF775EYacDurAoeHra4etqwvCkBHz5r9cwKDkVV2sJcH6KHccJcFKYEgFOGqk/izkTp6K8rhZPffoO9p8/A7VchsmDs/HcvY9ibO4IOJwOnCkuQFldjeTnFvcZfabiQswYlzuC76+apgasffN5HL54lrY2LBo3Ec+v/TvSElPQZ7fhja8/wzd7dqGb5EKUvMCxakKfvSDvBry09jFkJiajoJQYzrdwtOD8APMump+IRNZBG2yGsr8Hao8bsbHx0Bm0iDNH4Ol7H0JORib+On8Oj7/9Cs6VlsAQlQSF3siZqO6eZnisHdLYXAqUJ00n1alSnqmjR+T30gSc+tlJh65IyQpEZUqASDi3acn0Uxq6IB6EHon+lBAw1cyRFMhGQMrFJwkCC+KLBdININ7AnzHklCnECZZE9nodf7GPGFQObqXkfgK5BBbVMJpDkJaWiPjocOgYcMph97nR0t2LxrZudLVbAaePtWPRoSaEK9TsyKNTRlSoGRnpSRiclsTP6/CZfFwprYTC64dBpYEpLASRMRG4UFmHM7W1SEi0YFBkJExQIlih4nFMWX09v5SZo3MxemgW60hp0/yfjx5rH179fD1+2nWAqyqfe3gNUhPjcOxsPl75aiNOF5SxcYi7Ua9dIBEZ5AfCTCbcPHsSspJj+RBg7XFwLuWpkqto7urH3Mkj+O96+xywAuiTy9mhmBUbjgmDE6BXKXC1uhUl5U08bm+yUjacG+0tVgZz5Bama240aREVrIXFHMyaKgKEDrcXLX1ONHq9sAcrAJ2osPT75PC0u+Cu7xP1lNRBTDmgOtHhSgBTRmNyAq5EodPPIC6f/RRSCDFrPeWQE6NKoNPpgVKtxJiRibhnQTamZEWxBpNufGoKclF9I0VkKBXQUosGmXFa+7DtWA027ruKdq9bROKYdHh6eS4Wj41nALT+RA2+L6hFg8YFWYgMCUYdHspMxvToCOgVChy81Iw3fynEFWI48xLxxI3ZDASbuuz4cFspth6shJWyReUyGI0a3Dw9CffMTUeixcB3sdXuxdbjdfj2cA1qum08qqKGnlHxRqwaF4e8wREICVIz6LQ7PLBTfBTlwamFq/tyeRc+3FqKSw09mDzaIhjO6GBUtPXjg92V+P1wLfoae+Hud2FibgTuv3EwRgyOZPBG/zHolNBpFazfvFTahh92lWDn4WqkJ5rwjzuHC4aTg98b8cI3l1DVZcOKG5Jxx8x0bjsiRpDuPxr1EzwjcxotkKZgDY+j/8oXsUjNbTasWZyNRdNSWadJZh3SgPLbqCBZgQ86jYJlDM1ddnxxoBLbr7QiIkSHO8bGYt6QSAZydE/bXR7R0AE/7FRbSxmJQRquUd24+zI+234G1Y3touKNWywo4oYOuaQ9UEOp1iJvaDIeWjoKE3LioFWrWCtL31d8BkXUDoE3ul+Y4dx+EnvPlzOre8OIVNw5eyTGZNC/VcPl8bAhg0bM3MOuVLD+8OD5Inzx22E0dPbgkWUzsGbORL7uDDi300i9jM1G4mdeCzJndpPyDGUyeCkHkwLSAxV19KWBrvXAehEIISesplJhzvAsPL5oCio7evHmbydQ02FnIb821QJNookNQV6rC64GK5y1HfB0dsDrJOOJW1Q6SiHp5HpXBBmhiQ6FIpQMKm7kqlR4eHQG8jIT0NDVg62nL+JYYQkcnAco0W5+L1cy9vb1or6zHd12G7uKByfE4+4ZN2Dx+HEwGQzotdnZAEIb45XqclyoqMSVykp0U/SZWotwQxBWjB2FBxcsRGxkJA5fuoDXNv7AzSYEmsUjkK8aCCWgz7kPiZZo3L9wOW6bOY+NIJ//KgHOQJsL1UKGxGPssFF4afFsjEyIQ0VjHT7a/jObhihyaEbucDy96m6MysrhtYMYayIlRE7wNdEXGaPoPqB7KL+8DJ/t+AW/XzwPr1KFiemD8Nod9wqXekM93tm5HXsIRDjs7F+gUbjM6+RcQxpPZsTGsyOaomnCg00IDQpGZkIiQk0hzHCShvNESSG/Cg6gpygklVo0/jDr0wWzToNbb5iDh5bchNAgIw7kX8Rbv/+Jki7K1lRTciS32ChVOoweko1H8kZiQmwErjQ3490DJ3CosIyzRPPSE/Hi8oXIjonhUHI6YLilpiC+CBzi7oeSNYRKjpI6U1KEd7Ztw/HyWqh1el7HSSZFX0/Vn+7+Vp46kGloCTGc9/xNYjgJcH6MYonhNOkJcC5ls0+QXo99547hlfVf4cLVMmgoqJwqJtVaWGIScefMBfjXkhUS4PwJX+/agl67jTW4N02fwykEZB46cuEU/vnFG7hcVcXGJFEDCY7suXvecvxtxW0c3bPnzAm8svFrFNdXI1ZvwBMr1+CehTcxGURZrX3UXiatP4H9mtZySjRQKdV83/+0exve++kb1LS2IDosAi9KDKfX78XPB37Dq+t/QIc8BEq5D872OsBpxci0VHz5zNvXAOe3n2InM5xi/foPwFlfJxjOc6c4xWHRxCl4ZvUDGJySztNOAoxkuuOEIGGGYTBIUjMCzrS21LU04pH3XsGhc2d4nVs0cRKev/8JpMYlMaP85Luv4vdTx+EiczeFtftc8NkJdHowf9JUvLT2CaHhLC3G02Qayj/PhyiOvZR52T9jjk/DqPQMpBi0iNTpEJ+QBL1BD4NWj9FDchBmDmXA+ehbL+F8cRH0IRHi0CtTc+uTu7NBYL+BKEx6KSQ1pImMCnKDkWPAvF0tPC2SKVMHC6gYGBvRwk/96TwTECCS/pvG2pwJxV20StZzcnMDjVqomo7uDOkGDwDOgTE6MabMbCo4yFVBDBjXT9GsX4yj6PspjdQVKo1hFSqojZRbZ4CCtJIaOdwKPwxqLXKSEhFnMiNSZ4LRoEV0iBGRGh3UGhVCTcEwBuk5LJ3ocepY7+ju4Q9/kEbDmlCVWsmi6i+27kVHfz9unTcF2SnxaGzqwDfbD6C8thGjhiRj6bTxyElLZB3lgFTgfyDOju5ePP/x99i27wSmj8nBcw/dzoDzdH4RXvpiI45fKGKnprgmkstVAp4EOmkDpJimuIgwzBk/DItnjoc5OAgHzlzGD8eLMDE7GbdMHYYwo4HH3ZTQR6CBdLOhQTqEBlPWmRc9Vjt6rA4O4CXmsrWlF03dfejrd6Klw4qajl4UV7eht5vy56hznKoJFPAZNFDEmbitwt9P7z0gpzxM8gPV9sPXQ+JkujllDB69dMiQHOhcweLxi5E5dc/Th4Y1m8Ik5icmSKPk8TofWJQKBIXoMDotHHNzYpCbGIb4aCOMBrXo9oYAK03tfSiv78bJojbsv9iE6vpezuf0BakQEWHAmklJmDYoElq1ErvONWF7QT1a5V7ILSrEJxpwS0YMxoWbofbJcOpyO775swLlNd2YPSIGt92QgtgwHVp7HNhwoAb7ztTD5hCOenWQEsMzw3D7jGRkWoKg8MrQ2evE1ktN2N/YSaqtVAAAIABJREFUhf4gHxQaOrHJYFIoMTLKiMlp4cgJC0KcQcvjbP4wU8SEw4PWDjsuFrVj88EaFNX2YMTgcNwxNxWpscGobbfh+/01OFbYAafdCa/DiZGpIXhgSQamjqBRveinprzO5pY+FFV24dC5Bhw514Caxh5kpZpx1+JMjM4WOZyXilvx2bYylPfakJEeivljEjFrWDTSY4JZy0pMbX2zFedK2kCmsbTYYIQaNSio6cJPx2pRXt2LUSmhWDE1CaOzI2A2Ur0hVcbaUFzdjdqWPsRF6DkAn67Jz4crsb+sE/4wE8amhGLBIDPGptFhT8egjw5IhZWtKK/rhNmoR1K0iRfa346XYfOBQj40AlJtGuv8JJMFt9fIEB4ShNljU7Bo4iAMSbYg1EgHVKC1y4rLlc3os7sQH2HiXNCiqhZs2H8JJ4vqeIQcGarD5JwkzByRjpzkaE570OtoI6fb04dOaz9qW7pwOL8M24+eR3tPD1bNGIslE0fwtTxbVoUfD/6FS+XVbFyhte9adjA9P3GvsshHAnEskA+so+xmlxzqA8NdP28uaqUac0dk4fHFU1HR1oU3dhxBTZsVCn0INFERguWMpGg4uQCdtT1wNXbC09vFoJMrCSXNFJs5qYpOqYIywgRVhAkjo0Jx36AETIyPQHlLOz7dfww7T1/k8GZ61pQbTBsT92mTmYXjm0RkiVGnw/iMQViRl8fMX6TRKGKAnE509FkZbOw9c5ozCOu7exBhjsRNkybhgblz+JC/5+wZvLRhHQoqr4rV7roaTbGRCGsYLRMEOO9bQAwnAU4HA84PAwwnEz5q+A1mjB0+Bq+uuBEjE+JR0VCLj7b+xICTSIpZw0bg76vuxrCMbA7lvlRRhsqmJl5L/ueDRtocDdfShIMFF1BcV8v32cTBuXh99f3ITUlDflUF3v5lE/ZevAiXw8bjQmI1M2JjMX3oSEzIHYFBsQkc+UQAnYAEHaY0atG6RmP6t7b+hL/Kypj15mdBXeFkHhKrP+esRppDcNesBbhv/hIGGDtOn8Hnp/JR51ILqRooD9kPn82KoUkJeHz2dEwflIorDU08Uj96tZpJgLzUOLywZC6yoqPR0tOLY0XF6KWaS546ing7+iW0dB4+8FHV4t5zZ1DT2sGsK8eRsTaXvoRYKDoo+Nj9vGTiNG5hEiN1AThLBkbqOqydtxwPLF0JnUaN7Yd/x2sb/o2qtm7WVQrMoECkOQKr5y7BM6tWo7G9FZ9s24BvftsCK2WMmkJY2/ny7fch2RKDmpZ6fP7rRvyy/3c0Ntfz69AFmzAxZywevXE1ppKZxmHHj8cP4cvTJ9DlciG0swWPzlmIuxbezLrG8toqnLlyAV7am/jMy1V4/1HPaLPZcLLgPPaf+wu9DjssIaF48T7hUid2fMOhfXhj04/o6SEDjI076uV+L0ampOCr5z7EoJQAw/kZdh4/JACnzI+EMMFwziaGk0bqH7/DP4P2qeVTZ+Gft9+HtLgENHe04WxRAdp6ugQmoifKmcQCdAaKaTqtXfhp7+8oq63jqeTCsePx/P2PISUukRnWe994HmeLLvO9R1IXMvJS3BZlzM6fOBkvrX0KWckpKCgvw9MfvYMj505J428ZNxMNyRyMqdPnY8qgTKRHWdjnodXqpZYoOZc40Gfpr3Pn8MhbL+N8yRWoCQxzw5GGrysnF3FVLF1s6ZDp83MRgSo0FrIgE7w9nfC21cNL5KQyPTuQAS8+ozTSoFECT74DgFNomET3p6RNkfpNSdvnc1DArXCqUzUXMWoEpngd49okKauO+oWDjSz8JScnhYnzQyGDIiiIkTN1eNKonuvd1BrIaOyuVUEfHsSu7bzMQZg5dChSIsOhV2uhkouMQA2dICmzTCkWAbG+keaTKt8odkc50LxDtZZb9hzBm+u2IyslHv99/0pkpyahsrUdL/64Hc5eO+6ZPxV5w7PYHf9/gU36GZ09vXjhkx+wZS8Bzlw899BtPFI/eeEKXv5yE/7KL2a9hZjxSKM26coKh7+MtWYmrQEPrJiFv61eiIhQE/afLcSz6/dB6/Xj/gXjsWDSUIQYRa4mjWyJUaPvGGgg4u3P54PbS40gPo6loTw4Gkf22ShKohOH8mtw/FIls6FUgcXXJEQPVUQQA0VfL2Vt0nuhgiKKOtF9zHR6rdQPLLlbbcSYUt2WXBxqpMxNMhKxDoTy4fh0KeneKDopSCPailQqHv1rfD6khBuQFWdGRnI4wsL0XC1KQLjf4UFVUw9KarpQVteD9h46BVImrJJBp8GowfDkUCQYtaAGrbLGfpS1WmEjgX64GqHJegzNMCHOrIXCLUNtVT/OX2hHe0MfUiMMyEkww6BWwGbz4HJtN6oa+zm3Tq5TQGlRwxymQ64lCJF+JeR2P8chFVntaND4IYtUQGmiwxa1kMhgUMoRF6RDZpAeKSE6mLRKyOnlO/3o6nCjps6KiuoelFT1oNvqRrRRh5wUM8KjtejTAJdKOlFdYYVfS6wwECkDJqaFYUiqmTWgCr2Kx+iVJW0oLG5DWXU3urr7mbGzRAZh6KAwxITpuLShud2G8+Xd6JLJoDPrkBAahBFxQciMMSBYp4TL7UV1hwMFNTS+dyDWqGT2tM3hQ6nVh9ZeH/R2J3KjNRiRGQZLqJ4nio1tNlwu70BbVz+iw3WICNFy/3tRVScq2+zwGYMREmFCVkwQhscaEBOsgEruQ0d3Py5dbUJ9Sy9CTXrOy6RNv6ymDYVVrXxPUsOVOJ2Iw6icjG06vWircrsRHqLDsDQLhqdHc/sQrS/1rV1soCPmPj4iGMF6Ddq6+3G5ikbHPRwVQjpN6r0nN3tuSjRSYsIRZNDyQkosV3N7JyqbO1De0oPKxla4HH0YkhSJjIRoBgWNnV24Ul2PZm45ExsBt27RQktucQJptKmL5XJg+hNQzbCrndeg6w+YDLXY4TpnxGA8sXgqyglwbj+I6pYu1qopDSFQR4RCHW+GyqLnCQGBTnezlTM6Pd1d8Dq64XM7eK2kjm5OiXC6IQ8KhiY+EmOHJOL+rGRMCA/hWKRP9p/AjlPnYbfbmVMgxzRpMQkQcT4kSwSUzHiQhsxsNCMnLQPjMtKQaQlDfHgYEiMjYQ428npC4e0/7vsTO0//BbVSg5un3oAHFixEVEgIdp89jRfXkxGinKO6All8gnKUCAwp85kZznlLsGrGHGY4P2OGM6DhlC6sUoVJOSPw8u13Y3hKGm/iH27diE2H9/MGPXvYcAacuelZnLP51a5t2HP+jGgZkhq6B94TCfI5fV702PrR39fH2ry8MXl4/dY7kRMfz9mMb2/ZjP2FpXD0d0Hpc2BwcgpWTpuFOaPGI9QYgm5rL2pamtBu7YHL5UJUaBiGpmUgWKfH8SsFeHvrJvxVVjpQByiSCiiTUxxQ6F6PCgvDmmkzcc/cBZD7Zdhy4gS+OHYGdX10mKeJnwMeymJ19WNc9hA8vWIlJg3KEC71AydxqKQYXpcNk1MT8eKyhciMisaFygo8+9061LU1Qc6MO+l8dSJD222TjBt+2Gx9bBIRrBzp8gM3MRlbpUZBApxBEuC8OwA4T+C5bz5GcUM9kxWk4XyIAectbEbacnAHXt/wDWo7+/nQxkpdvwyWYDNWz1mMZ+66H02d7fjk1034eucv6Pe4oTWGICclHY/PXYKZo8YzGVRYXY5dx/bgSmkBvF43wiOiMHXEZMwaM5lzTy/V1+Lz/Av4y+6Ex9oHQ2k+Hs6bgrsWrmAZx2+H9+DNHz6BhwARPWjf4tpV+ryKEbvX70NPv42TB+gdiQgJZQ3nSgKcfh82HDmC1378Gl2N5QO99goGnKn46oWPMCglTRqpf46dxw8OMJwJ7FJ/FrPJpc4azndx4MIprjteMWUWO9STY+JQVHEV721eh9PFRSKijc2TUvtRYAghNSS19fTC4fVCS9naI0fjhYeeREp8MgrLS3Hba/+F4oqrvHcSOUgeG8oCpkPNvLFj8dKDEsNZcRX/+OwjHD5/GnDa+ZCTGhODx++8D1PH5XEzEyU4VHV2otvpha3XirCIUIxJSoRZr8fJc2fx6FuvsD5WpRLsNUljePGjNZFmVKwh9YoyDy+1s8mhMscJ53pnm6i+pLQa5aAcaQIhRfhziKk4hQrYQL+RoKeENsV4nBgrofPkDmGHi81E5HDnRTpw4aR/Q+ME6k2nhdJPOhPSbTLTRqJqYjDVXJ3IekDhtWfE7peroAkKwpjRg7Fs2nhMHZwFEgCTJoNBZeAoG5joM7b936PvwJfRKffslRK89/1W5JdWYWR2OhZOGYvYKAsKG5uxu6gM83OzsGTcCNY//r++F33Pfpsd76/7Beu278P44YMHAOeeo2fw2te/4FKp6GNmbdKA3CDw/MR11ShVSI+JxvicDEybkINISxguVzbg9+P5KK9pw7CMFDx84zSMHpLIY8T/68Eno+svinQ4oD+zOdyob+vFX0V12LQ/H/lFDXA6PFBQEoFWOG39di8fBkmjowzXQx1DsVE+uBsc8HaR60w0ZHAcAh/FZJATyGITkUyYiCQtp1jfSYKhhCJYCwUxVASW+1zw2lxkvOXsRlOoyHbkwwf31PphdbjRZ/PwGJkP6qT31aiY1SUDh8GohYbY1n43nHYvu7z9pC+lzMpINYxpWuhjCBzI4ez2wlrrgL3WDqXdBy3dVz4Zd89TbqrbK4NfLYciVAVllBoKarXq8EDW4YbfTlo3L5xUEGJUQ2FWQxGihlyvoAkrZAo6yckRpFHAaFSwwYVavXwuP1z9PmY5bTY37L00wgSUboA6RCifUx6tgt3qRl+lyGwkkKKweRDkBwNZVZAKykiJvW6worvRCnuPXbwH1AOmVkGrpRBzOngo4FMo4IAcPkoQ0Kohd7mgdztB6VZ0y1D8h12uQJ+bmp8cUHkpQxFc5+qhAGs273mhcdgQDB/LAeizbbO70N3Vz8YTjZoOdGIzoVxQF1VhU9+3ORiGSBOMGhlU1j6OFqO2rm6rja8xaS2pTYRG506ni3MaeeTKyUGicYzvFWqoCjLARyHPNtokwY1LIUYyu9Gb4EO/04mePmEw1GhIB00HNnovXRyZRIYHsbH7WG9HxjICpaz3pHucRv72PjaZOH1KeEnm47FDLXez/ICWO5pI0POmgyCvgbyG0XtEkhMFr28DQFQ6TF/TZwv3Oo/KBv5O/C19L7oOc0Zm4/HF05nhfH37Pnbs0yhVrjZAGWSCOsIMdYwZSksQ5Frq/3axptPV2A5XZxtrOmmXEfmc0stV6qAMMWFsdjIeHj8YE2PDUd7ahS8On8Wvpy+hv7cTMr+bg+z9Lht8lNtJulAiBmjsS+8DMaVaI0fDmJQ+RBo0SImyYMygQcjLzkFabCxf512nTuLjndvQ1tmFm/Km4MElyxh48Uj9p+9xtoQ2UgEyB+ozA6YryUxKrUT3zVuC22bM4dHiFzu2MOCkw5+k4YJWpcHMkWPw37fdhYyEZFytq8GHzHAKwCkYzjUYmp6FwspyvPPzD/jl6EE+SA8sgzxdE/wiF4uwJIG9tVBFxGDS2Gl4Zf48DImKRH55Cd76+Ufsyy+Cx+9BjMmIlVOms0YzPDgEBRXl2H/hFC6Vl6G5u4MBUd6QYXho6S0c4s0M588b8VdpMb/hxIxzgDs3ydAmzW0ZsIQYcdeMWbh3LjGcCuw6dQLv/rodZU1NfCiiTxj1YasVfiyeOAVP33QH0mNikV/biHd27cWBS2fhsXdiWk42Xl61Glnx8eyMv/f9N1HRUMeAkA1mZO7itqMAAyUxfoG8bF7DB05N0v7E8AFGPQHOwEhdiX1nT+C/v/mQu9RZw8kjdYnhVKux9cAOvL7+G1R39bEERxjEZFyvuGb2Ijyz5gE09XTjs9278M3uX2Fz2qCJsCBMH4xZMdG4b/5yDEnPZHKmuaMVLR2tfO0o4zMyJEJURtfWYPuFs9jd1YNeUyhcTY0wtbfi4WlTcffMeSDmcvPenXjio5dADeaC3aQFWegaRYxPANsITwrJ+yLM4TxSXzlrIZw+Dzbs+xOvrvscXZ3NbGyk56Hw+bjF6KvnP74OcH4hACftSz4f4iPD8f6jz2D2+Ckor6/D3z97l939GrkM88bk4b/vWouslDRU1tfiX19+wBFeDNCk9SpA0g3cvFROQMQbYQS/BwtHj8ULD/+dAeeVshKsev2/UEKAUzrM8JRIRfusHPPHjBOmoaRUFFwtxdOffYCjhYXw2/sRoVHhziXL8Pjt90Gv0+NSWQkOXLmCgrYOtHfZ0d/bi/HjR+LJG6Yjzhxy3Uj9stDW0mFO0mIr1HomksRB1s0pRgw8GQAHiUx2J7UP0sjfC5kqc5g0FRI0uABYAmoO3IuMwiVwxx8kKfyYu7ZVkAXpWLTqtdOYhkY2ou4skM3JP5xGCwYpp9HhFCcvmQJKaqQg8EAZj3RSpx53GvcyS6CAzKfA8KxBWLNsNmZPGIEYswhDJ6aCunlplEBB73B5oZbLER1uRnioaSCy6HpwRi+0o8uKb7f+gQOnLmLssCykJ8ahs5sMH3UobGqHQyPHY0tnYuHY4QihFp3/B3gVBygfdu47jve/24bkhGg8u3YVEqIj8e9Nf+DTTbtQ00rxLwJ8cY7fQK+qYDfp/4/LGYTFU0fzhlne2A6NVoPstHjO7jpbVIuCuk7My8vF6jmjEGky/C8tKb1PFItBTE9rVz8cpKn0gSNYIsOC2c1LQJU26XarDX+cKccPe/JRWNIEj8sLBb1/KmJTHNwoxB33Wg1UMXooo7TwWb1wN9iZrqdoJ5+dnGl0WiGwqWag4KPaS5cAjeJBBxKqxtRBbtCI8RqN32mNI70mhaSrSc8rF6UCTp/QEwUodGaDicIlZok2RGlEybmIcsiDNPDxcwnELchZUyoPUkIVq4Y6WQtFOKFCwNflg6vGBXejE94+EjCzBVa8BhI5m5VQxpBERAZfjxfuZiczSxzVRUwyywmIfSNwroZMTeJnekslRE9PTydj7Z347FNEGCALpgVDBr+HgDedBqWxIikU6O8I3HS54ev2wttL14PamvzwUmcpfWZ0tHEKra/P6oKnnaYC4tqz9IRbQajvWQGl2cAHNGo4ITOXr8/O8gevx8WyBqpHFA1RxFb7mI32wSc2J0qLCNFDEaKHz+mGp53GJCJZwOuyi58pVBISpS29TT56bxSQB+ugMEsTij4HR/T4KDaHKx6vpVgQ+GBWhQ+UIt+STuQy+kWsCIED2qwIFBFzR699IGEt8H3oZC2BmYE+8ID7WTCmPCZksEPfQ8oUFphDwoV0/URTDTmVaZ3h2BoyAJF+bmAdlLSAfFgUjOXAgU5i6gLxR/w3fDsEwt6lHzbwdWL9pGnMnJFDBOBs7cLr2/Yxy8qHeKXUu24g0BkOTWI4lBZa0GXw9XvgauyBo7YF7vZWrrTkIGWVCgpyQYMO/hqMSU9k01BeWgwqO63496lC7Dh7BT1tjfA7e9jk5ONEBzIDUs+3YN3kaj0UejODTgoq9zptUMr8bDRJi47GTXl5WDFpMmsZTxYX4t1tv6Cw/CqWjpuAh5at4Hah/IoyfLh1M34/fQI2MjLwJaDWEdoLhOuY3jtahwXgXMwjdRrjfvvHDnywfRP6yIgqPSeLOQy3Tp+FBxetYHNIaW01A87Nh/dznNXkIbl4+pbVGD8kF7XNTfhy5xas27uLDyWiEYobScQGyew06QLpnqcs0yioY5MxLnMwXpg2GUMsFuRXFOPNjeuw98J5yLXBbFh6dMEiTMsdhprmJqzbvRM7/jqGlq4O1opSM9ONk2fgmVvv4RgbATjX8/URea3046RDC6d5iOcSaTLizpnz8MCim7jR52gBaV/X4UxZMbPo9PxofwwL1uPeOQvx4MKbWFNLFYNv/rIVBwvymbWclJWKl+68j+sXi2qr8I+vP8Wxy/l8iKJpn99lZwmF0NFekwqKRUo8n0CWtvRmicMSMZx6Mg3RSJ00nAQ4j+O/CHBSDqdSBZOBXOrL8eDSW1gfS4DztfXforqrF0rJMEqfr8hgE+5iwPkQmnq68Pmh/fju2EHY+rugojpFrwyTQk14eOktGJk9lFljysCkRh8JAXO+Z1ldNY4VXMDxkiI0K9SQBZt5jQs3ReD+adNw35Q8Xt92nzqCJz58BQ2dbWI/GTAOifWec3UDM10+RCoQEWZhhvPmWQvg9Liw/o/teO3bT9DV3yfJZnyQ+wlwpuPf/wE4P8eOE4c48YEY/biICLz/8D8we8J1gPPMCZYYjMvMxvP3PIxJw8egs6ebHe7rdm3nYHoh4xTxYYy+WI8gMtDpT6hFTHOdS10AzlKsev3Z6wCn2HdZB6/SYOGEaXjx7vuRmSi51D98B8eKi3h9yomJwntP/QsTho9GVUMdPtryC440NKPd4YW9sxfQqnHP/Fl4ctYMhBsMOHn+LB5jDWchVHTIZZrYDZ9XSKEUOsog1jHYZBORREiRQTuwVst1IRxJJ1NnjxGH0QCw4hMvvWjpXChqKASzJSFx/jARK0GmEBrHqGnRExmMrPGjUFIymrBZRmwQctpt+XQJHoXyt6fqTGrCoVpAqiqji67RcqwO6f88bi+7tu5ZOhcr505DvCWCGS67FFhcUt+E0sZW9PT1w9ftYFce6bWGD05DZko8jASkpNdFbEWfzY5zhWX4ZP12WEJDsHbVEkRFhOLYmQK8++2vKG5p56rGBVNG4b5F0zAiLYkNC//Xg25eyvEsKK7Alxt+48affzx4C8LMJnz14x/4Zd9x1LS1wUYu9QDbIV1X3p38ciSEhuJvd8zH/Cmj0NbVi+9/P8lVmA/cNBOZyXG4XF6PT3efZQb4gdmjMSolhnWrFLUQYKH7XW6U1LXiYmEdmlusrL1jw4lBi7TkCB4XUjuLjphMAA2dfVh/pBCb9lxGQ2O3YDg9XnhppMOHcGI7CKSooIoNgiJEA2+vB94OJzzdBECI2qINkoAX5W4JMEm/H1jZ6LCgpXpM4ar12dyC/VTT6Zu0ReJgww52yid1ixVRkMBis2aNEWd7Sphd0nkyM65W8vdi8OqUHPIMnpTMRKoStVAnqCE30b0LeFo8cNW54en0wG/jIEL+c2KQFBFKyPVyeLu88LS64OujvEb6RxKAlnIWmQniw1CAvBK/YVBEge8qUeXHtzx9mYGuEX1W5JDp5JCHqLhrnbGJmlq86PUB3h4ffDYP5Aa6lmBQ7Hd44e2k6wIozCpeLL2tdni7HOJ9cjnho88Yfbb0KiiMBNqIKfbzgYD+PcNDhQ8Kqg2lejxrP3xOh/hMEOPHzIt4y/i6BelFfiovJmJU67XR+FX8HPHmBA4UYgrB+mrOXVVCYQiCTE3hv33w9HQziKPRM2uA+d9dv4YQACcZjDBUMOBkFoIAH309jSKFvkls2lKLmQRWxfcS4IX/LqDvkNYbgf4EexBg/sUYSFiXOZKJTDj03qgF+04uT5/XLjapwHo4MDGRphIBgX8ASAbcKUyOCtkMfzauZz4l7ClG6koOfn988Q3McL62dT+qGlt4pMYHKdZiBUFlDIc6JhLaRHKuU3kC+L13VHXAWdvMBg9yTtNnRK4zMKDyQ4XRyQl47IaRyBsUi2qKyrlSiV/Pl6Kzuhbe7kZ4be1ixErvC2v93AxwSEMqUwfxuJ5C58XzkYyNwQbcMnkKHpq/ABZzKAOq97b/wlWVN+QOw+PLb8bQ1HQ0drRj84G9XPFY3tTIZzqi/LnVUa6BgpyrPqoa9SLJYhkAnJTW8dPB3Xjnl/Vo6e7i+1Gr02Fs1hA8OG8pZo4YzWtraY0EOI8c4M7r3NQ0PLniVswfN4n7tnedPIrPdm7BlZpK0Swl+RAIjCtUOtYi8vsSHAa1JQkKtQajLKF4Yf585MQlMMP55oZvsPvCGWh0wZgzbjKeWnYTsuLica6kEG/+RD3rZ3l9VauVyIpPwAMLl+OW6fP47j5+5SKbhk4WXxaAk+5ePuTRYVqATfo6CsFfOmEKHrvpdtbjFVZV4u3N32PXmeNMnhA5o9XrMDIjA48sWI7ZI8fz875QXobXN23AoSsEaJUYlhiDf628HTNGjEJ7TxeD7e/27+amIw/lt5KUi5ko8ZlV0+dMBjYEBsA4raUD4Pi6w9F/Ak7ScBLDSS71BgazBLYfmr9iYKQuGE4BOGnqIMAPrgHOux5GU1cHPjuwGz+cPA4bmbE8doT75Vg9aRpun7MIoSYzLpZexpGLZ9Bvp3WKnqube8krmutQ09zMlZc+jnKiLGgNQqJSceuUqXjkhmkINxpxpbIUb/3wGf44cYC1xwPlrbS3+IULhQw4xKSyLE2ugMUSj5ceeAo3TZ8Np9OOH3/fgte+/QhdZI7jAz/hF8FwXgOcVXhx3SfYeeIo51/SUhUXGoL31/5TjNQb6vD3T95mDSfd36lRFvzzjvuwctYiON0ubNr3B97b+A2P3ul5iOslmGEi3dSUBCGXw+WgwgAPNAoZFo4ZhxfWBhhOAThppM5VvYF1SSJ8FkyegZfu+9s1wPnBmzhScIm/7w2jx+PLp59FZGgozlwpwNNffI5CNyUR6bi/Pi7agpeXL8HsnCHQUJD+pQsMOE8XEsMp6q71SiUsJjNPBDtsbvR5CPv1iLWDK1IFQyFq0mm/UTNIlamHTpJa5eWC9aGRn0bNWZZCnyfGfQFWSjAIgk2S6QQrRH+n0GsAOonbaMMmdsjDP4BYCyHalRZk/iBKbJSOYkXExiZuegIpxFJRbpkMMpcPC8eNwFN3rsCQ9GQ+aVGEUU17G4926Nv22l38exrTdnT0oLKuER63H9PG5WDiiEwOcqXbn/rWzxSUYPvB49hz/BzmTxmLJ1dTS4IJe4+dw4ufbER5azt8ChWioyNx6+wJWD1vCpJjIgY0odcDTwKbze1dOHy2AGVV9Th1/gpT6k8/uBI7xGx7AAAgAElEQVTRkeG4eKUCF4srcehcAY7lF6LfTpo1xcB4h65GqCEYq2ZPwt03zUBKAlWbufDHyXwcu1CCOxdMRkZyLMrqWvDW9mO4eLUeUwYlYvnkXIwZnIhQI2UQgrMPT1U141h5HfxWJ+KCghBhMnCuJOW9BRt1zKro1UrERBgRpFPz23yhsgWf7bqAwxdq0Ndjh4+en4cyNFXiPXPT+0wbkZr1nPTn3k433O3kdvVxNBabvmgULt03cj2Nm9WC6aQjhpT1SKNv/jPOYZBxbzoxo/Se+axiTM+yDV6UJXDJbncCZzIROC8xFgxCA7IPMgcQ6KSDjVucYliiYVDyJq2O00AVTVIOavsg5tAHT6sXnnY3/P1EM8qhMNFrpCgoJzytBLAIGFOMkyTklg5czFwx4xZYTAOgQpxG+ZfE3g5gMo4XEwc4ZnP1JEGhryWAR4CTgC5FTVGxQkD/IGNwSqDb3eCGz+qDMpRegwJ+hwfuJhtclVZ4e4ilEq05MjUd5gSq8bt8fK15VKpWQm6iwgZiyPpZH03MJsvKaLJAbVGsLyZwrBUJFBoVlOFi/OFu7Yeni34OsU5ilD/AjnC0GQFGlbj+lOtG2ZCmYChCdPD0WuFuJVDkgB/SOsB4VWKcCGkTABhwdAc088K5PjCOliQ64idLNI3EYgbaiQJVjQHmNHDS54MzM2p0cJCMAwRCpTQF1qwRMCHQptbw5kSgk8wTvEkHor14IxBxPcL0cn0mpwRE+fJLOcTSBIj/JsDYSxIloeHMxhOLZ6C8XTCcVQ0EOEVbCf1MYn0JAKrM4azL1CSaITdQ/Bjdv/1w1LbD3d4OT18n6zEJ7JNrXKYyYHRaIh6dNgJ56TGoc7mwvqYJu4pq0FlWB19rPXw9Dcx08tjW54PD44JXoWFHsdzrhoLp/2vVxEqS+1gicNvUqVg2KY/ZrD3nz+L9bb+goKocQ5OT8eiiFZg7Zjxf14Lyq/j58B7sPn8KLWTWBGWPqhBmDOWWpYaONjZLJEVacO+8Rbhj1nx2xO47fxofbvsJRdWV8MsVXEd485QZWDo+j9lNIhquB5x0iI8Jj8QdM+fh7rkL+Wtok6d6yR3HD6Kxoxk+vxNQyaHQhCBYbUCMyQSfPgR1fi2IA/V2tWJMXDxeveVW5CQli2rLDeuw+/xpaLVaLBw3EU/edDvSYxNwqbwE7/+yAXvPn+b7JDo8AgvGjsfq2YuQFpfIySbHLxPgpFikywJA0GGIE1joQMR/wusHTa7GDc7B31feianDx6C9pxtbjx3Ad7t3oryhlvcbqlG8acZ8LB83GTGhYWx2u3C1BK9u/A6H8gtACQWJcalYM3c+1kydBD3V8VZV4Pv9f2L/meNo7WofAL20NBFTHRtuYfNYQcVVqDSGgTgbvrMDKi/xzK9pOCXT0P5zp/HChh9Q1tYGn60bwWo51i64EQ8suxm6wEh9wzeo7rTySD0wTIgghnMOMZwPo7GzHZ/9vhXrDu2Fg+45hQIJKgWeXb4KCyZNhd1hw6Z92/DT/j/Qa6P8bz+8fg83YlHHOZkdiTii7SCQaKHWmzF91AQ8tfxmjE5LQ5/NioNnjuHzn7/FlfJSOKScaJncz9FC1JseExaJ4sqraOru5ENHVGIWXrjrb7hp0hQ4XQ78uOtnvLqOACeJlIjxJT3q/wCcNRV48dsP8dupv+BT6HjNiDMb8f7Dz1wDnB+/hf3nT/EaZzZocf+iFXhi1f3Qa3WoqKvF17/+hJ1H9qLNSsHrdNV9IuM0JAzRlljY3C6UVpSzjEoj82HhmLF4fu1TYqR+tRSrXnuWXweB6GvSRx+v6QvzpuHFB59EVlKyyOF8/w0cyb/AGvIFU2bii38+B6PegPyyUjzz+Se41N4FeVgUG+JuHjkM90+fjrjwML4b6Gc8/ubL2Hf6JL9nKoUC43OG4uaZc6HRabH75HHsOXkc1t4eoUdlooFAMFMe17YNWjY1I6b6ecOi0R+BDGIqVAphdafTj4ZGNYCP+rFthFCFG5mcxwoDuZmJLRIvOOBA9FHDDI1Y6ZQML1PfAoALtQFvdLRI0giTAAudPqj5gzYgLTmglPwGRJmNeHrlYqyaOx3Bej3ryBo7OtHvciEkSA+TXi/c8/TB9vk5+qS0ugH7TuTzCebGOeORm57MRiJiN/ccP4+PNu7EheJyDM8ehMVTxiIsJBgnLxVj15Gz3L1MmlES32amxODuRVNw4w3jEGa81rseAESk3dz45xFs3n0C9S1t6LP2Y8boHDz74C1ITojh52rtt2HfyUt4f/0OFFfVC6QvGap0Gg1mjM7F02sWIScjkR31HAXU1Ipvd5zgUPjwiBBUtnTij1NFKK1oRGacBY/fMp170s3Bej4ZnbtSi59PFCE4IgjTBidiUFQonz5J9sCmJPjR2+9EZ4+NdY/xEUZo1Ep0WR3YcPAK1u0uQHVtF79HSgKx5E62OfjQwFEwtBkbNFCatJAZVHwf8GpC2r/Wfvg4/F1srDRyVoYbBHtGjhMCeXRN7ZK8gr6MmDQ9nU7J7U1sHB04JME04xECujRKl8bTxJ5ed++wwYzvH9KcUkOLDIpgDTca0dhRHGYUvEErw9Ssy1TFEPASoMHX64e7yQNvl4dH1nRLentdcNfa4bXSIUkqMwgE2kuOY9GXK0YfA6dRJrQEAOaDJYFeGnczNpI+EZKWjUFKYFoQYERJkqBWQGFSQxVPjVukhfZCZpBBGamGp9MLb6sLynAVlLE0DZDD0+WE87IVzrJeeOmQoPAzO8lyBwc5mCVwriCDUxCzm1Sq4LVaxeSBPmt0iCSwTppE6mQ266BJCWF9Kp34QZ9/hxueNhvcTf3wdPezmYHZSsllTNeY2WcG+27pHiAQrYHaYmbW0t1K7upuHl8H2E3x76UJCbHgAdaUr6VkLpSYUFGZe42hGQC7IgZBYi8l49GAMUXci/Q6SJ9MgIMmH8QI+/003pVC2vk50HcUrm0GemoyJsnho4BvGjdLuZoD5pfrsGVgBCl9E/HUJInFNUAqxqrSHi6ZhtQ8Un9i8Q0ob+vE69v2SgynpKfj8S9psfRQEugMC4cmNhwqSzDf5/QySVrhrG6Bs7mVW3/IcU6TIU2UBWNz07F2RCYmRofB5vejsN+G8o5eOChGrq8XfqcVMjIN+X1otvbjyNUK5NfUQul2IDXMiNGZGTAHkzmmj/vKQ00mDElMwNhBGUi0RKGtpxvrD+zFV7t/ZxNIdEgIbp18A+6ZvxhxEZHod9hwtb4WF8pL0NBBciIZ6/3Cgk3o7O3F9hOHcbyoALFh4bht+mzct2Ap4iKjUNfWwpWYxdWVzGwPTk7lcTfFDtFaTqalCjYN/YSfjxxgEELNQeOHDMWjS27C9GEjWWZF0UmniwpQVl+F7r4OqDU6hIXFItwQzM7r/G47fisqRVvNVchcbkwYNhavLFuMnPhYieH8jgEntcjNHDEKT910B4YPykJrVwcOXTqPM8WX+e6j3u8JWdlIjoplkEAa4WMFguE8UXxFhI7zL8GqizVMxcCeDjqJEeHc0nPn7EXQqtSobW3CsYLzKKyuYFMH6VJHZuUiVB/EZ1m9RodLFaV4ZcM3OHzxEqDSwRiVgbzRefj77DwMiw6H3eVAUU0VThdeRGVDLfptNmaKzZQZGhKCYK0Bh84ex/o9u6AOpiIJRsXSDFc60EmHDcrIXDLpmkv9wMVzeOmXLShtboa3u4ETOR5auAIPLFs5ADhf2/A1qjt7RcavxG5FGk1YM4tMQw+jsaMNn27/Cd9Qw49CAU1YLNKjYvHfC5Zg9ojRcHlcuFCSz++flQtnAlMRPwPN5pZWnC0pQGVzPeeCCyG9EsnpuXhg6a24bcJEboyjkfVfBWeRX3wZLR0dcLk8MJmNMAcHIybcAqfDjq9++QGXqsuhMUchIjIWz916F5vDnG4nfty1Ga9+9zG6bHQsEUsNM5yp1zGcBDi/fh+/nToJr5wO3U7Eh0fi/Yf/JTScVG35qWA46UGT0mnDRuGft9+PMdlD+Z4urrqKs5cvoKq5CW1tHTz0i4yywBIRg7DQCFxsqMfne36Hu7kOWq8HC0aPxvMPkmkoSQBOYjjLieEMoBIxNSTCZMGkKXiJAWcKCq6W4OkPXsfhi+cg9/kxdegofPf6+9wQRWahP05Q29hVyI1mJEbHYtbgTCRFRvABkXBEbXMjnnjzJew4fID3i+ggEx694y7cdeMtUCiV+PPYQbz25ccoInBMnJLXzQck1jBTlTCPOKXbTTdhpp8WZR4xEmwkhwEbIgg0UNyNYHZIQ+aj+BuuMKTFmfIyaVYiFkoaaxIrRCNK3jiJoiXTBy/2NDYlXaEf8iCKRGJ7tRjdS/sFAxE2r4hNkDLzxmSk4fU1KzE2O5N1mwTyWrt6OPooSKf9D+YxMDonsT8xi3tPXYIlJgzLJo9FhDGI3+Cfdx/Hht8OISLchOxByQwKL5RUoaCsDq1d3SwOpsgnn18JjVaNUYNT8fCyGzBzzBCOfgg8aNNu6ejCY+/+gP2nr/AHW+H3Y+mUkXjuwZVISaR+awGuC8tr8NY3W7Ht0Bl2l9PrU8lUGJ6WiL/dNhdz8oZBrycriXjQSGXH4YvYfKKQAWd6VCgcfQ6cvVyJ6pYePHnrdCybmgujQYfGth5s3nsRNW29WDotByMzYtlMJTHzklZOxjpTApj0AYoJNfDX0A1x9EIV3v35FM6WtsArk0Gpo3wtMvY4BONJz4plEyoeYSsjNFBGapnscrc64e10CH0fYxwCemqoLAYozBr47H54qamIxhI+YdagrngFMaMcpURASS2MHORsp0rIAIMmMZiM4qQDknh/BQtI7xE5Yagtgdh11pFqCCRJ4JW+jA4wejWDTlWSCuo4wSZSdSoznS1uMX7uJc2ii3WTPupzp+dBjMR/sFjSiZrzD6UViEGNJClgJoNG9NeA9cDX8WHoulNe4CYKAFkKytcqoLIQ4FTAZyOTARhgKgxK1s8K0E/MrZx/+a0euKrt8LRQ+4sY2Xl7+thoQ+Nl+mwqggwM/vw0CbA6RN0iaRpVIrg8YAAjWYsyLAjaVDOblOCS5BHknNfK+eDhrO6Cq65LHB58Xr4X6PPKBwZmWYVjm7WApOnRa7mljD7/HhKR03iPsh/pzZRLejpQJi/9GwmgczWuJOega895gpQDGmBEpcVUApv0OoU2MAA4AxumONgSg6sKM/P966EGLbuIuYGPgKe0+rFpiWlpXhjZha4mNz3dB9RlHgCnA3dmgIaVVk9JZ3zd+F0SgEptXv+BUPn+ZYZzZA6eWDIDFW2deG3bHgE4md2XjIUMvpVsAFDqTVCZzFBHhkIVa4bSLELXPa1W2Kvb4GprZz0nHdDUUREYOyQda4dnMOCk0aabEi0kza9oBQvco36UNbfi8/2HsP3EcSidVkzJzsLdc+cjKzGJD8s0+iMWJNxkhF6jZU3bgUsX8OP+vThdWsxjbGLrhqVlYPXseZg9YhTCgoNFZqrTARuPNMVmq5QpUFpbhfe3bMTPxw/DFBSEyTnDsHbBckweOhxKhZKNXN1WK1/jkKBg9Nv7UVJTxcYGGtnXtjSzS5271F0i3zUiNJSbhlbPnIehKWlSJJmNN1Jiuyh30RQcAr1Gg16nG1svXsKXu39HQ0UpVBo9N8+8vGIZhiTEcXxMgOEkJjI3JRWPLFuJRRMm81iUerzbaOQPMACmKVd1Ux1XNKYnJOPElQK8sfk7nCgsEE5d6XMhHVFZPqLQBrGsRa+SYfqI0Xhk+W0sHSCywWrv4+dNa09YsBk9tj5cri5HZEgohiSn4UrVVbxMgLMgH8qQCBjSRsISmYT5KQm4LScdyeEhLFmw2vrR2dOFPhuRDBo23hi0OvT0WfHVjk14Z/P3UGmCBjTo19IEAmN/GYz6YCzNm47X7/0bj+IPXDiLF9Z/h9K6Gvhd/Vx9+eDCFZzDSbE/2w7sRABwkmYxcMiiseuaOUvxzJ0PcCzSp9s24Ovft6Df7YbKFIa4lMG4e+osrBo3ARaTie8p0mzy2F/aD+jjQPdUe0c7B6bvOXcCJ4ouMYmkCY+FMTEDw8LCcOeYsZgxciy3FtHUs7unG1093TytDTIGc16o5v9j7D3A5DzLc+F7ep+d3dlepdWqy5JsWbIlNyF3y8Y2rphiIA41ORDgkJyUA/kDyZ+QkFDCCZCQkBAD7gXLDVfZKrZlS1ZfaXvvs1N2+sx/3c/zfrMrm5P8e10GW9qdnfm+93vf57mfu7jcONV/Bn/6g7/CK0ePwB2oQjTgx9c/8Xl8+NqbZc3/x1MG4UzT2kpH6lSpX7hilYiGVi7vxNmhPvz5P/8DHt/7kkRTOtwBtNU34juf+wqu3X65Fpw/+Bu88OY+BWMcTrFf+uClV+B3b7pD/DF5BtM9Yi4Rx9zcnBR3NdGoqPFLsOPpYyfwxV/9CrmRbrhScey+4Hx8/dNfwvKWNhw/2704Uq9UJuZfiiXceOnl+IvPfgWrl3XiWM8ZfO0Hf4eX3tyPcj6HNU2t+Ksv/xGuv3yX/MB8Monx6Sk5w2trojLBPHj0MDauXIPWhgaMTE7gK3/9F3jkpedkX+uorsXXP/8H+Oitt2uNc+YU/vDv/hLP739NnglSZ5jXXlyIoZxdqIA0jPa1Ba64rlyUcSfH4qYAII+ASKb4aNDou4QS0RvZBx2w+czfcYskOVkiDCmusMPh1fGeGJunOXJlDncZZXYLVPHSPFzy2XXkJyRljuOodna7dJQuqBFw89YL8f/cexfa6uvkd6cyWbE5qg765SbS2mA6kZSOirYc3Ni4OMn/2He8G6+ePosbLtyMC7s6EEul8J37n0J//yh+5+Zd2Li6E2eGx/GdXz6Nl986hTzRWC8Laadkm5cyQDgUwM7Nq/HVu6/F+uXNMtKXY61cxtDEND75g1/g0PEe5GZTsOcLuPXy8/G/P3s7OtubKgXn0Ngkvvfzp/CTx15FjgvX4RbPq3t378Cdu7ejIVp1TsY5b1jP8CS+8Z8vYF1nE26+eB2qBbY+hu89eRC7LzsPn9l9ERojARw40o9nD5zGto3LsPOCTlRxLMoEIXpZTiWkoK6rDqIqyHEhkMjmZbRO42t+9QxO49v/+TqeerMPOS+FI24puApT5O0pZ04KGnJUPFQje+Bq9Ml9y42k5fsoVRZOBvl8IQ/czQEpBovzBY21pGUWmxyKfyiqIQiYUeskMfqnCEeUbJpcxAKBfycFkjVhX8qXMwgZ1xgRcWl2WIR6OJp2yfvl79XmiTZcbhEReTo9cNS6AP4IhTlTBeSHCihM5FCMaVMkBSfXqxTaS8amho9S4ZgaZFPeK68R36sUm9YeaZldm2ZMiJmLxWhlNzYiEykovUYYJQpbosU2OBu86q2WLiuayzq7wQtXq1fWIItOirmKsQUU4szdZjFVFA60MxSS4rCUWFCBFg8BTivoI0qkM2M41vQSDPklm1v4tlwabAy9Dhmtc7yfn0ggc2YWhVmS6ClucuhwmY4SEnnKSYaiumL9xQ2W6K3fD1vA5EjHE+q5K/Mf/Z6g14XGaADVIcbXAnOpDEZnqSAnn1uLSRX+qLJUv4zi1MRiLrnoOmMhgmt3whmKyHif/NNimpYdFLWR552WJBW+Ln9WgWfuV0R/c2K4TaRTeKxZFp1EOilw5L22KAXKt7IKiUUU05D+5UWXoJuGDsLv54GnBefVBuF8Fr0j4xUOljxzAofp3sppi8MTgitIq6R6eNqjcETYtJeRn15AZmgKhZkZyS7ms7R5RTs+seM8bO1oECcI2Wv5iznmFEFWWWlMggaO4t+eew573jgAOwq4dM1qfOKa67Bj/QYpovhFX9PZRAJDM1M41HMWz79zCIfPnpG0Fp1G2ET4srmrC1dt3oyNyzplBBzyBaS4zhWLWMikMZuYxztnTuNXLz8vI2fyKalsv/bCi3Dz9suxvmOFpB3xvcZTKQxOjuO144dFmb593UZBGUenp/Bvzz6Bpw7uk/fF380RH1GrD2y+AB/YtAVdzS1ojtaJ6IUgBQEIej7G8wWcHh3BnoNMpHpb4pFtuQVsWbUaX/nQ7Vjd2o5Tg3340WMP4pWjh8VIPRoO48oLLhSkb31HJxqro7JeZuJxQSSpVieSSC7pxes3Czr7z3sexcvvviViHSPDNY+7ou7iyZkjjaWMhpqoZInftP0KGdvXV0eFXziXSqB3ZBivHz+C7tFhXHLeZmxfswHdw4P4weMP4ODJk/C0dCCwarM0hLVlG65d04UdKzvRURUUURKN27lfkXrAGMnZRBynhgbw6N4X8OS+V6SAtmgr1qOlEwU1lGJxds2F2/G1u+6Ve/XakUP4hwd+hp7xUdFtsID9yK7r8JFrbxSXkWf3vYgfPvEARuaSYjSvR4JDCpjbL78an7vpNkzMTuM/nn0CD7z0NFLZnIiPok1tuO3K3fjslddjdWODiIYmY7Ni/Sb1hs2OgM+HKvLDAcSSCRw4+S7+5akH8dKhgzIGdkXq4J6dwPktbbh++xXYsHK9CHh4/xg/ymKVxTbN1omykgv7i5efxbHukyin46j2+/ClD9+HGy+/Ws7Mx1/agx889DPMZ3OGl62iofPal+GvvvgNLGvrQP/oML77q5/iN2/sFSDJ4Q6hKVqDP/3Yp3HZBReLyOyv/v2f8PrRQ8bZgkegA030277oMlx54XYsa2wRagabKz5L/MyxZFzuFaNhXzndjZ+fOAubs4TiQA8uX9aOL955D1rrm9Dd34s/+D9/i56B/sX0XGuLLJewa8tF+PI9v4POtnac7uvHXzOQ4fi7EhhQ5fVg57btuGf3zZKQ1VTXIPd9anYGgxNjeOv4Mbx+5C185IZbsGnVajGZ/9Y/fR/PHdgr04eI14tPfvBD+KNP/x6qq6pxlMbyf/tNvHBwn+zVrHGcgRoUUmyG03r2Wa5H/ouvLIval7Ys5OA57FJcigiI6CaRSo7HhZiq6JI9RMEQP50eMPx5cNLKNUyOGotIHnJ8Laph40YQ5HWJCtZOk3AjphAlulGBshiVBc/QG5cTn9h5Of7XR1ShJwcsI6R4mNltODM0hv2nz2I6nULE78Pa1lac39kh5qX8GpmZxY+f34u26irctmMrhmZm8Of3PwlkC/jju2/Exq4OdI+O45u/fAovHDqBEgUwMu5WpJ5FNsdrNeEgPnzlVnxs50VYXheV0Qkv6sj0HD7/r4+LCr00l8bc1Dx2berCn/3OzVje2iiLnB04Y+W+9+Bv8LNfH0CmWEZjXTXuvGwzPnbtRVi5rLESz7e0SaFH4Y8eew1hnx/X7ViL2uoAnnrtOL716H50tNbhj27djmW1Vdiz96RECX74hs1oq4/IdZlPZiQC8OTwDKZnk6iPBLBtXSu6aLPiVGNyi5o2HVvAPzxyEPe/eFISdWiDRIJMYYbopl24IMVUTrmOUTXg5zlNUQ5R8cJMBmWqvlkY0qImTA6fR1A6oo1EFClwKcaYMODQcTUFRxx/M1eeSBTN0lkoWqiWMZIXVNBMTi31nhI3zNhVDlAGCWiqgfCk/KzIHCjTK5RCIn6r1wVntRvuNi9cbRQRsfiFmNznh6i+z6M4nRW6CNexKu11aSu5WQnZIsOy6g0RTBlOJ8U1FbN78w1m7G6JBKSApnhA0ldIXjd0RMO90XE7pwVUuouHkdokhT2ixhc0kQV5sijXyrXMD2eTW4RGud4UcoNxFOIsjlTcIzxXEXORT6McTYrOJN+eFJcMC2yjxiZSLMEKKuBzRrzCz9ViX2NuxTQ7nZeYU/HcpWE4kU1+LqkfiYI7tKgjsiOLme8/CFdLrVyr3EQMRb5H8pScNjFn37qqEdvWNKKlVlO8xuaSOHByBAePD2FijhGhil6qgtPY5QjKrEWnILZW2Wchz7T08oXA2EfxmizlBO1ls0shUzGZFG6fOGmIEIkFqsWfzasy1MVYVRZmWVFzi0m6RUozn82aqLy/6LR4m+bQlYth8X+5XF24fstGfPmWa3B2agZ/+dAzinBa3FBjNyI/Zg5tUa9TSFRVB29HE9xtUdmruV7z00nkx2eRpzNAIYvm+mpsO68T7Y21sLFxFtoJ3SLcsp748JdSGeTn5jE+0I833j2E0wO9sid01EWxZWUX1nV0oK4qLJZf8+kMhqZn0DM2ilMjQ4JS0ahdqBsGLeXyJUWIPEr6+7XXN6ImVAW/L8AwOMQSc5iYGUfvyIjEU9IHkr+PXLCGmhpsXLEaF3StRUuU6EoZU/PzODnQi7d7Tsnv2rJyrcQPzqcSONR9UlA27q/mVkjRSQrSsoYWrG5bhq6WVjREquFze5As2TFdsGGadKszR3Gmpxsz6aIoiwvxcXE9IdJaF6mWQufgiaPoGx8VShlH20yCW9O+HBtXrMSKpha4hYc6jZP9Z6TAZMjGhuXLxV9xLj6Pt08dxcnBHrX9Er9CC5k368I883LM2B2S775+WRc2LF8hBQg1B+Oz0zjaewZHe3uQK5cE3e2ob8J0MomDJ49icHQMThan0Rbk55Ow5fNoaF6O5fWN6PDk0BaNoLm2VoCYmURcpndjszNy7WmeP0U0zUIhreaGtCDymblPlW2CjK5s7cDlm7fIOugfG8TrR97ETDwh3H6K3zavWI1Nq9eASU6nB3tw8Pi7mF/IqohFBJxeBAN+rGtux7ZVq6XgowUPxVm5QkYiMLva2vGZD30Ut2zfCbfNJsXkWyePCJ1DGlfeg0gUa5evxMZlXaivqsJ0PIYHfvMk/vYXP8FUKqt7T2YBfrcHrY0tWL1qI9as3oRGvwsRl12KyLHpCcwk5jE0M4f+VB4jszOYHepGIT4pPqKXbNqKNctXiFjyRG839h87jAxBF2lGFXxhw3HdjitRXR0VBHnfkTfRM9xv/GbtQvu78uIrsLylA3PxhIif+sdH5FnRPVEDVyEtEPEAACAASURBVJhKRd7vqtZ2LG9pR1uDAlTMWB+cGMF4bA79UzMYnJ3CpN0Db8syFGdm0FrM4qKuTqGoTE1P4tf7X8ZMbK6iul+sIUpY0dqBSzdtQW0kisnpKaFhjM7N6v5cyCPk92JdVxcuXrcJKztWwOXzo2+wF8e7T+Ho2TNILCSx88KL0dbQKIj5i/v34cxQvxSczmIBV2/dhu/8r2+gs70TT770HP7ke3+Nk709ekLzXLd71KKOU2MKy4l0kvrjPf/yMi8IC05BL8WrjmpJB+stLRKMH53YlrNoCXKE6TQHsVJWZSTK6CIh6tsEQeEBx9ejOESQUBYaadq0UK3r1gORv5OqaNYH9OPkON5lQ9Dtwn3X7MLX7rwNAUYpCfCihP2ZuXn8+1Mv4dTkJDqXN0tHl87ncdV56yV7nRtZMpPBT198DUNT07jvqivQPTKBv3r4WdiLZXxs10VY196Ct/sH8csDb6NnclIZYfMGxa0iDEblfFnGth3t9fjEFRfj9os2ye/i4ci0kh89vV+SZ5xlYN+xXtQGfPjqHVeJGvz4wJgkSixkc/j+03vx/KFuOO1OXLNtDT69axu2dLXKmL4C3CypODkCe/3ts3jp6CBWr2pCQ2MY+44N4Jcvn4DX68af3LoD7dUhPH3wDFrrwrj10rWoCngEome6y76TI/D4XZicS6J3aA7r2xtwy6Wr0FIXqigI+etiC1l8/+nD+Nmeo5ibTMElo2neJxbcZcN9K8JOE/KIB6A1YqIgohxXs08Qs3Jax94yrtYaQMUPUhDaUUwXUEzSpqcAT6EMn53elfSLdcFFriXvvdspo3ZJ4ligP6teDFmXVL9RLJEvIpsvI5UtClWS4QHcjOwh2hQ51emADxMLKK41NklUmotCnEIYN1xNbjjryZlUPmUpWUZhuoT8YE5EQyzgpHgUOyQtMg0hUwn/wsOi4s4UvvI7lyCXUkguomDyGcSPRL9Hi07z/fLn5vXEfFsLFB0z2+Dgs8Apg9sOV2NACgYKiGTETp/O5V44Gz0oTuWQPjGHwlTSqmtQzmZQIq9ShOQUIXnh8Hlls6HpuzzT9I6T1C81WpewBRZr0QBczREZxxfnFoSnywUu6TcOCNqZn45ruhi3WkHiyHsmj4koIvmBysklwuyqjcAZCYtnamE+IQrGhmofrtzahpu3d2JtW7X4sfL7aebePTSDx18/hWfe7MX4LL0iLZ865WzK77TG7CzORImukxihW/j8cDJOjZ91YV7EQK6aanmfhXlmYlM4RWsgvk/j2SnFJMdeyi21/lzSbkoFFHNJVXQv4UpZjc/Su20Vofp9FsqziJQLq4QF54Wm4JycxV8+9DT6R8dN8bQYA6mvYH5Wsts9cPqq4K5vlKLT1RhRDnyuiGIshUz/BAqzs0xRRDAShDcQgMNL1wE2GnQgoFE8EWuX0GWyA+NI9PVjfnIQC/EZlAtZuB02+NxOmYJ46aIAm1CbUrmijMfT2bQkL1XWuNjqLN4XFlBej08EN5wGiUm0i16yeSwkZ5Cme0GBXqAWB5dUcAf8gRCqQmERvvD54Dg0niTSnZRLGfIHQPESPXGJlnLseu5TVhCqhsvpRcAblGQ4n9cDD22eqhqQ9wSRSswhNnQWubQql+lDWsylpAknGkvXD/opkoMqljzmF0iSkMcr/M9QIAiXN4BM2YH52BTiM6OCTgR8HuF80oKMxuq8ThXnF/M6Vtkp/y+cJwUYSUGh7yk/I0ep5IMuZDOCyNHInHscET4WurQ7ShcKyNFyivfV6ZPGj3uWp2YZnOUi3LkZ+JyMoXXLAIbnYiZXkGhbTr74GfUtGZGa8OekbdTXFNN2tevz+XzyuwsL8ygUGRmZRC6tVBO+d6KcPjok2F3CfUymkuKjzLXq8HD9MZSiAFehiGAwJPtzOpORz0UPWK+tiJsuvhxfuutedDS24ODZbvzo6cfwztE3Ucwrf1KaGV8InR1duOeKa3HD1otFhPbSodfxjX/+Bxw6fRpOY+XE73e63AjWNKOmdRWciUm4iurZm8pkyBZCMVSPor8amZkxZMZ7RSTI3xH00OuX535JgggS6YxyuCsJjJD1HInUqPdvNosUvXy5nkWUSGSPfsxReLx+yQ0nD5UiLTGeX/rFxDGXA0GfH6FgFQLBEOylotxXXmM2aVm7l+xyuWbuuha4o01wZhbgTEyjTPuhTBJz83MosPE3k52lv4INA8MISFWh3WIimUCBBR3V/dzvc2l5RmtCQYTDEaHuxOOMDJ+QZ4zXhDxefg8R3EQiIdMKJkW6MhncdPEOfPtP/0Ke27/71x/je/f/FLH4vOKQ1Eqw6BStT1DO+tz8lEzgbJ4tl5f10FTSu2xyYnC8NCnCItKpYp2jbzkM5aDUgoGICYULKqwgn02RFo5iJfaQirM4OWdl2GhFQ75aviD2R4KwmN2cvDtuin6fB5+6cif+8I4PISy566YIKZdx6PhpfPc/H8dlF23CpVvOk2ixg2fOor2mGhesWC58HaZiPPjGW9jz5mF8+qqdONIzhAdefgstNdXYuLIFk/NJHOodEHd9fQhtKMbyYjFD6xqKN8Tdj6iq24WNKzrw+9dchp3nrUTE75V86rMjUwhSoGO3Yc9bJzA6HcPdl52PI2f68Kt976Kro0Xi4h5/6wQGsylsWtaMz++6CDu7lqGKCv/FOeE565G3Yngqhr9/9g0MLWTQ2VGLgNOJN08No286iS9cvhG1QS9e7B7BrrVtuH79cgQ9LvHffP3YICbn09iytlkOg5cPDaB3NI6bL1uJLSsbRbFufc2msvjensP4+VPHEZtJ6gJhAWf5alLRzE6VClkiTRlLIAbYaUze6BW0W4QmtG2ZLYKCMdoBsWEppUrSULB0K0xlsDoSxOYOktddkq1dVcVsW7OmGIEp1jTFSsqXcNWYlJTIIR7PYTKexdmJJKbmsljI5cXE3FbHYpgbhQ3FGboV0FfUrRY7bIK4y5ASEHTCUUNOp0P+sUe4btkYAfmRAnIDGRSm6AVLKyIWnep1aRW/lYvG98tngyp2WjJZYpXKAj236Kz8vRSjliCJ6K3Bxip0AYU9xY5MHkE1IefvohDL3RFRZf9sDoXRNOxVTrhXkIdlR25oAflJdgP8PBQIxU3BWZZik6NlfhXFFonNn4rBHKJMd6CYWkCRmwwFREE/3C01cLVWCc8z20dBWQ7uprC8j0I8jfzYvPBCZUQuSI7uA8LHLTGulggYx+x8/pmYFJTxuhSuxTy2L6vBp65dhR0bmhAQSoV5tslhzuRxqHsMP3nqbbx8ZEACC5TnqZZJix5Z6r1pLpJeMzf9ZD1AkQjsgrwoPeJY+Ar3lEU8HcC4USeZIkRho443FU009kwSH8lJDJFROmksSLKL8kVlozT2R+ecIvIf5xSdlqWS4QNzqWjBeR6+fOu1OGsKzj4WnCIusV7P/IsFvIppOa9lAK5ADdz19fAua4KzLiR8egYuZPqmkR2d0Ki5UhZ2nxee1kYptingQlGN9R0U/7k5nZhHZmAMOXp6JplgxOhMFmFsVogAZzXEQy6sekPKfa4UmWaflw3f2LrI9yo3V1BpXn+XR+4L0bNShmIsFnNE+U0xLTZjbFaNR2yl21wqZtHy23pNreeXtOqkdBDZt3O6RaFCATaPD56aVrgi9ZKCko9NASwkaS/GBsI4EZi+r3IjrWhaXVp8TQVEJAnLTW5yFA5fBEXmjs8OKjAhTgomja1ixGNe0rxP0eaYmWClWJZpE89GIygkr5lcZ4OoVZoOXknuw+Rbe+h3yzXtlOkF/VIZumFzcgrIZzsvn5dG3LogCR754PCFRa0v1BqyqQu0/2LwRxVKDJMo5eGKdsBBS8J8VqhwXDe5xDTyyWkRO/Eay5g0E9PLX+Kkk8+U2qkVM3HZa11VDXD4w3D4AlKsFtMZuKqaUc6o3Zbd5ZbXqM6O4H/e+UnceeX1SFDI88LT+Nnrr2JqdBAl+jkWNCWQnyEYCOHOD9yAL93+MbHUevPkEXzrp9/HMwdehcvFyY21n5rP62WhrA0L6xltRqvga1klY+XsRD+KC7O67ipgAH+fsV8j31DcR7QW0s1EJ0G0FaPNo83tR5HNhfC/neZ1SC1kkxdQhhXdet53iOherxQLhjcwDSqzuJeRA+kJwsHkxWQCDp8fnpZOuBtakY/NIj3YjVIypveYvufcx4QiZCEWi+2Ynj8aOqBev4amleX0xvK8BcCUIrdX7fZoWWUmcbLL0v2lXIIrwsbdjmaXE//jjo/gvo/ci2NnuvFn3/sOXn5zP4oiELIoT0x8tMHmDclZV1iISXqczXfpVWUxbGeBKE+EZZFgejLrvbM6Fos5RZZozi7oiZqsGd4dC029gaLR5V/5PNJd833QYkVABS8FKhy9qjs9HyaBnRm1GApIQcrfc/slFwuHk7wH66YTHn/6xdfw1G9ex1c+91GsXNYm6RQnhkdkDC/qKpdLuDs/P/AGfvr8K/jMritwsGdAxks3b9uM+mgYzx46hp8/sxdjU0zt0JETP5NwFmktQ+W0AC9E+orwhILYtXkDfu+my7CVqnJ2tCTImjSJN0724mT/KC5c1Y77n9mHf3/lHYTrqxGIBDGRTKG+tRr3XXIBbtu4DnUUdPxfik1r52NB9cOX38HbU9O4cm0HNjfVo29yDj987hh2djUjUOXEq70TuGVdJ26/YAVCXrfwW08OT0tu9vr2OkErjg5O44kjvVjfUYtdq1oRZq65+RqcTeK7T7+DR18+i8R8Gg6qtjn6NnxLu6SD2VGI0xeSqm7lGiqnEHBEXXB3+GALkoNJhNg8M5wKEwCjfwWvaVl9JnevasFHti1DU8QnRHMfkRcjsbPG5kpgr7CK5FlllGI6W0AyXZAM9InZDE4Oz2P/0Bwm/UCGnuZEQqcLUuTSz9Lm09OaqHVxvgh7wA5HHceKDomxdERoHq8RrqUEkBvOI9+fkfG63H8WnCw+jZhDChJRdpOzTNskq2g8F2uRt6//s4TyZ75HnB+sQnapGIaWUHxuLFTLbEhCNVGrMJcUnSFp9LL9zLjPSrHvjPpgD3MTLCLHmE76sFI8xIef75lm+GzYmMKTzqhRPPm44SpBLAvJpBSbmg7Boo3eqQG4W6rgbAygGMuKFRPvpbPGC2edT4o/Csb4DycWJSJOnG5QCEiFey4jh54UFmJ95IarJgxnew2qA07c2hXFx3d0YFnD+5O8eA1m4wv4t2fewc+ee1c4nfpF02YKD9Xo3wL/FJkhghcWK6FShnzWSfmcPGRlP8unwehVd2OtZkqPT6KQTqLEwpLecLKXcbKjxa0UuEZdySKPAkciokRDWGCrubs2BItf58zcFw3rTbGpr08Uzonrt27EV269zhSce9A7Mqom1ZUPZRWc1iJSBJycZUkjClTD3dgAd2s9XLXqoJGfSyE7PIHs6BjyiRnYHDwgyMsNCyfV6QnDURWGs8YnvGZexMJcEtmRaRSJ/BaTyE4NITc5qp9Vro3abomdm5PTKmGFVha2UhsWHcUXA0H0GZC1xh2EjQAPM1owsSiRcbjSPnjocvwsRY/lk2ouqpwj7328lkwQLCDZSjRTiy7lbzurG+CuaRHebm5mDDY7CyY7CokJFKUZMfvMbxsxmemKjEBN08CD1uYJwhPtgsMdRj42gFJOD/1Cmk4MLNpM01B5Y4u/Q/0c+c7YpJpiWwp4fcYd/hopPqSgK3Dz1HJTpoq8/nQtCEfhijTAVVsHZzCIYmIBhYQ+74VkDO7qWnnWc1MjkuTHIAD+rCtcB0eIpv607+GUI45ShhG3MfVfdfpl/bur21EuZcRuS573QFgKBTY1jgDFdEAxNYtick7uqSxyFldsyrILyE4PyDpx1zTJOWJzeVGY5fTQAWewDsX5aUGinVXVKMz0o92exN985g9wycbz0T82gr958Gd47Oi7KLo88nP8PdxXOJr1Ou247Yob8LV7PovOlha8dvgA/vzH38Frx4/AxbCYyhXjlbb41i44AlVwhmsFZbR7OflIIx+bQDGTFNtGMYOXH+Z+bkVMKkghzzeLP9N0cC8T3jJK8po2r15rrl0ni0OijWx2JGuc3rmK2OutVI9N6/mRVCAmKXKJEPnjX/H1+Z5kkkvRIG0n2cDZYA9UIdC5Ds6aOmSHB5Ad7UchPY8S0WIJcDDN8Ln+Vqa5I5vYonOp7zAFidwrKY7UZo5AIlPq/CiSn01OuFXHGTEjmwiu95u278Cf3fcFNNTV48ePPIjv3/9zzMWmdQ9jY1nOwwbu++riIraGIsQk7e3K68sUS4h1iIV0Lt1GK/CD2VDlPrCYtLh0vHBqTI0MiffmgeIGKZGVahTKTk74nBkaUWvyCSPbBJERsUNZ/oxVttAHi2VctGYlvvW79+Di8zfIyINfNHN9fM8LOPTmYXzty59BbbRGFgwhcxKuWWxyA56OJ/GdPc/jF/sO4pOXbceRwRHsWLUCn9h5KaoDPjyz7x38xU8ewsm+EYV/6f/JIlKUyoupJjxchWTvcCNaG8WHr74Iv7P7MnS11gvHR5ZqqYQTvUM42TOElW2N+PETe/Gr37yFPMfKQR/CNVW45bJN+P1rt6OztqaS6b70uHrvv1O1+JtTfXhzagrXrezAhoY6TMzE8bVHDogIKOCz47XTE7h6XQe+uGsT6sOam5ukWXexhDALfbsNA7EkHj3Zg6ZQAFevaEM1kVVhSpRxcHAC33v5Xex7Z1yUrJJsww3QQzNxp5qUl2wozNEuiEIS3QQFtcwA9hB9LIl2k9zLQkwNcHluixE8vSFtdrEhgteOD1/Qgc9d2IW2Kt9/W3D/V9cmky1iZHYBJyaTeGsmgVe6pzE0nkJePD3NJISm6l76wtJhoSTqboqHiGoSEXBWE/GkkEYpAcX5MnKDxh5pThXsRBB471V0oR2vcNdEGX5ORVl5u5ZtkvyBfMti0aC7iyJDwue0jO4NL7FScMqomkR1LaaEmsLYx6hXCkwawzPqkDxZZ9QP79qIFP/ZvhSy3fMoJSmSYSHFjcQIAUyxK3y+IIsWv2xWLDituExrXxSxVTgAV0MY9qBPRFgsZLk23O1huDqCgu4yIUnEVgVTCIqjhSZW0RKJqnYpBuykTHjgaI2gbXkUH93cgts3NKAhrFSZ936RF/fEayfxg8ffwonBGXP08jpyb1nChTXosCMUgjMcEVoFD14ZkzHZjMUMkQOGXkUi8pmLLDSJStjJS9V/twopHkaaBmCJwbIaISmKXqemLhU0M7ji/v/evfIc5M06BYmK01ilLHvU9Vs34csfuh49k+Rw/hq9w2MG8dbn5Ryg06IMGFcEKp01AjMCJ306m+vgrA3LvS4mOVofQHp4UD4bUQpnqAretg5429rEJgte7tcMHFD/WkkXW8ihEI8jefoY0n0nUcomFbGT+2qU+nRT4DVlAynv0OLS6p6grg5mzcsHMAIucXygzykRFI6As/repIEjKsTmjkbRfHAtFwhz3Qy/cPES66FdcYAw/FtNEdLoU74eUU1vU6cc8tmRHuEdO4P1KKRmUEhNLboUvJ8Bs3jtlyCSet4ROfPI6Jprq7AwaVC9BPKJKS04l6CbonmovJreUQuhlQPerBPa1PC6OsJNsr/kE2MoSnytoYgISOmE3VcHV6RZijVXmI0U128axXgMxVRC0DpnMCpFC9NeKIRwhpvgjjTCXdcs75nPe5ER1Cw2F6aRnx+DwxOEM9IoiBwLjOzMEDt8+SScTBTTcyJAlPtONJdCukxGmkgpYlgM09mEoQlZonFBuRdsWrjXMeZWDgVGwlIb4g9I01yaH8XqRqq6v4ytazaIb+i/PfUgfvLs45j3hgGHB9nZcZRTMThRQnNNNT5/y0fx0etuF/rC4y8/jT//8d+hb2pSCkLry2r7dMv2wlnTCm/bGqEU5SaHkBk+KaikbvpaDPK5VARabe2k8bH46QLaUxvASQz3k5w0fk6/ipjyCwl1t5GzwfB65EUJtrg1KOTczlQ1K2KgzmaYqKBNUHMWZcVUzDTqHrhrGuAM1yA7MYoyrbdC1fB2dMFZE0VubADpgR4UUzRb575koZWLYI1ZdAbAWQQ9GIVsJ92G9KGsTsNM+o8krzF1TPZGFp18d5W4WS3k777pZvz+Xffi3dPd+N4Tj6GHU+KZMZSSCU2aRAH2skPWk9ANrMVMlNx/7W76ZpiC04wJaX9k9bEmoktdBc2mIgIPA2H7uAG6USY3htw3JbpJdS/Iplgm5ZVbR66WrFF2duR2UgnKi6UxVuLPKcRRLWjrgn588c4P4pO334iaqrB28oUCnn9lP559+TV89XOfREtTw/uKl3yhiDfP9uH/fXwPDpzpwcWruzAai2Hbqk7ce9klqPcF8PDz+/CTh5/D6NS0ck45/uNIUu6XRn4JFZHiDWlcHSi73VjW2YJPfvAK3LlzK+ojIR0Ds+DsYcE5iJXtjfjJ43tx/3P7kc8XEQ6GccmWDfjch67AJRuXCzmYBSHH8FZa0G89dWm4OjKFhw6cxKq6Gmxd2YLu0Sn8/ctHkErmRGnel0xjfUstvvYBKvGbJG/6vQ376bFZPPluL9a11ErcHZFQfs3GM/jlgdP4j2M9GE6kpYDUyEfAUQVBAmWTSJdFBERnAhlB58qCFoqRudOOEsfs5GVWGecCud+GOygdoh35SSYM2XH35nZ8dlMn2mj8/t8gvP+3a2L9OW8P+UJ9sQU8c3gCj78xirPTcSm6SxJfSRU8eaROQT+ppHZWGXSX95UenQ1uOOuIhnKPIaWiiPxQDvlhKtfzOl5ns2FFbpLXyUJT8uTPLTgrqObSN35OwWlAFQv9lN2YSJrZ4CpxStZkwfCJmSNPyooUn+x0KexzopDKiYcpPTjdbUG42kLy7BRGU8iNxVHm1ILIEf0z5QAzxWsgoCItjk4yym8SUZRRhSshl4R/nxamNSw8vcKtLYwrz9PVFhBjfRHZkesrsaYas0laTSmVE/oMERiZYEhvakfZ60b78jp84spVuGNrKxooYvktXyw4H9t7Ev8oBeeU7ClShgkzhweFiUsUgZRbii/xQiU/VdB5Ir55FBKz2h9FqiXBp5TWgpIRnlwP+bkZFHggGgN4yV3mfRG7KzZfdEvQgpWbMFGHItG/AtFbrindqxah7CWFl1UzmTG7FJw2IpwOXH/hJnzlQzegZ2oG33rwSfRZBadUYecWnOJzbMRy+te8jxxTkyMXks/mbqiHK8oipIg8YwHHxpAbGxfkxB7ww9vSBk9rk6DMRLxlCUrMrIr5iFJnBoax0HsC2fF+KTjV/5Tr00okssbLal2nXxYqa2xwtJuq/J3aVplzgkWnxy/ICvd7jiVZzAoto5ISZfVn5jVM4XrONRYBn6Ed8v/FTYKHm46PeUC7a9vkLOEYPT/DPGwixG4UM/OCvigcZh3AS2nX58Kpi/QIneTxHyYWSZgAC0zuj+QD8/MYZNUKMuC4VUemjG5lQczigolzOqInIiggiyh6I3DVNKAQn0J2tAcFjjrNIU0bJUaOsvG3sejhxIB7XEHtvTiKlSKQI3K+Hyta2O6CMxCFq6YJzmBYmuQiI6XFdYT0N+4RcR3/Bjii5zOTkmeGkYQWYYVcV/HHFtoA6U55ibFeLGbMKnAx8YrJfhytLzBr2fBYdW8RJJcJQR6vIHK2fBbLm5vxzU98AddcdKmc/8fOnsQDL/wa+/t6MVi0IVMsIJxLYV20Bpes34ybLrlKBDlnRgbxk6cfxf3PPI5kjA2EtYksRRN5drvgrGqEt30DHMEqpPuOIjfZq41UJXJXtSEWGKDHknLcFRAw/HqhVahloxSMLC5Z6DrcKBbJi2eiFsEuejJTA2BEY5Wi09xRWRM64qdVpBRz5M56/LpXk3ZAGlW4Fv4VG+XPMv2nYQ/WyEjbEQjD1dgge9zC6VPITQ6jsEDEmlMoMyUw9i5WY6j3yhCQRHtpAiaIdPIs4YSLa1jETWU4ORli45JOAtz/rCx6ofY4sGblGlx03hacGZ/E27Oz4lGaHepDITGnZ6ONVCsV2+q1NZ+dBWfghhvLguiJfQYLikVrGPk+URwpmmmeaX0BtfuXBBohiZLzIVFoyt3kW5fsabH/K6nIyKuCDiKbIvJgUg35AuSjcFeXbE7dRKRbyOdw2aYN+OK9d2HHls3iPcmbffh4N/79kadx+/U7sWXjWiFdW18sNk8NjeH+1w/i0UNvY2Y+Ke75OVsZa1ubcPX6dXCki9jzwkEcPnUGuawhB59jLqDdOYnE61a0YXVrq/jNDc3FcHx4Eq0tDbjvgztx3bb1gpbye0/0DONU7xC62urx40dfxv3P7Jej6II1nfj0Hdfg+h0b4fO50D8yjb7xWeF+rm5rQHWY5vW/fa4zPBnDPz7wOsbnUti8qgXjiSSeO9qLicmkdE4lnwNhjxc3bezER646D2vaaiUz3Xo1clNfOzKIN7rHceWW5di4vE4OPIoz9h0dwb88ewxvTE6jUEcVmRFNkeFQQ94mN1OgvFCU8bk9rGk3KDExhyiojtF5H+Ex2eCMduQyMhMrLjor9rLssOHu9R347AUr0FbFz/zflZT///6edIrRWAYPHR7FI6fHMDyRlMQgCJdawwus0Z8mFBlqiM8OZy3TiLxwNNKwXItOyV3neH0oI9ZOKrDheN2IkIyGZRHJ1PSZykznfQXn0sPNfK/BPjShx/Agl/6ccMfMBMGyJjONnI5WnbAx2YvjFqYKOewi9nG3h9TGaHwB+ZGkenOaaDR5VmnkS7sUjpEW2MGaYpDoBTdA2bA4EqLFFO14PPIMu9vCgqTSGJ/iKu5ntGxi0ckGhWN3BgJwk2aHy0dJti4KxhL0B2U8G2+HAzU1Qdy1ayXuvXolOhveH6jArWVmPoV/3cOR+hGMzTAzXMMANOeZ19oy7+UhTnPTqgAAIABJREFU7NHikHwvJh1FqmWPoOE8kR8WWA6/ImuMz+UokqlKLD74PURARYVe6cRl01MjeFkv9Ohk0cliIyBIl6YRsXjl5rpkIRspuyrqzRjNjKN0/yxL+het2r78od3omZzGtx58Ar3DFofTeLvqD0sjZ8o1gyLqnquFjBsO4WP5RbHsaW4QeysW5UX6GA6PoTA/XxFm0irLVR0RPpiA3iw4S0U4uEc7HMhNTiA9fBaF+XGJzJToS9KJxGOW6mUzLpbxItFjw+mk+Y9cg6Uen7rm9d0vetAKR9gbUgQlm0RpYV5+jwAMZlS/iF4ueSCWFojmdWXYLOiRPp/W6Nhd3yHXJzczhHx8zlBYLH6lJk8tLYrPfW6XIFTW7VtaWJtHWdcgn1s1dRf+shzGLMZZmHBiFtTz0cVYWY5YbVoUcHTpZMM4rwWN2wtnqFpsvAqxSeQmhoRHq+BuGQ5/FRz+WinQS+WcNsDiRmF40wJ4FJSTapw9rOQgGdvShonEZQlo0QmBonc6GtZuSgb3ldxwaTZkBLwUm1sU65knZHFMzIhaj6YOUpSoqJ31ZRomS39ZqQ3LqAn6ce81N+F3brpLlNp0HhgcH8GhMyfRHZtDzu1BjdOJjfUN2NDRJf6aQ+PDeHLfS7j/tVfRT6AkNYc8x/bC1bOeRf0sguR5/HBU1cPh5Kg4iUJ6GmWCXBKXq6CBk4KfgvIfi7Qg4lTT6qVkLK6NqETwGs6l3FvGNbLAzJnJiPBxFYywzgTlAHNdmCRFFu9078nRm5ghJnLw6PSEtCTTaChtZjlyc2MoJmPwNHbCv6wLhRhpHFlULV+JYr6A5NggsuMj0iiUuS+JQMkShpnn0BqzG6MP0y3ATp6qLyD/SW9YAf4kVYnnPznBRKiTOiWS/Uiz593eAAKRWiAcRd7uQJZF7zx/Pz8TmwteQbMlLCnmZXoa2H1jmQIJKoGlSyTaSXsYgZK1cBTbE14kAzWzw9EGXw9vwxM1ymRuhhp3KXxAfii+XYpC6DVIcQ59GGkaTdNwcqI8GodI306bQy1QKCiiojES8OOaHRfhwzddiy3rV6M2UoXpuXk88NizcNhL2HXFdnS0togIicjhmcExPLr3EF7oPo2srSAb/OhcAkGPB1dvXIe1rc3oPjOMx55+HaOTE9rlm4NCCOMC3mpHtn5ZKz59+zXYcf56SVM4ePwM/vHh3+DUyAy2b1qDr959DbauYd66Eyf7R+SfrqY6LTj3vI6W2rCgoXfvvlwy3qkWfPzVI3ji4HFRm3/oso24cvMq+JfwKpfWHbPzKfzwwb041D2OrWvbEK3249UjPThwclgU74y3ZBKjK+TGB3euxe4LVkpaiNckRQ2MzeKFN3tFVHX1thVojAaRKhTxzsAUHnj+BPYeGhIzeHvULWk35byKYehpSYGQ+mVy6RAF1AhI2hAxA1w4jpkS7GEWJ+z4iFBrPjg9TEUwlLeJpym5sFwTd2/owOe2d6Gt5rcX2VofLo7M1C5LfRL/qy8Wncenk/iXNwfw3OsjSExk4AiywbGjGMuglCJRXVFC7dbUl5BuC/QVdbW54Kjle9dxe2GuLHzO/HhW0FJyOYVvnOWIUbtF2Vhk513sjs95j0vBkiW8s8r5JZ9TY1+tbnqxaiV9QTcptZEyG4hp+lgIOao5CgsK37SYoEGxA+7WEFwreNCVkeuJIzvAoot+iSzGeOiZrHtT6FpUMr3IpE8Q1TLTCBa1/Az0tKwOwNNVI6b/xekMcoPc2MoaBBD2oETqgfh6ckdjUhEbDQq26E6QQWGOxuuqDmZ6xSUbm/Gp61Zjx/pGBMWdwGyBZfo+FvBu7wT+z2MH8fxbPWI7Yx0Myp1U3q1QDYRTRZEXN3yiW9Vy3YSDRNsnSrZRlOKG14BjJBZcRISKaRZjvJ9EOzRB6b1dg5jCS8FPVMhwPd1mg2YakXDtjJuBOSgsNE6n/ZZC3apeyioa2nY+vnyrKTgfeBy9w6OLSKB0YoYfunQ+yNe3OPOmQNCiyyWfiep1d0sTXBFy8igkSiE3OYvc5CTy89NSRNL3UA5MNiqiRKYOwglnTQ0DppEZ7UdufFAFV9KBqg2dThOUyiA/JwcvC1XeOwvd1HH2ErhpScFphBhEziUrniJQFmBJPazl+TDBD5Xnaikl5f1dnCiqKT4hGljkqLZKkE0iguToFfiZDSVAihEzkbAeS15amnnLoMHQHaz7r1Y456KdWmRZQlpFCYXzZ4k/LI9Nga54r/isGVsd+WEbbILm6tkta68iHOHolXxLp1qOEbGUYo/jJvpTEy1lPC/DV3Tcrpx3U3Ryb5PnQPcK8w1Lvk9FnbpnKVd8EYc+d+Crtb1VaVqkgCXuCYL6mTaInHauBU5hOLkjn5BFh3kWFqNgF3+/Pi/qQOJ22rCuvRN3X3kTrrjgInQ0NImVFVXiad47A3ZRhU7l9NmhHrx08BU898ZenJ6YBKpb4PQGkZ0cRDFFkZHAXOYD8XNawh/aAZJT6pMJSImIINFmWrQB2NTeiVV1y+WiDMwM43D/KaSlMVBrOf1eNhYsGrn29R99MOgdbXyJWbAtAueVaa/8nFBhSBekalEbBPkzcsTzWRQ4VZAvdYeQfcfhqXDx3TXNcNc2oZyII+L14ZKLLkGxrhFvDw9g4vgxZMcGpIkuZ/ncGvcNcysrK/k9Baf0xQQXKLTkxJn7aCGv9RBrPr7fUln3TxbDnOiQThAIw13fIusyPzUpwjKxyZNpFlFbXSF6vsnNXhQWsuAkAqrm72WxJyJ/UMi9NPA2hSVVs/xzQUCp4hUOm3kxs+nIm/fSVqQMsFgRDpnedBGk0GOQmzB/VtKImMbA/wYKC1nhzMnmYIRHUuCWmeoQwo4LNuGaHduweV0XautrMNw7hNf2H0JVXRQt7a3whPzI5vLYu+8w3j07jMbWOmzd1CVq96ePnEDQ5sCndl2Kla1NeOt4L779b4/icHdPxROR3M8o/frstDwi+lPEB6+4EH/8u3dgRXuz2PI88tJB/P0vnsGJ/jGxefjINTvwyZsuwYqWevROTOHU8BhW1NXgRw+/imdeP4zd29fjd2/bhbWd7eJbRhX5I3sP44fP7MfofApXnbcC37jnGjRGaQ7JWl8fZo7dudEvpLO4/7m3MD6bwnUXr0VzbRh7Xj+KB189jrb6KC5Y0YKZhRz2Do8h43Vga2sDLmioRZjWJ4Ui+oamMZfIYsfGDrQ3RjC/kMOpuRhe7BvHwf0DmBvhoUkbCyfsYRfsUZ8kr5QzjIC0ED29V1Slk+NJFT/XSWlBNzZyOIX6QrEOzcLreJ9tKNLCJ64bbZm+USUbPnx+Bz5/+crfWnBS9R9L5TCbzCGRysvz5vM44Pc4EQ154Wfe+H8BiybzRTz21gh+9Ose9M8k4IhSGKQG9CwcZcNn8IAgIjzfNAKT3EdXM9E6h8Rfii1XwSYCJBmvj2UlhUhz483atw5F6xy0urhzKs6llkrn/IUefrK0DSokyAQPcyvnW+3H5KGl84OxkdECVwteB436adZOjiWbtURBqC2edWHx6GRUZ+bUDPJz5F4WpRATNWYuZzhEPCw4gpPTz3Tg3FAUXWXDKEUbUZKgD+62CDxdHL0Buf4UcsMU0BRUtBSi4T5fm6+jh7X8rInQJE9Qik6OkMo2NNQEcO22dtx66Qqs76hRW6QykMzk0DMawzMHu/Ho3uPoG5t9jwuAxmLSgokiBo4XaX1UTCd0xOwLmBFnXsQCDq8XhURM0CTuTY5AUApH8qQ41pPDV1T2VsLAe4pOjmfEGcV4jDKpSAodRmCSrsCNmOgo75spm43LgMU+Wlp08q84gbh+6/n48oduVITzV4+JaGjRmsEIMQVwMf59hqtqeRYrmqixidIwk98VrIGnsRXejmVwNUZlSpSfi2GhuweZ4V7YMvMIu92CEnl8fqWaFIso5POCJKX9IaTTCyIaKiZm4bYV0BwJoSEcRK5YxsD0tBh382fkMGLB6WSRRDGURSswdkfnFGu6xjWVi00f1y+dP7zKiyXaJMiIrv8KwinWupZ/ofX6ptAx43n5DLmMvJarulEObxaaxcS0oHpCKWFilDxsxk+RWeZuD5pratASDolH40hsXrwPcxSQvedRfe9/yr0momg8YpW6uqRJqFRziyWdtiQqELKQXyGJVJgI/HdSQ1QcS6GO8ueUZibXTZwXFkM2nHYbQmLX5IeTFBKD8iu6uFgsS2FKz2P5IDqeoWUPDeHnUylxc1n8em+RbZKvpHiwxuhy6CvBjgUTx+gEo7IZUaPLNII1n7VZsWlegtNzLWh6mCK4DELobOrA9o3nY+ua9eiorYOfzgam0aEN1HQ2h56pSRx4ey+OvPsmJmdnUOAeyECEaKugdIVZonxMaSLqqJOCQjoh6ntr22S0KOkDKLDAUzTQ5yzjC7d+HHfsukV8f188+BK+/+C/YiKbkyKaUxHxFzZ7vEiSTDS3hJewVCJiz8bVQgKtOyDiH/3tFFBpAUcQhoUZox/VfF8mQ7L+tWDW9WSADKH2qJel2+1FW1Mbdm67BHd94EqkPD788O238dbxE1joO4vc7ChKKXLyVbykaWwKiliPZMXO2DTYCiqQLhdQizmO1znREPCAQjlOjwkOEhXWlDh3XRPctc0oxKaRm2FjxymRglM2O200rbbCcFnlLWjins2/e3eZFanC7eZKmbG2emeS1Kym1DpyL6FIriYRLhFUaOUvHEge6BJ5Z2IupUNgwcIDkuISHblaiKdA+3yJjPpzEiWRB8YouyxhEg8/vz+I9uYmrFnTgQ0bVmFNYwN6eobw1okejC2kJAOceauTAxPYvmYVPn7jB7BhZYe49393z2+QmE/io1dcgtXtzXj7TD/++j+fxKHTveJXVhcMYXltLTYubxFftlMDoxibmsW12zfg83ftlrz18dl5/PWvnsIjL7+D2FxSbkZzUx0+efNluOOS85HKZXBmYhKdNTX41yfeQGw+gU/uvhhb13fC71ULJBbsh3uG8Z1f78WLJ/rREgjhP750O6KRMCZSacRyWfGXrHZ50BoJweWw4fmDp2WsuGPjcjREQ3hy77v49b7T2HnBKtx86VoZfbx0dhj/ceAURkbmUVWyg7lCXEjkwJ6/ugUdjREMTSdwrHcaPfPzmHQUsTCXQTnOSEkdVXL92au9UqSJtcg8hTM81Ihq2uGscYuxunT/C7qoBLkU7hyFNGr67wip+lvAxBg5weyQtOC859Ll+MKu1b+14JxJZLH35CQOnprCyGQKDlsZNVUeRMN+nLc8ihUtQbRH/QhIOtX7TwWu3RND8/jOo914ZWoGeVcJTh85hjYUptSnj+NmQW85OaZ/KG16om7YI7SLsQtaa/cqD48erIWpInK9WeRHaHCfVxsvFndGoS4bqUEOFiGDpRjK0r3foGV86/KsLWmFLaSTSKRLubFKc9EEMN3irYdTdgi1HAr44G6shiMSEAERzxNPZxA2P7mcGRQmFpCfjUvYgoxZuCnY7XBW+2REzmaDKLYcmmLAz1hbPuO0t9LPKzWX1y2/w1nvh6vOLYV3ri+B3KgpZgNeHamRB0+eL/cHNiMBRVUlvWp+AfmZeZQWMvLum+qCuHxjCy7f1Ia2FhLmbRgYncVr7w5i39E+SfJiMaCHpzEt5GFGJ4tgFZz+kHTVxYW4IrjimUnEMicCCB6EwlNNL6iLBotrbowcTbLYlGQh6/X1Cp/7xd9ppREZu6RSTi13ZJQt1giCHFbygq1yxZJWC0JvFqv4GxJIdOIGFpy33VQpOHuGRzRZSW4EKTFmvGnMReU1uAcTpZF3ynWhB5woySU3Pgh3VQN8K1bDt3I57PTlJad1ZAy+sWE02PPorI1ieUMdaqur4SSSlM4gnkhgIh5HdyyOvmwJs+kMcuNDWOa145bt27BtZRfmUgt46q03JKUnnqTxN5s/FYPJuJAFeQV8sBD/JffN8jjlc0WuWIEKagpHg8JpFESPI0ULFamMvRcdK6y4WYtOINM1oWr55fBzuH3IzY4hP2cEWMZDletBnh4zVmTTuqK5FXdcvgvbV6+VuMoX33kHTx58HeOxaSl0rHv2PpRTxH6m2KxwUys9oEH+DOJdcZyw1tYiXF0Zt0pXoveVBbxaF4VRKuZRSE5poeTkecpnkTxBTbzi++PEbvOKLmxbuwFBf1AcVuQCGrW83g/D/pWRv1IouJRIOzs7MijZ9WPzsSWjaOsZWEotsIpOS/Co91X8k8nJpYMDvSgZCCE8VvXKFmW9wyMXhxZMlUZCRMWLzxv/nToJJgmxCagNBhGk8NfseCmmBJXtmHN4MT05iuT4oNieyf3Pl2D3V8HXvgZ2hwe5+RjsDvKzuTbySI+dlBhOvRBKr5JGSUbclCKVEbDn8PVP/B5+97ZPSCH86LOP4X//07cxFFfRndQoQkdQIEynuoaG4KTfKFOCeMbFTZSpSVmUj6jNu3A7iYgakE5SyyrnhkiWDOxttgC58UQYSZGhN3UCTlsZKxvacMtV1+PWq3cLzW9wagp/++JL+M3YBNKJODIDPcJLF/9qorhsiE3RKbuQue7S+FhuKtY6YeAFi0s2adwzWYdJNa20BLkUpqCmWwKLZ47x1QfWslyiTRa1OXrNtdZW7rM0f0RPAzfeoO7N1ijAgtNNl2AR1k1vqWMFoh9MsZAcbfJQ2Llao3MlRUuhyqhKw/0hPC1Za/IBNaNbHmzTrDMdpjjPKlrVY/x/8o6kA6BynF2e2wFfKICaUBgdbQ3CNRgcHcfI3KyYgQdcLrQ21eIrN1+H23duFwPgvrFJfPPhPegfGMeuDeuk4Dw0MoSHDhzCbDyJTcvbcMOmDdjU2or2elWQj03HMDA+hWDAg50XrJMusn9qFl9/+Cm8fLQHC/MZHVs57Vi9sg2/t2s7llWFMBGfx/JoFG8eH0JTtAqXbexCmF6HS06yntFpfOeJvXji8GkEnR5891M3YCqdw6tDYxhPc+xlQ5M7iA9u6MSWjkYc6xnHC4d60VgbRmtdCC8d6sXhU2PYvX017t19PuojQYzFU/j+C4fx+MGzmBiJIT3Pgg1oqoqgo7laakYmt0zN0jS5IAbvrjqPEIYlkpQCzxRRqZJ4WnJUShuj4gwRPUihxlhLGfFmyqrgZo0q5zF/XscLwvvMaGypo5pQvQ3FuYKYq/PPPrJzBX7vmjVoi75/pN47kcQP95zGUwf6MTuXllg4r9cFn9+LxuYw1m+I4o4LW3FBUwQBQSrf/5XKFPDdx7vxi+5RJN10z2XKFd8vNwEVJ4hJPBsnIrt+O5z17OC4cRHtdMMeJqpgRqCZMnKjBeT7spJbLuIYQf44vlr0V9Pn2GzIpjNdVKiqcEo4mZI4pIjPoj8n+crW4cyNXJEYvr6lZF+cORvjc3kKOaZxwhkJwN0ahaPWL3ZP3CPyY1Svqm0Su+n8+Lx4cIpgJuSHd0UUrqaQSVei3ZVTikPaXkkDSLEUkRDaQ6WZzc4mghsSPWpZlAOFWAbp47PIjSSEhuCq8cPVTEGSU2zEZPwrnF7rgIF4P+Ym5oSewEe/yu9Bc2MYNW11Mh6dGZvB4OAEYvPkt+WM57LFh9LxtCMYhCsYkc2fqUGSWEbV6wK9RBPyHinCkGI0nRTVLH+mmE6pzQrH50XuMxRwWLvwkuLfQhdsaiqv38JrrVGVLC7Fo1OEO8Y0P0eLJRU+mh9QpoUpNi0+Lq8pc6mv33YBvnL7zeiZmMY3f/UIeodHzPiVv4cuElwDVArzfSl6JpZclXVWRImfQbwU9RBkEez018DbvAyejuVwRSMIBwPocruw3efAmoAXDVVB1DJTWgyhHcjl8+L6QaTr2OAQHjt5BvsnZlFIxnFFQzW+dOP1OL9rJWLJJB549QV8/7GH0T85YSl71L5UlOuG/iGnkgk5sI5ReW/sRPhWWWwSLTKFvNMlhbKonNMmmnVJY6XFNQ93Pu+GUyjUEHLO04q21C+Dq6YehdgUMsNn1C/V2DfJM1YpXtWWyOly4IqN5+PrH70PW1atRSKVwp4Dr+HvH/oF3u0/qwYFMq7WZ1qLI1P+yBidz+WiOMUMDw2Kos8xucrWT53THVcQHasGMp+N/p7eIJyCylfJZ6bVUilNb9QFPegtMZDZ9urDIdy982rce8NtIkzVt7nEemdp/2SEaFZiDo31Dxx7B997+H4cHRywDuXFIsgClM22JpeE9BI2DGboS/EPqXBENqXYlL/mhNRoO7xVsDu9KKZn9ZkxBW/l/De0AGvKQ8qGRVFwSTmijQuDBkoseqob4YvUSyFVoCsAOdnS2NrgpitB4yo4Qo3sjqVpyI4NIj18yHBfLf9cva+0mHJVN8AerIYnP48//uBtuO/me2SPfuiZR/GNH30bQzGmYVlAG4ETE8csTAl1qbAHquGp6VRj/NiAefaNuNpcf05jxO6I6DSRTdkXCZo4TQCCrhSr/tItQwt6R7BGnpX8/Cxa62vx6Zvuwm0fuBbtza0YnZ7Ann178Yt9+9BTcsLR2Cz7YX6CBSeQnWTxOWYmB5VtySCnvLSs1zRVqkIDIj3C45WxPB0HBJEktYC0HX+VeulK4IdFWyA32uxQLj/s4bAAhoW4ijXFToo8VynIVSS4WHBam6O195oISX3YLDqCMb3mosryQDKRlzSBJyFUik92aypCkELEsscQ1/7FkaA81IbjJP08C5wEuyR6DeREpU6/QBnfU9FNxTu5NqQZkB9K426nC24WN3kbqnwhbF3ehg3ndeKWiy7A2rZmcf4fn53Dw/veweDQFBpDIUTCAbwxMYw97x5HW1UEH//Adtx44SY0hlVxbn2l6PqfyaA64BehTWwhg1+98Q5+c6oXcyludoTGSyg7HbhibSe21NdKUsDq1gYkjVl8VcAnMV/GAkvobUcHxvHjZw7izZ5heENeXLmxCwPJpIy6kwtUADLD3YNtHU34+Kb18NiA/aeHEfJ50RD0YWw0iUQyiwvXNePyzR2oDvrEhP7VvlG81D2C432TOD00ibmxBHLJEsphCkwcUkiL2p7uCXkbXK0+GScTyRNz9AIj74h2Mb2HC0/OfC1IyXeUQoI3lV2iYVwZbrggY2wwQjz4lQbhCDmkiKNnZ462SMUy7tneiS984LcjnKdH4/j2YyfwzNsDyCYzGsvHBUN+a4Mb1atCuGFzE+5d1Yb1VSF4rAN4Sd1JX9SfvtCPf97fjykfOcHs1kpiol6I5VCco5hI15Nyivn6jHItA14XHDSRj9rhiDBfnGNDfn59//mBLEqTpH0Q3bfiIa3s4SUjhCUjNcvXlsWaw8ukoAwKaSZTKCdK/Z7tcDvscLmdyDO+NZsV6xLpprmBmw3I+n99niwOF4t6Fxw1Qbg6a2CPeJEfJ8cyLr6b/hYffLV+5MbjSI3HSM8Ws3cHvRgp4CPnycEISq8agoullSJtwsOWppJUCarj1dhdyPJEie28Lknk+hMoxfNwkE4RcQsCI+b9HJ1J+osDHgoG3XbkMznkpuIoxGgwnheRAEdjoBqenpF8+WQcSCXJYlfLhMpAjvsJk5FIe+H71BhKKulZeHF0Lpw9NrY2u6S+EHWlgp3Ibj5JUnsaNonfzMBGSwahaFjIsWmEZT1ZCUbGL9KQXUURzfcjCCl5wepnRy4nR7dU8JpKw9isGHTIcMN54AvCuW2LFJxnOVL/5XsKTksBzhGbtT9WEBHNl+cBzjEWu0ERKIkCmDSDGriqGuEIVaG5jejxely1rBVb6yOocbskdYZ7GpN0eJjw43DtcazZMzaOf3rmGTx1/AQcgQiu3LARn9l5CdY01iGRiOPJ/a/hx3ueQB9dPQzSpypenj8sAlVAoY2XFp2qqCeNijQVHk7qMSiIkaGJCKfTy9xvPms0hucGtVhqSyEdbhHDc6J+pTxRGzY0Drir+VlrRNiQnxlVM38Zy5upQKXo0n/hM8cJ1mXnbcYf3vVxnNe5Eql0Gr85dBA/fOwhHO3vgd0SfFlHlYzi1V9Q/jFFo043llRmUjcwRIB7At1WlL5jfU9l7rGUbiB0M4eYqtOU3O4PGVRIOY+5uVEtxOVUN4NWIyaqD4dx186r8bEbbkcoFK6MTLmk/R4vIoGQNBUcnTOfW7PJ9XzL5nN4o/s4fvDoL3Hs9ClteFlQvufLQmLlrzghEh9YPYdF2EtPT6JhHAkLksdCSl002DiJX2+aTZ4R6FTG8to8GbzJFEGL96iCSEpkMGl3BDW8cEUbRKVdTHEPmUQxy+dYETRnpAneto2S4U2NSXasD+nhwyiVlPJirSjxEXd64Io2S7PiTs/gD6+5Fvfd/OHFglMQzjgcMvI2F8WgdBzHax9IYMIPV6hROOS029LvtdB+VXRLiIrFryWyI4AEpyQeKfoWkRPrFxm8k/UP9xYRT2exfcMGfPNzX8Xqjk50D/Thib3P4Zk33kTvzCxKnhD8bV1wt7YAGSA7MYX00AkUYuOyNyltSCIgK9dafgvfh0A70g3qSJz3mI4ewiXWRoc/5fAwWTCgYm8ZoYsa3MR+0pEoIl7Hwp8Xb3UWqWonxyahmI4bhHP3butUkysrRZfpznW0oAecsFBMNqxkpxPl0TJWu3MiAIIeaacDHmgW98haXcYgXl7Q2AvIX4nfalnzmqlg58JkQUceKLkaER+cIZ8WuRSA+DxwhhjTROjchmZ3FW69/GJcuXktWpqiaIpERIhjkb8nZ+NILlCFVUKhXMLzJ0/il68dxGWrVuGOy7eiJVpjNk4945SvoYe6+RcRNw9MzOHU+DSSRDNMbCNvSCjgRZ2Pdg9FLG+Ioj+XxSmqZA1XD3SsoALfY8PA1BzePjWE2VhKUCN3wIucS68fEvy9djhqbLBlbbi2qQ3nNUcEaelqrEN9wE9OLhwOO2qqvAgx5cgQ3GO5HMYTaZyZiuHFY3145sXTmM9C92nKAAAgAElEQVTn4aj1SBMg1yJLoQ/vmwMIOuCo5cbAotB0MsYEneifs8YpBSTRTFWj6xqwh8hh0RhLeYiFFsTRNXlZap1kdWscvbPYFeP4fBl3b16Gz1+8Cm3V70c4T08l8PcvdeO5tweRnuZTo++Jamh3pw/liAP11V58akU7bm5vRt2ShBprn2Qh9/DhMfzkzT70JVMoVXh1ZRQmcyhM5OXzy/rj9ZZ9tgyn2wFXwAN31KcIb40T3no3XAzocZSRSZawMJ5HbjyDzGQa+dksyinD6RR3B+1KrQ3a2v2l4GRBV6VRsKWYFtJMV3Iac31y+pqr/YjW+DEdT2NiOolMKivGzdlMDtk8owB1RG0l61gNIP+E3afb74GvnnymsD6782k48wU01nnRvIxoXwmDI/OY4/NTsiEfX0A+mQHr7HKQ3p4BSMKXiXGTworFJ59xnu0Sc0h9gB1OP0eh9KWjzyn9S3PIjXHDzSKXTCM/z5F5CW6PHZ6AC3W1HJUFsZDJom86jniaIqw8kGZah85P+L+Mv3RFq2QMnp2eQzYRR0FI+Ia2IFGp7ABUpcsIS1dVjVwXFpvk4rto0ZZdgL2Qg8PPhKVqVZ6m5jUTncbj2QxyuRxyNOwmz8niWZ0DmfOAslARs7rEoNuKIGXRST6dKTodHhnTc7wuG7GMosw4WIh6/AyK9LLgvP6iC/HV22/B2ckpfOsXDxvR0NKkIe49aktWKXKNbZVw+bjhy2GhxbFy/fxwBGju7UFNwI+rt2zBPTsvw/mtjSDfbySdxbGJKXT3DWBychyF3AIYnhdxu9AQrUUym8MTr+/DwTOnxWB89fotuOr8TVgZ8iA2PY59Rw9j77tHMM9xmXgO8oAyaJ94rRLpVLcQGSrLwe5UTi+LTTF213tZsUuS50YPOSJ8wu/LJAxXUREupy8KX/N5sLu8yE6dQSExLr/fVdcGVzgqaEpummb12qCoCfaiKua9ZRRH6sx6v+6iHThvxSokF9I4eOJdvPLOIUwzl3pJwWmqVNnXpVjmgWyh4lIzLZ4PirBwHMTClCMSKzLSoDXWGbjUCFwEIvw4PJyj4oBQLqTkevA8LCxosfY++60yYyXdWLOsE+u71sHnpVOKvheGn2zs6MTVF25HJFSFk0P92PPGXozPzFaQqUKpiJG5abx96gSmRTi7uPasyYsp/6xZiqrxGVlJ7rSo0dNqM2aEU3ItnD64wo3S/BTjk5roBNJcDM2iwpVeRNX06TIPn1H9SzMuiOeiQEn2ag8DJBpg99H0fk44hJX4YtpLhRvgqV8OZ6gGufEepIeOawrUe1BzO03V/UE4QlF4UcKf3H4P7vvgnXJviXDSUH4oGZfCVfdwp4Q/SCHFdSa8ZW1sZJ1ThGfS9ipIJYtuirm4x7A55jPCNZ7PS/ElqD+LckPkPWf7sa6I1EkqI9rUuQKfuulOuH0evHjoAJ4/+ApmE1lBxfnMM/bW29kFd30zcpNTSPefQX52AkUilRxlS1KYCzZj3yX7iJU+ZCUtSUNQFPcLSVgzzh7aWFJMHIKrtk0a3dw0bde4P7PJoiORX85ruSZOP+z+MFx19dKM8H0U5qfU89h/w+6yxVnRA0cZYu81rBekXNouZowb01RTNIotBQtMIptSZMnOCjsPpUqxqfFcmlG9ON+XgoXWOoTrM3nYUgV43S645KDICbes4HMh77ZU8sp7kU6UqJ3bhQs7OvGNe2/DxpVUjLsk/WfpzFX2HzMe4cP26P638Mj+N3HRmhWIRKqQoKchLyrVtSl6kpK7pkR3+SLCV+WBq8QCjEbwJdiCThUrx3Nw5MtoaoigtjYk6OtQIY/Jck7MCQSxTWsmO1Ee6d4tgRaLHqKD9IvkzcryPdA6hGhjGdVwoJDJIOCw44qNK9AUDWtclFFvLx3b8rmgSj+WzuKFt3vwd48cxAjzok2muRwSC0Tm8nAGvHD63PA0eEUMJLqtZBElWwn5GMUQOm520AaJwscYUSGqujla5bhIuyUaq/PeUWQjiBx5gF4+ZEYUQ7ST11T8uGy4e9MyfH7bSmOLdO4jdnouhX84cBbP7etHeiwjtka8ja4OU3A6baQH4vqWRty3YTlWVgfOyYWXo6tcxjMnJvDjd/txYjSGEuMhSb+J084nj1Kcqk/B0+U++t1utNQGsKzRj8ZaP0IcCwd4+DngDjnhDpWFjpDKl0TMNDadxtkTMYyenENmjopMI6wynMwKNcnybzNJY+Q2Mjc+7HGjvT6EjoYgasIe+ENu+DxONEf9qI34MB1LY3x2AelMAelkBifPTuDI6QnM0f5jCcGaG6PmVrtQXe1Hc10YLQ1VqGmsQoCfoVSEq1hCY5UXjVEqIx0Yms9gNs8c5iIWppKYnkqgL5bBmNOOBbdD1irN/oWjJC0tudWaKU8Vry9fQld9CE3NQUFj+feyFsplxMfT6O+PYeAMfQ+TaK3xYE17BG3NEbQ2hNFc5cfp/ik89no3zsYyCFUFsKzaiwa/Swpv2VddLjhDfpScTsxMx3H69BCmmAJGRJ2KfQoTeMjl0sIf5IEhKvRCXt5Pw7J6ubaN9gKqXTb4IyE4/QHdFCVYgs9tDslkChOz8+gbnxaeaCyZEm/finrQFHGL/10Z+ejRyGtj9gXhB5LQz2g/h1vsk6ToFG6o8pcqCCoPWxo2uNy4YduF+Oodt+LsxCS++YuHKir1xWJHURsVCalgQ1TI/x9nXwEe5ZmufSfjk5G4uwdCcBLcoQTXQgulQttt6VLZ7m737JGVrle3Qt0VKe7uQQJB426TiUwmk3H7r+f5vgkUumev88+5drnOEjIzn7zf/d7PLcTWcPyNqD3lCT4xTzSS1TIQk8ODouwcPF48F5OG5EMqlaKytw/HjD0412JA7a1KGBtq4ervhMxlhSbYh4hQPdRKNVo7u9FmMvEIMCQqHnGp2dArJLB2NKOjrQW9ll52qwvxo2I7FgFvvt6prlgBiThepzEoP5jp7+/cOAxszERmWYh9YEDJWYSklXPaWA/HsESmhyQ0CfDRqM7AOZo0DpVHJMJn74Ozo0mIdKG7mjIxqd5RyOUaeAYE9iwBlpDansLDwhAdFsGbj47uLpipDpYdsoGx+O0UiSCKjwoUnvA2QwAbgtNfmPrwm1HF5h0jdVFXMUBa8M8EAGdgq8XGMGoaihSbaWzMjPJ3Eq8jYUshlhGIkh2uIRaTGnhzwjmLfuiVCswbXYjnVz6ChJgEHL5yAX/5+iOU19cK15S4IeAJBEcsBYK5xWckb47oUhLsKwyCCTg5ndx8Q8CCJG8U6M4ZqgOHmZ5bYZBGJrK22GNqFe4FZipE0oqOjyhRGNDJBvZzvIAL4JDDIcTFlKZWAQkD56AqlZCFRwm1kn29LKVg0w1tzoIlkIXGQp06CP6edtgNdXC77PxcJCAVkD8wzGeMEIwQrR7//cjP8fjcJXxkthzYht9/9AYznJQqIDD4ImspykUYgNGEg0+78GwjwMk13bxhEZz7LJ1iFlbI3qTPRxtejoKUSCClCQmxiSQpCeSaCydIXD/EDZrPD50qBINT0+GGD5XN9aylDvZTQgXJmNRsSqLJhCIxhVvkPD3dcLU1w2s2CsY6pRbeYCGLmLPDqTGKEkmISSOQQqU8tPnjWlUJwDFXpHt3sdFUuCykUGUN4Q2Fo7VOjPYS3OtCqxAZKpWceUpNXxTDx9IsZz/ndPrsZgSp7yv2B/RBwjoqABoh+UXYqYr7UBAlQmPKwIydn4FM9ZM4Rgz+ZsAptNGwAYKDTcWg8EAjAAcqC64lBpyimFajVCIzOg4ZUdEIVSgRTLgWQKfNior2NjT2dMHFolbS0glVg9IQBbKSE/HolAkoLMhGdLgOkaGhnM3Jmiu/nw08xLDQd6MTu/fiVZyurETR4CxUGXtQUtkIK2ksCEtZvczaUHkOGVRI7+L0+hCaFIbhqSmIpJNL65KOoiz88JlcCHJ4MSQrAVmp0bjVaIBKp2EW1ux2wUcHVTxuxGylRociNSaMH7QMGHlVFcFX4HgyJvKjq8eCLceu8UJYXJiD+GgKuKb+3SBoVHLe5QoMJ9Bvd6G7z4ZGYy+OXKrGlnMV6LJTKDBpaYVxKANppxcZGXHISI5CdHIo5GFyqlmGpdeJli4Lmg1m9PYRABcSbtjQRaN2TiCgXZrQfczPQ45HEpqFOM6Ktem0SxfAOwFTBui0qEmC8cCoDDw9KRdJYVTtKd5U4h+VXVa8frwKh4jh7KQAXCHPlfSkslg5G5To2hubGIUNE7IxPFHP48A7X3S97rvUio0nq3CzpRdeuv5I39fnhbePADHFCcmhVEoQ7ZciL0aHkRkRyE/RIyZMAbVKxuyxkMEoJpvQHsvnh8XjRZvZjrIqMy5f60R5dRcMXTa42ehGu/iAQ1dcKwIPCL8PGrUU2clhGJYTg5E5kchM1CJMo4BCIUgdqN9eLguG2+2D0+Pla9ThcGP3yRp8sfsG6lpNgt5HJG4o8SAtPgz5WdHISglDemIoUmN1CNWrOOtVShskMqjw7xYApMPj55G91+OD0+6Gqc+Oik4rrnRYcK2hB/XtZtgDI3wejwkGQXoRExqrlmPVhHSML4jjGDB+znJWqJ+rRvdcbMG5S62IkgZhxtAYjB0Ui8Ro0gvK+XOcuFKPd364hEu1XUhOjsTySTkoyo7hJALBwytoXT3BElQaevH96WqUVRh440fXL+22yYXKMWocccUQA5HheuQPTsPwwUkYHKtFikaOMNpMkd6UNriB88KNYH6OXOk096OyxYAr1U24XN2IqpZ29NsC4bGBEfudfwausgCjJUbCieN1ARiJzm8CPZSHx0BKBCPM7AgPXTkBTmI4ly9BTUcHXv52swA4A20eLLIXJhICgUaPYEpWoJE0aU8FY0bgocSsk1IvrNmufiSG6vDQrNlYM+s+ROn1qDJ2YUtlPQ719KHT7YfT1AunoYVjVNw9BtZqBROrIUYlifJ/SJUq6ONSoA2PhttqhrmjDdY+k2DMogdTYPrFVZ8+qORKROhCEUmss1SOHrsTvZY+2KwWuMkkJCJAgW3y8XUfolRyM5zb7eamOG+wBGpNKCLUakQoJTyc7LG50Wlz8O/xUiqCPgKyiATe4Lo6G3m8ymCLR69uyBVyqJWqgRY4OuZEMtgdDj73dA3QhkWlUkFDxjKfDza7nf9DLuXAUkzAgd6fpDtatRrROj20KjVsbje6rf0w9fWi32rlemPhIXb7WShMzQOIV5BVUDSdVq2BlECHzwubw8GfKeBxoNpJoX3GB6nPA7VcBqWCOuh9sDrsLIUIbDoFlSBVglJmJM+7RSe6D3qlEvOLivCrNT9Dcnwy9peexx8/ew83aioG4oz4smR5YqB7W1iM6S6Uy6XQhYQgQqfn49PrdsNEUozubnjFiSWBJoGxFjE91zRqIAuJhEwug9xn440Ps3uidt7pdsJio2vBy4wd3Qc6ysQNDuYRf5+VHOU+qBQKhGsoHSGMP1OHuYdd6Q5ySfuFTHCeboRGcYi829QJj9nE4I5SdUJC9IhNzkF0VDz6TUYY2hphtphht1tYgyiAReHb0pZBo9Xifx55Do/PX848ypaDO/D7D19HU49ZJDSEHFr+d0FBXKOpkskQqdchPEQPp8eNzt4emK39cJKunNNQ5HwsWe/ocTMIYyaT0hh8HigUcoSoNYgKjYJeE4p+jxvdpEcXb2rh81Efjw9mkkMQQwoyVoVApVLC6/fxRsnST5F34N764BAyXgIyjQ76zByERsRA3W9BiJlqPK3o80rRYXcxTiDtq8fULmjU6bO5rHwf0fHhNjGK4aJiFzLeeTw8EudJV5AUsqh4UNsZpUt4iD11OSBVUu0pxViROZwmVZSSoeamOZpwwuuEo64anv5uBKlmzfFTFpswXxR3NeK2JQA4he9PgIV0cQKFyv8TiXZpp8V/LbrYaexACz0v9rSjEcEmsSK86RfqAQW3ryDEpR1ITGgoxo0YgvvGjkZ+ShJrFik2gG5ok7UfJy5dw9ajp3GzoQkeYpb4rYk1lEEZEoLM0DCMHJyOvLQE3DexCFmpyQweenrNOHj8PFo6uhARFgqNRoNT16tR392FtfMmw+zy4IcL13C5oRV9FFAt9SPELUFORBRiQ1S4UlkLQ2cfhuSm4Jn7ZyMjNlpw7RN7Rt/b40N3dy/H94TrVLhc2QS9PhS13WZcbGyFjcaRZM7pdiDI7saskdlYMXUYokIpbsSL9p4+DsANUQgSgMCrw9SHE1dq8cWBUs4Kmz0yGwmx4eiy2GC1u1GQHovReYkcIE/H70JFM05db8D1OgOuVbejrdfKAIbGqQFGlH5PRlwElk4firEFKYiO0kKmlPKiZXV6UNncg5O3WlBSY0Rnnx2efhd8/VTlRSM7yogjpzfFoRBYFptWBOTB4JuicOASA8sVgmuSMyxpkQkKxoNTc7F+bj6SI+/tkq809OP1fRU4UtvG+anM9tLOkDRtLFj381i+KDUSz8/Mwci0cMjFcxA4ZnS97jzTjLe2X0V5owleCS2EdMHT9UmRTXJEJGuRnxiKsVFhGJWgR1qkGmFaBScC/LuXw+NDl8WF6lYLTlw14MjldtS29sJDonm3VwjHFh88gWdOuFaOkXnRuK8oBaPyopEQFQINmXT+TfK9x+vD1iNVeOu7UlQ0dA0ATtqb6TQKzJ+YieUz85CVHAadhjYfsn/7O+/8fgRq+5weNHf249y1Vuw+U4eyWiPsLlp0xM2QuIMnwJ2WFIZfLhuOBYWpUBHjeMer2WzHt1coh9aEiYmhmD44hr8n1TjSi97r0IVq/HNzCc6XdyA3NRrPLh+N+wozoFFSRd7tl9vnw5VmE/5ZUo8zlZ3wW1xCeHy/wHbSbpr0meRUjQ3XYMqobMwZm4u8xHBEqmS8Sfx3ua20pvTZHGjt7kVJRT12l1zFxfJa9PVT5aK4cbjzU92mrm/TDwzKhRBiHlnxBl/F47eB3nXWYQosSACCUA5nceHoOxjOAOAU31dkagLMpmAwo0YeelgJuZ+BX0ajNBLzs07K0Qepz4UJg/Px3NIVmDBsGCw2O3ZdLsMnl66h1i+HMjYOMnpgWcywVVXA1lQDL5lTXNQ4JbZR0cYyKBhhWh1G5BUgf9BQuKlso6YKl29cg7OPahNvB++TMTM1Oho5CYnIjEtAUlQs/BIZWkwm7seubm5CZWszLDaraPwRAGdUqB6jc3KQEhMPo6kbZdVVrPstyBmCwakZSA3XUbgJmnpMKG9tRkVTEwd9uxRaZpfcPe3wUgQMZyZ7EKpWIT0+AalxiYjQ66Fg/4BwtIg0qG9vxbXqCnSYTAyohmXmYHBaJtdIVjQ2oLSqHH30GYOCOVUkJSYayRERiNKHIjoiEmkxcYjS6mF22NHc3Y3GtmaU11ejsqUBfaQ7DmTEDkwiRMBJpougICRGRGHiyELERETB6rChoqEGVyrL+ZpjplJGkyZqu/MiNjQMYwYNRUpsAsz9FlypvoVrtVXMxHMGL4HTYJkwLhUE3eLUCdARw1lYiF+ueRJJcck4eOUiXv7qQwacwcz0CWtpkETUR3vpeUwSHykSoqJRkJ6J5NgEpMbEI0ynRVufGU3dXWhobkR5Ux0MRhqVE8MgbhO5UEIHdVg8kiIikR6mQmyYnuO3eLPEzJ0PvRYTLpeX4WZDPY9PkmPiMGVUEUKUajS0NaG0/Coi9GEYkpmLtJh4ZMTT6NaHmvYW3KipxLWqG2juNPI6SNpsiVYnaF6DZPD19SBKLkN2EsX/xSMtPg1pabnodzpQW1+Lts52NLbUo6KuAiaLeSBuizBLiFqJ/167AY8vfpA30FuP7sfvPn4DzUYDt0ARu+31OHhqGhsegUHpWUiIikV6QjISImJhd9pR29aIdqMBDR1tuNXWIlxHA1IrOuQCSxsilyMzMQlZqWmIDo9BalwSYkKj0GWzoKWrS1wEAxsVP4PYwxdOo8lgALHy+Zm5GJM3mMm0mqYGnLx8Dv1Wh8AqqnUsjclNTkNiZg7i07KRoAlBlMcBj8uO1m4TqskMbbaisq4BbU3VgglTreWkD4/ZyJtayiolsxJt1jlphphszuUV0jMENpOyuLVcD0xrH43zuUCDq3RDIY+JgaerTyAh4YLb1AVXRyN8VMShnDrbL6XOczIJBNx5IrspPDvFmFcCnBzOLuyBKbKFY1PEByxod0YOXtoJELvJo3MhxoQACoMS0mTwKEYYS7P+gwKkJcFYOm0iHltWjMFZGQjThvwIfNFC1NhmxNfbDuD973awWz0pOoqzLZ0eH9p6TOjs6IRGKUVybBReeGQlFs2cArVKicZWA15+/WPUt7ZjytiRyEhNwbmbtag3dmHDymIMykzG+Zpm7Ll0C809PfBrgpCs02FqRhYkbg/e/G4fqupaMWtkPv7y/INIjRcBp7ju95Po/NwVOJ0upCfG4EZdK9dt1neY8OXhC6jo7UVQmJrmsrC29GFh4WD858P3ITc5Fma7A9vPXIVOLkOcTgcFHSsEweH34HIdgYCbuNHQgcy4CCwoHIzk+AicvlaPazXtKB6bh7XFoxEZrkFPrwUbt5/F5hNX0Wbsg9vjR1REKGLCNFyBaXd60N5p5nP1SPEYrJw1FGnx4WzoGABrAHqtTtxs6sbXZ6twuLQRJmMfU+0M2vjaoFwuubDI0WaDDTjUPERicgk7o5l5Jhc50fb0M+K4mW7Y1bMH45nFQ5Eco7kHFFS2W/D6bgFwesKF0T2z4H3CSJyKCbgWcEgc1k/LQm68npm8O1/EZn99vA7vbL6K+uZegYUTH6A+lRShKVpMHh6PhUMTMDwuFDEhcta3/V9fTrcX9R1W7L7Yhi2nGlDfYhLkIGJMGG3chD57GaaNTMDSaZkYPSgaETrl/5oleufnoPfYerQa7266gooGo8ASkzwAgC5EgQfvy8MTS4YjLYGadf6v3+D2z9PnbOu0YO/ZWny1/zpu1XfzVIA2CALrSKc5COlpUXhp1SgsGEsxX7cBJ10KTT1WHK7vZo3n5ORwpISqfvQ9CTwfvlCNNzefxYUKA3KTo/Hc8kLMGZfNDOidL2JASus68ebFZpR0WOHvc8Dd0gWv2wlpKNW/0RpkRWKYCrOGp2LB2Gzkp0Qy0Py/vuh7dvb148S1anxztATnb1bBRkwni8rvSA/kh/odQHSAvBJAJy8FlJtI43+Fhu8J0q/x6IyW4cAGnbrUGXCOwosrlvJI/Y/fbkJdM8Uiib80oG0fqBt1C5pNrv8N5FIKeXg0QqORHOWQUrQQlWTcP2UanlmyHMmxsbjZ2Ij39+3HjsvX4VCFQZudA2V8PEfQ2ZuaYG+ugbvXIESokBFqoFFFgozYRDw8qxjzJk5Gvw/Ycv0Wvjh6BH0N1Wy+8vk9nN4xOicX8wuLMCIjG5E6HTvg6VMSI2ey9OFqfS22l5zF+YpbMBOLwzWlfgxOScG6OfPYwFPR3Igjl84jUqfHjNFFSIyKhV5F9beAxelEu6kH52pqsfV6BW61NMHZ2QyfxSSMUYOE+LcJ+QUoLqTYu1RmOCnLOIDMiSG6XFmOD/b8gCu11UiIiMRDM4uxdNIMDhTfV3IaH+3bgeauLgYWCZEReGD6bEwbNgoR+lCEqNU80qTyD5fHi36HHT3mXlytKceWY/tx+nopbGT0Exnp2zIKgYShvvS8hBQ8++BjGD9sFKx2G46XnsNHu7agorkJMrVQg0nXiyIYmFAwCuuXP4SshBTUt7fgoz1bsOfsCbiox1sig0weyuNLj53uVVpwCdQIiwAxnPMKiwTAGUuA8wJe/uYT3KyrQjAlBNDYmjIgJYIsw++TQSFTITMpBfOKJmH26HHMVBMoJ1aWmGcCUI2GVuw8eQh7zp6Eobd34P6m61CjT8Sg7CEoHpqHCdmZCA8N5+t8APHDjy5zN77cuxVfHdgJrz8YE/KH47ePPM0g80r5dRw8fxwj8oZi0ogihGl0CNWQgB7o7begsb0Fe08fxLcHd8Bg6hW63ek55PSwvCI5Khazc/MwY/gYJEbHQq/RQRuihcfv52vObLWgvrUZu47swaFLZ9DdZx4wbYbIJfjvhzfg8aUP8bNi66nj+MMX76GlvQFBxNA63VDIpchMSML0UUWYPX4aYsKjoNfqoVGqWQdOv7/P0oeqlnpsOXEQZ0pL0G0yMRCkaaDPYUWIUoGighFYNm0uhuYO5s+nU2ugUih5Q0T3i7DgBjYqdMx68B/vvoYz164wI//A7IV4cuEyKGVyHD1/Bn/94h20kwTGH8wGsYWTZ2Ld0lWICouCRqtj0k7FE1AfT3BMdtosmbDz5DFsPbALvRYLy2A4YYPLBoS1iljKQAYua9/ZwBTCTCWP14kI4lxRqioV7ndaE9gopNNDERPHCSikuXV3d8JDGk5LGxOWQcrx0/1UX8egQnyAB8w2AcApzn0FVzYZT+hPahfxEj1O35cyOEXtnpAXKlTuKQTtAtcbcqydqO0jZMwRMYIod1B6Ml58eCXGDMqBhsYpEXpG9He+6GBcKLuBv7z9GaITojBzXCHfFBa7A+eu38LW/YfR2mqAXC7DyjnTsW7ZfGSlpYAA4Z/e/IQ1D2uXz0NeZgbO36rBgVOlWDq9CDPHj2TQWmvoQjcJ4qVAhEaNlLBw1DW148V3NqHsRg2mDMvBn3++Ctmp8Xxy6UVMydmyW/jwm/1IS4zC7EkjUdFsQG5aMmLCdPj24AV8d+IK2uHiph7YvFg2Mh8vLJuKjPgo9Jj78bcv96KsqhWhEgXU1Lvq96Pf70R9rwVNBPiUUiybPAyPzRiDuEgddp68jj3nyjGrMA/LpxZwIkDJ9Tps3HoSF8qbuF+cQuHvGzcYY4ekIFSjQpfZiqOltTBbnHhh5USMzE34Edjk56XXD2O/AxaHGyUVbfj6wHVcqzOwfk+QPAg1poHIK+I3PrwAACAASURBVJ+F+pCFcadfImSwsjY18HClzQcBMCFzmUd2a2YNwjNLhiE59seJAPT+lQYLXttdjkNXW+AJk0AeQy0iHg5g9/Z44bJ7EKlX4tHpmXhgQjriQoWa0ztfLrcX7+y6hY923USn2cZuaiFSRQKlSoai/Dg8OCUdE7IjoVffbrj5vwIV4dz7UWe04qtjddhyoh6dXVYG4Rz74qURZRDG5EbjsQWDMHVkIrOSPwUM7zStDnwOUmFw0UA13tlUhoqGTnjp94qJDyq5BIsmZ+OZlaOQlx71kyD2R783kNbzL74ojRlrW7rx6a4ybDpyC529Nh79BSYVnmApMlKj8MvlAsN5J+Ckf9vaY0N9jw1RoUqkRYRAeZfUgUDk/pJKvLX5LC5VG5CXEotnlxWheGw2NOofA046h9Ss9eqRWpQYrDzW9FlsgkmJ2sQcbiTqFZg/PBELRyYjK14PJU9o/v9f3RYrDpbexOcHTqO0sgZOiqERAaBwHMWxKTvCb7/PwGabW2VoWuMUQ5TV/EM8WqfeaLEqkAAujZCLi4jhXIoaoxF//OZ7BpxMPDHYFEw3/P6+ANgUNKg8ZeeBAkVYadk5Su9BTmb6V4mRkVhXPB+PzV0AtUqFo1dK8erWTbhU04AghR7KpDSoElNY88mj5r5O2Bur4epsF+JjKCrKSyyaFLlJKdiwaCnunz4DZocLn5dex3vnLsBsaIbH2Aq5342R2VlYM3UGpg8fwU73NtJC9lOcTBCDR2KEyBl/tKwMnxzaj3PlN+GmfvcgYER6Jl5cthL3jS5CS5cRVc1NSI6OQWRoOLr6++F0OaBXKREXHsljzGpjJz4+eQpbjh9GV0c7gikux+9EuFaDqQUj8MC0WSjKG8KmrM5eE8x2G581Ap70n+t11Xhn2yZcqa9hRvbnC5Zh7X0L+EG85fghvLr1W9R1GJhhzI6NwX+sfgLTRo+F3elAL41kXQ5m1zRKFeIioxGuC0NPnxm7Th3Fuzu+xa2menFTKF4ggSxWJvh8zPz+bOlqPDZvGZTUWnfjKl759hMcvlYq1E9SlqXbgTC1Gg/MmIffrnuWW3fO3riCf3zzMU5evcipDrQRlFCofTC5nAXjR+AlaDhVmF84VgScSThw+Txe/uoj/nwSAhQcHk8JDWKaSLACmYkpeGjOQiweNxUxoRFo7+xAp8XEa3+IMoQBOundL5aXMUjeU3Ia/XYHJBIpFMoQDM4swKpps7GgaDTiwiMYgHX2dIpSiiDWLVucLny29wd8te8H3sXOGF6I1577T8RGRKGhrRn1rQ3ITs2EWq5Al6kLXr8fkWGRiAqL5K93ueIqfv/+P3C8rBRBSqWgR3W5kJCYhuWzF+P+SdOQHZ8Ep8sJQ6eBrx+pRIbw0DBEhEbwRuFK+TW8/8PX2Hv+FH9+Yh5DpMB/P/bcbcB59jT+vG0L2rra4OlsQpDbhbyUDKycNQ/zx09DakIK+q39MHZ18AZALlUgMjIK4aGh6LfbcO7aJXy67WvsLzkJm8PNTKEMfozOH4bHl63BrMLJXDzQ1tGG7l4TyysInNNxSIxL5BucPruhuxONrU34n4/exbmb16AN0eDJJavw6wcfZZC6+/gRvPjWX9Dc1cHHR+b34qWHnsCv1z3LEgTSWztcbrgQDIUuDJRqEEsVv14PSq6X4U8fvo2jl84JTvzABIfNUG4eq/vIc8IIWMhupmINlka7iFQiiYGQw0sGLj9NIXnDTdNsMt6GQx4eyc2Rri4jvJZO+HwkByJT8egpfnKocjC7qPe6G3AKiy4ZRITOdGauAoCCF0pB88lvyAG0QjUlgVBuISADDid6EKspxGIIRh4fFBIJVsyeguXzZqGjsZMZucLRg5AcH8uxRne+mtsM+H73QQzOycDEMcMhl8rQYjDi3I0KfLFjH05fuAy324PUuBhMGz0SRcPyIVPIsWP/CajVcqxbuQi5mam4eL0Kn2/ej+JJo7GkeDLndfIDQnxKB0ZytW1G/PW7A9h19BISw7T4w5NLMGXUYB650OLT0N6Jf367B3uOXMT8iSOwfM44VDQZkJOWjBG5qahoaMfHu89i98Vb6IIbWZnxeG46xTANgl6tRE2TEb/7YAeOXKP8OB9400muLnjgpnGwSomQmFCsnDIMT80o5By93SU3sf1MOXKSojE0IxadZjuOXa7CpZsN6O2zs75kXH4qFk8dijF5SUiJCYXD7cWZG41o7DBjwbhcxEXc22Hd2G3B2cYuuFw+hAQDJ240Yc+lOlhtHkFfTQ50vvAEttPTQ5lJotmL4pzo/6hNisL9OadVCP8XdGyksJBg9bRcrJ8/hM0dd489ScP56oFbOFzWAo+KXMtCNBNVS7qanJB4g1CYFoEnZ+VibF40Qrgm9cevli4bXt18DdtO1cCpBmThKs60o/Ha0IRwrByejKmD6WFB7v57AUrgvrvNbd1u2vgpOEMg/WJNN97dU4mTVw2wW8js5GJwGBehxiNzcrFiRhYS6Pve9YbCqM+LPouLTUK8+QLJ3yRQKqXMvO46WYONW8tQ1dQjONVF1ovG/8XjMrBh1RgU5MTwhEAw5vrh8viY0bbb3XA7vSyHoFgiqpAk7eW/amuyO1zYd7Yab22+gOt1XQhS05iGsvZk8CkUSE8IwwuzczG3IJHlI4EX3TMWuxt2txdahYz/7m5gTQvvthM38PYPJShvNiE/PQ4bloxBcVHWTwLOS5UG/H37dZyp6oRCr4QsNITNdV6nB3qlDMVD4vHAiETkxWrvkVUMPHwHxuCB/+Vfn0v6UZKwbDpxAZ8fOIHa1nbBHDNQcSgAToGACBT7BRy0gpM0UGVIph6SE3FoM7P8Yu+6aJyjh8tcApwrlgkazm82iTmcgoZVOIu0Xt4FNhmRCtEz1NNN43uKY+HQdJYxBSM3KRnrFy7Biqkz+LdsPXUMr2z+DnUGI6SyEHaxU2alPCIW8pg4Nn652pvhaG5gt7dXDLEnli87Lh5Pz1+IlTNmstTok9Pn8PHVm7CTP7C9GSmKYKyeNAlLx09EiEqFksoKHLx4Hg2GZr52hySnYc6YschPz0JHby8+P3IQnx85gLYuI7OIw9Iy8MLi5ZhTOJY1lqyV93iYyTxbUY4+UweyYqJRXDQJeUkp6LPZsON8Cd7dsw8VbQYEeayQBzkwNi8fj943n9lIqUyOWwYDTlXeQn17OwM0Ot6aEDV6entx6vIFtBjakRIZgaeK52PtrHmspdx07CDe2L4Z9cZ2SLxupEaE4bG5y5CckIyqlgbUtZIOkCZHbsSHh2HqiELMGD0ZoRodbtRV47XNX2Dn+ZNwUIwM5eey6zsgfRD+VKtCMLtwIv5n7dPITExGbWsz3t+5GV8e3QsL6RdJ64cgpMcl4JklD+LxRauYRf360C6888M3aDa2CWZbmhKy30DOmk/yfNyhshA0nAw4f4ak2CQcKC3BHz9/D+VN9ZDSz/N0kTTngl6VgPPCidPwi/sfQWJYJG7WVGLHqSO42d4Ar1SOaH0kpg8dgdmjxvIb7Ss5jr999QFuNrZALlMiPjwCK2fMxcNzFiAlJhYtnQYcu3yWx+d2m0XQy6q1kKt1KK28hfM3ykBVlVOHjsY/NvyGZQMOSqZwOtDV24Oj50/iauV11leOyBuOOROmIyU+CZ09XXj1y3fwyZ4tLIeh54derUbxuCn4+aoneNRt6rfg3I1SnCo5AUtfL1RKNfKz8jC1cDLSE1NY97j37Am8/NXHqGhs5KxejcyH/3r0GTy+eDXfQ1vPnMBf9+2Dod8KZ0slItUK3D9hGh5buBIZicno7O7GsZKTKLl6HlarDVq1HsOGjcCMwvGIjYhm9nrH8f34+5fv4lZ1FWTBJB+IxtMr1+GBecsRolThcvk17DqyHzWN9dxuRQx64aACrJy7DLExseg2m7D/zHEcPH0MJ25chcFkglajwbpFK/HLVQ9zSP6O40fx67f+iuYuA19rMr8PP1uyCoumz8W562UM4HsdLtiDFdAmZ2HEoHwszMlEqk6Hnt4evP3dF/jzZ++KpqGAkZu29wRCSBMs5oly4gTpnqmyWMBJpNsUzGZkCpZzSxHnlFIpBkVjKUIgi4iG3066+x4OoJdowwC+ZodP9HOTiEomNI1w+6So0bzznqHFziuBl8q7WZ8g6jNEXQgBMDphtFvj9hl68zss/xwATUHSYg5bIKOQIokeXzYXhaOGoqXBAIOhC9lZiZg8Zjj02h8DI0NnNw6duYhBGSkYkpsFU28vSkqv4larAdUtBhw4cpJ3fDGREYgLD0eEVosuswUV9S3Q6UIwf/pEjMzLxs2qBmzffwrL503BY/fPRWSo7h62jA4ssaeHyirw9f4SuG1OPLlwEqaMHASVQoYukwXfHTiLD3ceRluHCWvvm4gVswpR0dSB7PREjMxNY6B97mYdPtx5BgevVWNQXiI2zJ+EYWkJXJV54ko1Pth1Di0UBULOv343vGJ3Njvx9WooonUYkZqA+0cNRpQuBPtv1eBsRQuDqFitGhJXEMw2YiYdMBrNUAZLMGVYBtITohhsjs9PQqhOhSpDDxq7+jAuMwHhGmIHb0Moi8uNkzWtqOm0Qi+TI0qrwA1DNzadrkZ7Vz/nUlKoOMcj0dOVNg1s/KIebw+3EhGbGBwqZ1NREJ3nQIsUudkpAkglxQNFGXh6QsA09GPEV9lrw2unKnH4ShPc1ACkl3KWp5Sikbo9SFdpsKwgCTMHxSNaf+9omrJIj94w4s0d13Glsh2SWIrOEqr3UmP0eHBkCoqzYxCr/emxNgG1Ppsbvf1OBoBk6iKtZahGwSDqX2kuzVYXvjndhM8O1aCpqQcemwvSYB8KB0Xj+RXDmFVVEEi/40XgsM/qQmWjCVcru9FhtMJD8hTK0NMrEBWhRpRWjpJrbdh2vApt3aQRo5tRZL7gx/TRqXj+wUKMyI3l+tm+fjJp2NHZa0ebyQ6DsR/9JhtkKgnCwtUMGLOTwhATpmYpyt2gkM7n5cp2/HPTBRyr6IA3XAOpTsnaXa9MhvQoDTaMy8CcnBio72AUBQJHgOicoCB+T/r/iQWmkT3pjL4/eh3v7bqEho5+FGTEYcPiUf8CcHpwqaIVf9tcitO3DFCGayGPCeWM0WCdFEXJEXgkLxGFcXouALj7RQDY4fLA3G9Hn9XO7WM0EtNrVNCplQxAfopppu9wvb4FG3cdxs6zl9BntQ1Ejgn1aCLgZB+PeC4GnDvCWIfXOwKKHAwvE3L0CD5SPAxlddJIXUqAsxAv3k+A03gH4AxEBgmZj2wQ4sy/2/3kJE+ikX2wQsj+9Door1SIp5NIJSjKG4TnlqzAzDGFDNC+OrQP/yS2pqcHUgqqlygQTKL+8GgoE1J49EVEgau9Da6ONrjJhe7sR5DHhayoKDw9fx5WTp+BPqsVHx0+gvdOn4FTpYFWpsCU5Hj8bMpEDElNxa2mRny4dxf2XyxBp7mHY7HSo2KwcsoMPDBzDsK0ehwpu4x/7vqBWU5p8G3AObdwHGQyKY8+j9+8gc/PnMGV6mrYzUZkJCbh4TmLsaKwCLLgIBy/fgNv7tnHv8PnNCEhXI+HZ83FQ9PnIDI0DOVGI7bW1OJEUyM6jUZ4nC7IVAqoiFBwe2EyGtDfaUSyXovHZ8zA2knT2Sy05cwJ/HP/bjQYDQh2O6BXq5CfnsO6yqaOdnR2GeCwWeFxuRCqkGLqsOFYv3QNivJHsdbvvZ2b8MmBHRwZRYCQQslZtyc8nkVfqARD0jPxP488g2kjx/JYfuuJQ3hzy5eoaq6DlCo3ZXKMGzISv1r9BCYWjEB1cwPe2PQFvju6FzYHOfcFQoKkOzRVBN3HPAkUXfkkt1EpMX+MCDjjRMD52UbcaqiBhK59jhajtkAXv2dBZi6eX7EGC8dPQ0enEZ/t2oyvjx5ACxlFJBJoJHJModzSlY/y5oHGxn/44n3su3KDG+2KsjPw3PKHMHH4aFis/dh55gg+3b0JNc118LjJLEaYRAG1RsfV091mM5cfTC0Yjb9v+A3S4xP5OLV1GrD9yD58tXcratsaGEOMyBmCZ+5/FMUTpsNqs+KbvZvxyjcforGrEzKJBINS0/GLleuwaOpcOD0uHL1Rhs8P70HppdOwm7v5Xs9OSMP9sxZg+X2LeXxfbzDg5c3fY8+Fi2wqUvss+K+HHse6RULw+9bj+/GnLd+gjcy2EinG5Wbj2WmzMblgJLPcBAI/2vIVbtRVcBOaSq1BZkYmVs+ai+UzF7IZqLy+Ci9/+Bq2HT0Iqd+PGaPH4r+e+hWGDSpAVUMt3t/0GbYd2c9jd4pppGi8vOR0PLv6cSwrXswmse/27cQbX3+Mpp5uZnt1Wi3WLbofv1z1CJuHdhw7gl+98zc0dxqEaCYAw7JyWVJQ3lgPo7kHTl8wvFI15FHxyB0+Bs/PmI5FuTl8He88fhBP/fm/2LjGKaViCpFQrxzEfej8p2ggp/hAP8VJySmgmzLYhazEIIloiBKNVQxMFVruuOfaYSfpooMgj0rmfx8kKxjvJ+MNAU6KNuJ6Sgp1DTw4RFEya5WI1LJRHaIQni1krBGTJabws0NL7EwnlzKBZfpZXkOFwOyB2l1qGtFqcN/YUVi7cDZy0lJ4JFHf3I765jZmCYcPzoZCflsv1thswNfbDiImNhyFQwfB0NmJzq5ufiDSWPzwibNMqU8cPRzheh26u03YevgMrtU28sU0NDcLM0cN51H43mMlmDAqHxvWLkFKfIxgBLrrRdrRbosNV2qaYe13YFhmIhKjw2FzunDk/E28s/kQymobmEV7uHgCVkwdxYAzJy0RI3KS+UIy99tw6EI53t11BkaHHaMGpyIhMgwOuxtX61pwq60bXi5UokYlLzz9lFMohMsGh6mh1KgwMjkOU7PT0Odx42BdI5r6SSwO5IWHY1ZKMuLDtejzuHDuZiMzgRMHpUKjVMADH+KitdCFqnCzuwdWtwcLMlMRq71t2nF4vLjaRWDUjESNFnEhaiZr6nos2Fxag1NNBvSTpo0yiWgT0yPs3smh7rV6uKucnOzUqU4ZllyHSoHzNIYnxpy/iITrFleOzMDTo7ORpLs3h7O2z4YPrtTj9M1WuMkhqpNCrghCpESBNF0IRkeFYXxyJGJ16nt0l3QsDCYbPj1Rh29P1cBoMENCrTvSIHbyzx6ThidJ9xmjHXCv3nmqiWmsae/DpepuVDb2wGyyQ66UIi5chYL0CBRkRCI6TMX5mXe/WOpRa8Lbe6tw6nIL+k1W6FUSLJuchicX5CMtnhzEP/5XDqcHF24YsONEHc7f6EB3j124P4L8UGhkCKVKzxA5unqsqG0zwc795wFtjw8urw9FQ+KxfvlIZCdFoMnQh8q6LjS298LYa0NHvwtd3f1wmO2QKIOhDdcgNS4ME4ckYPqoFAaf8p8Aa/TvP9x/HVsuN8Ps9UNCkVpSCTwIRnqMDs/PzEXxkASo/xe9JJ0LGl/12d3coEVA2G6xsaRj04lbrBcdmhaDDUvH/IuRugeXypvxj+2XcbqqiysYKTRflqRH0pAorM5PwKK4KDYJ3C2pIIDb3W9HRXMnrlQ1o6HVwA5YavtKj4vAyOxkZCXFQaMS8mvvfpmtNnx/4jw27jyMmhZq6RCd5vznbdZKcKALoDOQNEFhObzwB0kFnRyFskvI8UkVmELvOpkPBIazCC/ev/wOwNkiutqFYHdiSalLmzXuPCAQtNISuZb7wjlDj5hNioMROVH6vTNGjMLzy1dibH4BjL09+GTvLry/ezszjFLShxM7SrWcSi3kEXFQZ+RAFhnNjXFkHHB3d8HZYYCv34SMcD2eLr4PK6dPZ8D54f79eHvfHtj8wUjLzMWDEydg9chh0Cvk2H/hPN7asQUVbY089KBrIEQqwbSCoXh64TIMSc9hLefr27die8kZNgMNT8vA84uXY27hWF6bb9TX4oN9u7HzciksFN0ilSMiNgULx07Es1MncgbxmfIKvLHjBxy7ch4SvwsjsrPxi6UPsHavz27DD5cv44tbFWilKC+70FonJdKCGu9IAma1wGPqQUp4KB6dMBFrxhTC5nTghytXsLHkHJoM7QhyOdmhLycHu0zOoMllNsFr64fXagX6upAXG4ENyx/Cyhnz0WHq5jHz+7s2oYeiamRyIVGAorjuiLqhjVC0PhTr5i/Fk4tXs86Qx+Vff4gjl2m0GYwwjQb3T5+LFx94AuH6UJwsu4C/fvUhzt+6yuYmPris5RaNQpR9TdcYTwJFDadKiXkMOJ/i3m1mOAlw1lcLZkAOZRfqKMkzMH/cZPzX2p+xSejyrat4+dONuNzWCg/nTjoR5HIgLTYezy97CAsmToPJasUbO3/Al8dOQOqxYvXU6Vi/YDliwiNwubocr2z5GgdKTsJlJwOeENvF0JujlqTMnFGiweSho/H39b9kwElA7sTl83jzu49x6mopM8k0iUmKjMKGFQ/jySVr4fZ6sO3wLvzli3dRbWiHRqXEnKLJ+P26F5CWkIzyhmq8vWszdlwrY3bT02NgJk4jUzB4f+nRZ1E4dDR67XZ8dvIsPjh5Gq315VCYG/CfDzyKx5esEYLfD+3EHz59B23uIIRlDcGaabOxfuxYxOr0uFFbgb9+9Cb2nTsJB50PmmRIZVBKJRg7eAheefZ3yE3PQpepG29/+zHe3vQZXLZ+PLF0DZ5fu57NZ7uPH8DvN76C8sa6O0LX/QiRyrFs2hy88ts/IUSlxrGLZ/Hrf/4NN5ub+Nj9CHCqQ7DtyAG89N4rbKSi88oJGLTJDfLx+stV6MQoSqlyWAF1TAKeXLgYL80pRohUhtNlF/Hwb38BQy/FI4lpQbw/Eq+tQO4wS3yEJCJa9giEUzwWxx2xYY+SaqhJSvDr0BoVRHFI5GKnLnv4IJGHcIyZ1+VEkGzIWH8wRYjQTSmjkSntzKXsQKKXsKCy1VJoZOFRqYCCgwlcUG8nB0RTGT2NXmUIUom9zHSP0LjQK7QSkKaPH5v0z6XBKMrPxTP3L8TUMcNYj0kMidXuxKFTF3Gjsh7zZo1HXloS07nUlHCxrBzvfbkTco0cKbGkmwhhJjQ5IZaZlPNXb+Li9QqsmjsdibHRvFD+46vt2HToFGxeL2aOHII1syYjLiocm3cfh81qxbpV8zAkN3NAl/lTgIJGPaRpIGaIDvKl+mZs3HUCh8/egJ120Qo5HppViOXjh6GypRPZyfEYmZnIP0/nj4Lnvzt1BZ+duYxum6B9oYB0h8/NFa3UDhCsECJ8vDYKSRfDo6XBSIkIx9pxQzE2KwmVXSZ8eukmKvtMvEtcNjgHjxfmI0YXgvouM06WNyJBr8Wo9Dh2/zaZ+nC6oQ2dXiea7TYe167OzMTQ2EjWvRErWN3di8N1bRgSE47ChGjOiqTFsc/pwtnGdnx2tQplrb2c/8WLh4nyTykqgrR1bm4W4hpT6iBXUlc51WWK8VkE4iX094LU4sGJ2Xh6eh6Sw+81DXU7XChp7eFwcC4sUwi5mzESBdKjdEjWq6FTUMbqvUCBGpoOX27GxyeqUdbUDXcfgWCKkfEjMzEUTyzMx8JxaexGv/tFx6C8qRfbzzbgSFk7mlt74bJS5lwQj3sHp4ajuDAFM0YlIT5SwyDs7ld3vxPvHW/AN8fqYGjpRYxaiifnZGHVDIrpEvR8d74MXVZ8sPUathypRlt3v8gQCls8ktTwYaNjTUwEd02K7ndxQSDASa7xaSOTOei5sqELtU0m9Do8cPv8/JB0U5sM3ZMyYsUUzBDlJYViTfFQzJ+Ug6jQez8XRSV9faoaHxy4gZbGLkhIxyOVgoZ96YnhooYz7Ucazru/G7GLlc0mnK/uQFWvHb3UOtRvR2tzJyrqO2Dqs2FISiSeXVb4rzWcNe147XA5Tt1sh5/0mxTxlBCB4qnZeLIwHUPCNJDddR3Q0aPig5OVbTh4oQpXbtTA2GWAx+timU5seAjG5qVh/oQRGJWbBp1aNcDGBr4DjWBP36zCP7cdxPErN1hLJVqnRB1ngLMSm3TES4FZAY4KomUxwDiJXe0S0sermbWkGBFZsB/FRWPwy/tXoIaqLb/5DrX0UGHJBK2j1FpEcTnCyJM3GhTRJSdmU8cd0T4nxZSIxRs0tidtqFKB2WPG4YXlKzEmNw+G7i58sncnPti1HUbumBaMfAw6JQp2oirj01nXKQ0LY6LB1W2Cva6BH9bpoSo8dd8MrJw6lfvGP9i3F2/t3smb7eGDCrB+4QLMLShAkNeLC+W3cORqKcy2fja/0LOC/jszNgYzR45BenwSKpqb8fqOrfj+5HEuWxienj4AOGlTsKvkNF7d8h2qDa0IUuqgiEqFJjQS09NT8MtZU5EUHoazt27i9a3f4+iV87yRnFM4Di8sWYXBKekob25kQPxD2RWAzBqcFxqEIDLksI+AQL8DcNiQHhuDdVNnYM34KbA5nfjh8iW8e+oEGjs6IKFcVVUIgqj+kxp83E54+8yA04UgWz9g6kCqXoMnF67A6jkLYezpwUc7N+H9nd+jm/SrzCJKeMToo3uQmXEyyoL1u2Q8+d26ZzE4NQt1rU14a/MX+PLQDh4rZ8bGY8PytVhTvBwWuxVfHdyJ177/FMYuypoUTbYCFTVgEuKkBMp4ZKYziBnOAOBMvgNwsmlI7GEPtD9RzNPa2fPxmwfWcTf7zdoqfH9kPyxcxUuRdna+3nQhGkwpGI0Jw0eh3+HEhwf28EZGJQ/Gb1aswYpJM1ivuZlGyVu+QWtPr2AsI9Mcy+cEmQhHmAdLEaLWYnLBKPztZ88jLT4Bhm4jPtm1Ce/t2gSjiRhy+n5eROk0WL/oQWxY9TOeFGwXAWdNRxviwiLw6LzleHHtegZJe08fxp+/2IjKXgtHZ5GRztNtAJxOpMXF4Fdr1uPBucu52WxfeRX+cfIcym9cgbzlCn57/xo8vmytqfIa3gAAIABJREFUADgP78HvP3kbLRYLkjLy8MLSNXho4mTWYe8/cxTPvfLfMPSa2TvBbDFtALxexMbE4O1f/BEzCycwYN58cBd+v/Fv6Opsx/NrN2D9qsegCQnBl9u/xR/eew2d1n6hOpNN7D4EuT2YPnIcPn1lIyLDI1B6owy/eO0PuFBTw5iJRuqPL6aR+iPQE+A8TIDzH2jp7BTyMkV9Px1rekYK8kYpZDIFZFIFR46tvG8uXl77GMK1Wly8dQ1rXnoezd1d8IilBrcnaOK0ZoB2vK3b4DZJagdThTDRxu1gFNskdq5LlKHc/OY2dwreDQkVqcRDqtTB3W9GkGzoOL9ErWC6nlpICHwGKQl00pbkdniukHV2e7InSIoEfR45zgUQSmN6mWAWogezj2oDyTgiBIN7CXyKqUohISo8Mm8GiseNgUIpR15qEnRUW4cgHD5bire37kJKagLGZ2Tx31t9blTUNKClpRMZyfGw9lsRGxOG+VMnsGaTdkRtxm5s3n8M86eOQ2pCLB+ut3ccxDvb9qHHasfTC2Zi/fyZCNNqsPvgGew5chqL507B9AmjOP/r373oZNZ1duOTsxex+WQpjIZeBMulkAZJsHr8CKwYX4Cqzm7kxMdheGriQCwMjeuq24z44Ph57L5UgS6LHZJwObe2+HoIHFEPObU00S6CMkyFEFyP2YHxeZn4zZLJKEiJ5QilP526gOP1rdBJZXhyzFA8OCqPozAu17ajqrUTo7MSkBIdxrq+pt4+7LhVCwstftJgtPZZkaBUIUOrh0ouhQ1eXK7rQJuhD49PysfYzHge1fdaHcysUWzTgcpmbCtrgMnlZlDJQfD9HnhtFHouAEtiD2gzwRpP+h708Z0UokobEjK70ANIhtWzBuPnS8ilfq+Gk8YGpAOkWByRyxPGMUHBUMokPznSZjaN9KlXWvHpvhs4U9UOqxgizoubz4/pQ+Px3MIhGJJO5oMfM5TEiDUY+/HNsRrsOFOPZoOFczUp+5Hr2GjMpZRheEYU1s0fxKCTHOJ3v+iBv6XcgPdO1KH8ehciEYRnZmdg2ZR0ROgF3cudr7qWXvzp0/PYe6YeDift5sW/FfZ1wnsz0BRKwAYajETASdchfS6NWsYRYVabEx5aYBRkOvPCT5l9ZDCQkpaQXIg+Hi+SjnPRtHw8vXwM8lIj7zmmxLx+f7ICb3xfgvr6LtZakSHM7Q9CelIEfr1qDBaOz4T6Lmf5bcDmQ3lDFzYfv4UDpY0w0DUQroGEaju7+uDsssDtdGJwSjg2LB2N4qKfMA15fLjc3I03TlTj+Pka+LopiFyCiLgoPDmnAA+Ny0D4XUYjen+K9TpWY8SXZ6tx8UYD+owGuCnyh/vGPeyHDNcoMXP0IKybPxUjs1LvYTnpuNa2G/HBnmP45sgp1v0NSCkGXFjiOJ0Z50CNojgPGkj5INEz94RybiVlLJLmkpzgFF00Z/QwvHj/CtQau/Dy19+gtqlRyCzkrnE6d2Kgtpg4RiN0iSpU0N/ZzcLPcTmHcMHQR1MoVbivaCxeWL4KY3JyYTSZ8Pm+3Xh351YYTD1snBEagCimjfT6IZDrY6HKyIEqPZ2zA71mG1zd3Qw4k6V+rrZcOWWSADj37sZbO3fAZndi/OB8vLB0GSYXFPBGnbrYyclMBghBzC9gIqVMBr1Gw6PiypYmvL5tC747eUIY/4mAs7iwCGaLBZ/s34PXt2+mjgzIIpIgD4+HwuvAtKQY/HrRIiRFReNcRTmzpEdKzyFMrcSqqbOxfsESBh9nyISz7Xscu3EVConsdg4qmwbFLFMq7PB7kREbg6fmLcJDsxeyhnPzsYN4c/tmNHQaBTMlhdcr1ZCGaKCRBiNeq2XnfKhcAaXfi2itFlNGjsH4ghEM7AlwfrBzE7r6eoV8YhllwFJtMBEVLjGBQOiUz8nIxH88sA5zx0zkSJ3NR/bi9c2fo62rHZMLRuBXD/4M44eOQWVTA97c/Bm+OrgDLodTbL0JyC7uXE2Etj8iemiSREar+WPG3cVwvoubddW8eWICSawcjY2KxVMLluOZ+St4kthvs6LTZBIiDgUkxA98MpaQaUWv0XKs0KcHd2Hjrh8QHqLBnx95GjPHjEW3qQf//P5jvPnDt/Crwvie5fxGys8UpwMEUCjGKCREiykFo/D3p55HSmw8yhtq8Ncv38eOs8d5/SdQQyxxpFaN9QsfwIZVT/IFFQCctcZ2Ngg9f/+jeGTxao6l+nTn1/jL5++ix+6BIiIGwTo9vGZiOjsQGaLCo/NX4pcPPw2FXI1zjc34w/HzuFRWBmXbdfxmyWI8vmglT+cYcFLwe7cRg5Mz8dtHnsGCyTOZdf9q3w68+PrvmH0nwowLbygcXiqHLiIKLy1djYcXLmdN84mL5/CLv/4a9Q01eH7dC3h61To+ht/v3YrfvfsK2nq6BWZSXNNpjrtgwnS8/ftXodfpcPzCGfz6jZdxo6WF47J0Gi3W3Qk4j+zHSxtfQUsXAU4BqAlGbD9USjkSo2OQGB2PqLAI6EN07NgfM3gIVkybxZ+PYsDW/Ocv0dzRzgkgXLggao+DKJA8UFPLLAhllwrrB/OdBDjlSiELlnTkLhckKh0kIXp4bTb4HWYu2aBJkEShgSwsXsxqJ4nW8PH+YErFJyEx9b8qCL2SnlNwrVNnMj/4CAj96MkY8IMIX5TlZbSHoYe6aBwSxSuc5UKsps9BUUo+BqSEslfPmMJfprGzE8umTcL4vDxQhMqlqhrsvXgJzcYeJAVpISfGVCtng1FKdBSKxxXC4XCgsaMTCdERyEkm17UUVpsD+8+UYHBmGjKTE/lEfHvsNP7+zU40dXRjxczxePy+KdDKldh37By+23UYS+dMxqPLihHxL3Scd97a5J78ofQaPjlxEbV1bUgIC4XJ44DX48ej40ZjwZjBKGtsQU5iAkZnpbDOhPt7JUH8vUprm/HOrtM4ca0ODhUgDVXB5xDYEQLiXrMQTk4VaTTmcpucKMhKwfqF4zE8MxEtpj68db4MpU1GHov/fNIILBmeA42CXI/16DbbMHpQMiJCNXxOaowmNPb2ITUqlBeb0zUtaLTaYOtzw+n1wCkDmht6ERckw/wRqRidm8CU+fnKFuw+U4mESB3sdg/2ldbD6HAhSCtUl3pN5FwTGld8Nid8diH4nHJT+dwTSOJaMkZP3GAkgRRrZg/Fz1eMREqs7t9mJf5v4J8ve78fPWY7rlUZ8eXumzhxpQFmYiZJj0wOdq2Kc1FXT8zAw5MyEfcTjB7pNbeerMXHe8tR02wSzW2C5iowqvT6g6AJkeP+qZn42YJ8pCeE/qTx5kK3Ge+VNeLURSNC+nx4akIKlo1PQYReec9X6ei24oMd1/H9oQoeMQvHSjSFMCMQCJMWO6HFRUl4CAT0g4H2LDEgnzZMQdTqYBcyQQMAlJZ7qsf0+HhUOLUwCxuWj0bhoDgOnL/zRYa7Tcdu4pVvzqKuqYeZe8qbpRB6il/6zYPjsGhCzk8CTvpYXb1WfHfkGr7YX4a6djN8FOESGQp5bKggFzFa4LbaMCg5DBsWjUBxUeY9sUjE3l5u7MSr+2/iZFkjgjxujlsalhKFZ+YMxbSCJGYs73zRe98ymPHFxUbsL29Dt8UCv80Md08XPH0msQqSmnq8SIzSY/2iGXhwxjjoNep7WM4eixVfHT2Dd7btR1O7QYiS4+P+o3cUFjSx3k74JbevGmF+KLQ2cTc4BSor1Cyal8KHOSPzhVgkQwf+GACcxGp6SLcpxNUIm3kCEtQKpuP/zevoFeORuGhuYJfC4zS5DJOHDsXzyx/ApOEjOZ3jm8MH8drmb1lnSLrJ2w1vJDdRQRYSAWViBpSp6dxRL4BF0mX3IsFmxWOjCrByygTOiqRx91s7tsHucmPS0OF4cfEyjBs8CJ7gYLTZHOgxm4WsVKr/44eBGHbPl6wPzcYOfHfyOA5fvcqJFcMysvD84mWYM6aIm37e2fED3jt0EFJ9NORh0ZzvJ7NbMCt/MF5athSJEREC4NyzC0evliJCLsXqKTPw5LyFiNDqcOhSCV7Z+g0uVJVDwakBohwicOrY9S+cpcy4aDy1YAnWzl0Gm92BTYf34Y2tX7NpiKQHtLip1SFITUjE8IxsjMkZhCFpGRyGTi54mUTGOZMUAUUmqAGGs88ktjCRl0EuuH3J1Ut+BgIpcjnCdRqsmjwTzyxejZiwCJy7fgV/+mIjrtXexOpZC7Fh+SPszD5+uQR/+eI9XLhZJqR9iL313EPPl9vA7lSYQ9K6K5My+zW/8A7Aeekc/vj5RhFw3ubrCVylJaXhuWWrsXbmXF5PDV0daDe0cOPMwDVP1wS56OV6vjbN/d3YW3Ye204eQbxGi789+RymjipCm7EDf/n0dWzc+g2UYXHMgNF14CMAwp+PYhVtXGqgUqgweego/GP9i5zHebnqFv7n43dwvOyCGL9H+2Y3IrQqrF+4ChtWPiECzp34y5cbUWc0YGh6Dl5a8xQWTSvmYPcPtn6Kv3yxEWa7G3LaLIRHcr2ip7cbWrcTyyZOxx9//hKzq+erq/G7nftwqa4FalsXXpo3G+vmLRK71Lfj98QcmntROHg4fvfEC5g0qgjtvWa8u3Mb/v75Rsjp+UysIOnuCRMpVVCH6PBg0Tj8dt3ziAiPQMnVS3j2H/+ByspbeOL+R3ikHhcVg/PXSvG3j9/G8dKzcDgpYsgPiVSG9NgEPL1iDR5bvpbNbpv2b8fv33+N35c2gzqNDo/dBTh/s/FVNHcZhamCOAVLjIrDsJxcFA0ZhmFZeazpVFMPOhvX6Jmo56XsSmMD1r7yVzRVXofH3s8SC0HCQ+BSIhqoiSkV8J/EH8SpBSSxIkad8CLfTwolJxcFU+UpSVBMnYDXweeZyAqa1ZGWPVithiotD0GKYeMFtpt+MWkARMDJMSTcYigupFzfJFywt3VLgXaFQF7nj81GXAdMqWuiW1moPKROcSmLkfNTU1nf4ZMAk4cXYMaQfPTaHayxpLcmxjJeFya4bDVqZgxJEzkoNYVv3MrGFtbg5KUlcysCPTDPlF3nXfXgzFReHE7duIVfv/01bhoMSEuKweTsLKSHR6CqsQnHz1zC1FFD8OwjK5CRknhHdtu9cIcW2oM3y/HhkRKUVjQhVCLDg5NGorLdCIvfgwfGj8aQ+ChsOVSK6MhwzCoSwDOxSymxEVxDaHU4sefsdXyytwRlzR3w6xTMdNJBJde310QMBzGGDgYJNDbPSonFxGHZiAnT42qrESV17eixOJCbEo1fLRyPGUPS+bhcvFHH7zUkO4ld98R63WrsgFarYsbTbLGjwdiDEL0aTpcXFpcLNgr+bjUhQa/hyi2KUIJcjnPlzTh9uZZlCi6nD/XtJliJwabRFC/aEgRTzI/PC7e5n5MLhEeuSMkMPHyFmBc6x7RLfug+ApxjkBKn//8CnBzlQu0LTjfaLHZcutyMfccqUVrRxt+PsRixevQ5lTLkZcbimQVDMWdUMvR3sWL0s+T+/tPn53H0UiM7u4WsUfGbcMWjkBlLizmZgH65ciSK8uPvMQHRv6jps+Kjqhbsq+iEzOTF44MTsHRUIiJ19wJOYmUvVXRgy9FKnL3WijajBf32gOYrAD4D3ey3AeYA4BQjexiTyOVC9aPLCZ/TCS/tVEnuQjl4hPcpu4/beeSQh0ZgwtAUPD0vH0WD4qG8w21Ov5vuny0nK/Hqpouoaexk6QqZwKzdFqRE6/Efqydg8YTcnwSc/J3Km/HOthIcuVTDxh2JnCoXQyDVayHRCw8gp8WO3Fg9fj5nCOYMT4bmrhB50h9dqmjBKzuu4JzBAgmZvGw2FGdHY/2cERicGn3PtUOB/PtrOvDp1SZU0vUYTKDJBke9AU5jB3wuMuUJu3glRUqNH4lnFs9Afmr8Pdptuke3ny3FG5t341Y9ab/pyIgbACHFXYQwP5Y63JHaOQAEhQxYehYQI0lSFAXHyBDD+Ysl8/8fZ/8BHsWVbYHCq3NSd6uVM0ISIggRRI4Ck5PIGYwxOBvnsT3JM//M3Bnb4zC2xxgnbHAimmDA5JyzEEgooxxaoRU6B71v76qWBML3/u/V92GMQndX1alz1ll77bVQUFmBv3//PQpLitqz3v0pI5ziRMyohjZntFlvYiaiwxvJ/1kEBpxAXL/EJKybtwhz0yfworL33Gm8+9N3yLlXJLoyiNp89qclIBsIhSEMcmM4p4MoggN5w0ZRoNE2G1b37YnF6SMEDeeB/fhk3x7YfcD4/gPxasYsDOvZG1VOB/bdK8PlvELY7uXDR8bw3AVNSTSC1p+M68l+qLiuDpWNTWxXMzCpJ16etwhThwxDQUU5Pv5lD3bcuANlIOUvO+G2mKGWKTBt2Ci8MWcGYoICcT77Nv6zdxdO5uaxfdLykaPwxKQpCArQ4dDlC3h/+/e4mpfDG/12TOYvl/DmQIhtTowMx7Oz52PVjIUC4CSWccf3KK4RAKdeo8PgXimYNXo8Rqb0R6ghUEjDsbVyKhJpH8nAPTQoWACce6ikvgX1rZZ2XTEzyexFSVUe2jsQ0+qDAl6kpwzA7x97HkP69EdRZRk++PErnMu6jGfnr8SyydQ0YsP3B3fjve+/4o5i1m76D77t/n9z+aPjkEkRqDdg1vAxAsMZFYtDV8+zhvNOUUF7CZcDUyQkk+mGVxY9ihWTZvD9OXj+OH4+tAseIVVF6FT2kixBD4mxO+BohdPegDJLDcqqKtA7Kgb/euZVjB04BJW1VfjHxg/wxc8/QqUPZYAtU1N6UgCkCgKrLribqN9BAo1CifTUNLy77nXEhUfg2t0c/OWb/+L0zavC8yI8NAgJ0OLZjMV4YckafuYEhvMzFJtrMLBHb/xh1XOYMWYSA87Pd36DtzevR5PdBQXJWBRKyILDODUnwOPG3LRB+Pszv0OANgAXb9/An77+EtdqW1jK9+b0yVg7Yxa/N2epE+BsbMKI/oPxt6dfw6iBg1FR34BP9+3FB9u/g8xaxx3uLFGRCalrGqUCqyZNwx8ef5mtmM5ev4JXPv0fZBfkYkK/QXjrqVcxpN8gtmc8eOYEth7Zg5JysjH0whRowrhBw7F6zlLEREQjv6QQn/zwJb4/sAtWqiwqVDAaTVgzb2lHSf3YQfx+vQA4/VKJuMhILJ2agenDxyCCcszJYtHaAmtLK5MaIcHBPCYIJF8vK8Pab75DRcEt2KvL2CuU06M66cIFVokctITwGHJGoKoZV2P8myByzJCreGPNWfPEbBL5pNAw605xxG0yOeTGUOh6D4REmTqc50KaHAlsMsOpVaBNJlCWQnyduKNi8Ckuyu1jXehkErd2YlwlsS4C09WelS6WWujEqQxNAz42KBjpqSkYltoL0aEh3GFtbm1FQmQE+5FV1Jo5kSI8iFJl5FyyqaprhNPlQlJMFOqamlFWa0b3qAgEG/T8XOYWl/D3k+Pj2Pg9v7QcT3/wJa7mF/Euv1dIKOaNHobkxBicv3ITDXUNWDJrIkYOHcj+aA87aMeRea8c64+fxbHMPLS2ODC2ezzeWDiFNUA2nwd946PZJPbtb39FRWMrxqX1gNVqh16rwZLJQxFOk7kUbMC+7fg1fHP0KsotrZAGqrjZhsrTHrMd3kYrfA4XU9IDendDxtiBiAkPwY27pThwKRuVFjva5AqMSo3Hm4vSMbRnLAPbrPxSNpdNiovgrlxzYwtyS2qRHBcOvU6NSrOFk5ciQ4z8N3XYVdRamBWNizChztKK6roWaAI0HD9WY7bgfNY9nLhehOp6ir0SJk1iabhkRFpNhxNeu1Pw6WzXFXXWOApjh3EgAc7pA7Bu8XB0iwz8fw04aQde32RHYVUT7ja04IrZgptnilCSWw2bTYiI47lXnCgpk3vs4AS8vHgIhqdEsoSg8+F0+3DmZhne+uIs7t6rFwmDTp/9vrQdCZvVv7ZsMGaNSoRe13WcVLTasbGgHHtLzJA4fVgSF46lfWIQaehaUqfP2WpzIb+8EVeyq3A5qxJ3S+pQU9+KFquDr7/wUNInFgFnZ9wpspycUEIsnVwKbzMZjTtBqWEanRoatZxNpHVyKXQqGRQaDRQBevTrHoJ5Y5KQmhjGGuPOh5tSty4V48O9t5BfROyeUDK2NbUiPsqE368Yg7mjHs5wNjTbsPPkbXy59zLyysx8PSkCTUKd0Uol5CFGKML08EgkSA414LkxyZjaKxIBD4BeGpdXskvw712XcanOBqlWA4XdhWVDu+PpKQMQF2bs8ojW2p3YWlSJ7UU17CVLUayeOhtcNRZ4Wi3wElijNA2nHTJpG0b1TcLL86dgbP+eXfxonW43jl67jQ937MflnAKxI13UY7bzoX4Gr4MJ8qs7he2KH3PSgiTOjaS9hA8qrRHThw/Dq/NmoqCiFH/ftBEFxfn8vLMOVAQQnC2u0fO86nOQToqSPMQyut+Qs9OVoEWEknaeypiLR6fO5A34pezb+Gj7Fhy9dkVoPOM0OJFJJx2nKkD4ozZy85AyOhLygABu7ozxerC6Xy8sHjGIS+pfHT6MTw8dgs3lxqik7nhl1iyMSu2P4iYLvriWiUN3C9FSXc4end5WYmIFHap/HNPz6fZ6mb0hcDwwqRdeWbAUk4cMxa17Jfjo8DEcL6pglsXbQk06TVDLpZg2eCjeXLgQsSEhuJCdhQ92bcepwmKER3XH0uHDsHbsGIQEBODo1Yt4f+t3uHA3i307hd2n/14ILgMk7aJ7wyX12Qvw2MzFgi3SUSprb0ZRTRU0ajUGJCZj7cwFGJ82nBs/80uLce5OJnLLS7hbPUJvwPRRj2D8sFHtJXXWcLZYBGcDZoWEdZFLj3KNqL1t5SCM3gT0lq3FvEemcQLTtsO/4ELWFTw6cwHS00ZxgtGHP23ET4f2iuX4zjfaPy/4dZydJwaKP9QjY1Q6frfquf8FcArXpVtUDF5ctAqrp5AfqRXfH/wZ/7PxIw564AYjLqNSN7wKUh1tBBxsxeV22ZjhS+2WiH898xrSBw1l785/bf4En+38AQqNELVKsgLazMgNMfA0VcHVVM7jgfxFx6UOwrvPi4AzNwd//ea/OHnjioglhEUjxKDHsxmL+DOyhvPIL/jXdxuY4Uzp1p2bq5ZMm8fer1/v+o6N0BtabZBJCeiTgTl5QoYhOCQUK4aNxOuLVrGZ/amrF/Dnz97D9fJqmCK64U8Ll2HttOk813KW+ufv89o8NKU//vrkS0gfNByWllZ8f/RXvPHlfyBjjbXgI84R4D4Xy9r++NhzeDxjKVRKFfadOY4/bvg3isgVITAYLy5eheUz5sNkMLD8ILsoD8XlJaz3DAsORUpCMmIjo1FTb8Yvxw9gw47NnIDVRm8glcBoDMYTC1fitWWPCxpOBpwfosxcw89TmCkIK2fMxuqMBQgLNKGkshwXbl7BjfzbqK+q5irzxNHjsGT2Qmg1WlzNz8eaDV+hXuqDo7Iczrpy1mMSa0t9Ku1OHOJw42Yz2kARIGXrL4qvVkOuDxHy1p1WYQ7rFI/JPsQUJiFXQh4QDGV4AiTKvkOFhngSfarJNkMBEBtEm0RiJkUjdxZBiayPqHUVN1d+wClGW4rUPwulWfdJjUZCLCHLAujfSjmUagUm9O+HZzOmY2ByIguq7Q4nqhoauNweZNCjrNrMEwIBSr9XZovVzkA0JpwMr6WormvgeKpQEwE6KWrr6vlrCTFR7L/W1NyC1X/5EEcv32D2Z0xqL/zhiWUYlNobd/IK8d22veidFI8l82ZwZ3uXzlevD+W19fj68DnszMxCdWMrpDIJFgzoi9/PJzuOAH56qUu0qqYOf9qwA79eykGEMYA75qkz9q2nF6BHtygGesRC5pZWY+PBS9h19jYsPg8U4eR3SEk9LnhqWuBpoQx0J56en47VGWO53H/gzA18tO0E7jVYITUYMHd4b7w6dzSSY0LRYrWhrLoeQUY9IoKNDLpq6ixobLEhPiqUH1ZLqx1GHeUHCwbkzVYH7lXVcXpGbEQQGlpssDvcbB9Dxt5eZprKsH7HWZy9WQS7yyv6qhLYItuENp50BOzTwQx27Lj9TgfC32Qkvmp6GtYteTjgZGG5qAt+mG0N2dtculOBrcfv4mZFAyrb3LA2OOAmgG61s1UXaSl5weaxrMbs9F54YcEgpMR31W9SOX3bsVx8+NMVwfqps0+mHzGIiwbtuAMDlFi3YCCWTemDUFPXUiw1PW3Kr8C2kho4vB48EhaEtcmx6GWivOCujUbMKHq8aGx2oLiyidlWsnPKyq9BaU0TLK0ObpRrZ9T8GkJ/RY0IWAL+5INGso02L7QqGcJDDIiPMSEmlPKfNQg16vizU8YxNd8F6dWIjwpEkLFzGouwoBHg3HmhgAFnYXkjpG4XfA4Hb+C6xwbhzWWjf7Okfq+qAV/uvcIldQoaoHPmsj410chlkGkp/9gAn0aFXjEmPDeuJ6amRCFAdX9MJgHOqzmleGf7OZzNr+KdclBwINZOSsWqMT35nB48ci2t+Da3DIeLamBpcKGNNMYs8yAWwg1PSzOc1VXsCdfmcyI1IRavLpqO6cP7M6DofBDDeupWDv6z81ecv53LnqqsxWwjLbJf0nC/drN9uPAL+dOARO0tL7yCDRVlFSvI+H3EMMH4vbwEf/vmCwacBM4EgESbdbKpM7CW0OcQEov4ldtJTYF974x/6d8hgYFYNnEynp27iEuV5eZa/HjkIDYfOoCSetpUUbWJYgmp5KsSu1gF+yaZzgC5KQQyDYFQDeJDQ7BmUF8s6t+L9ZlfnziN9YePobXRjKFxkXhp9lyMTxuEmtYWfH3qDLbevINWuRw+yn6uKWOgT532Qla4UJpjDSoZy0skGJiUjFcXLMOkoSNxs6wSn5w4h5N5BRylR2kmXmsjlF4bpg0ajN8vXS5oOLOzWMN5Kr8QIcHhWDKubCuYAAAgAElEQVR8BJ6cNAGRJhMu3cnCB1u/w69kZu1nOHldozFIPQRkV0VRyz4khocJgDNjmQA4j+xnwEnNKBGmICydMA3Pzl2O0EATl7S3HD2Ac3fvoL61hSsJKTGxeG7hSsx9ZDqqG8wiw7kV9c1CAo8fcDLzpCSWT8WLss9BQQAehAUGYsWUWXhm/qMwBRj5PW4X52L8oJHoHhmLo5fO4V/ffoqrOVkPVN38q784YsV518+u01eNai1mDR+H19esQ2wMMZwX8PdvRQ0nL9z+9RoIj4rBU3OWYd30OQwUdp0+jFf/+zaaSZokU0BKQFkm6PToHChiuM1JgR8uSCVt6BMXj389/RoeGTqSvSM/2/UDPty2CXanuyNOWaWDTB/KNl4eawPffwFwpuHd598QGE4GnFRSv9JeYaLFIMQYKALOle2A8+3vNqCwpgoJ3GD1KJ5cuJq9L38+tg//3PQxCisrBWkXryVSSLUB6N6jD16esxQrx02Cy+PGtiN78e6mT1FQWYXA4Ci89fjzWDs9g5+9HQd346+fv48yqxMp8d3xp0efRMa4qZxnvvfMcby84X3YSOPo8cBjJRkWzQ9eRJgC8dHLf8XUkeO5AYxY739//wXqW60w6gMxY/QkvLzkUQxITGA/UDKJtzsoscsHBRmnt/lgbmzAiatnOc/9+t1sUNoce5xLZQg0kH3kcrwqAs7d1KX+5WcoM1dCJVfgkbSheGvN0xjQsw/yigvxw76fcfDsCZQ21sBpdcCoVOP5pY/h2ZVrObXoSvYdPPY/f0dDYBCg1MBReQ+euioh5pbWdWpSE2Ux3GhI7gvEfLsFRyKK8JXpg7kD3d1YLcTdkiWm2KxEr9PmsPJmi2RBwppsgETVZwj3qfCLcsMPucerAEqOIUsjZrboDagcT9ofoYOtfQJkUkkAHO26IsKp9LtcaRXM4v0pNHQBSQsQEmLAS4vmYM2MKTAGCLmrdPHzSypYwNwtMgKtNjszlNSJGxcdCZ1GzSXVukYLA1cCiDQQqFOcwBbpOFusVpRX1SIyNARGQwA8Hg9e/dvH2HL4JKxOO5fQX39yBQb06YWCkjJ8+PlmNnJ/+alHOZmoIxKNrqsPdQ0t+PnoJWw8eRGl9lY4HR7ItEosHjYAb8ydjJgQUzugKKuqwZ8/2Yrtx68Ii4PPh8mDUvDPl5ejZ0IsA046yI/sel4p6znPlFbARe3Y9D0pdX47ubzus7qwbvYorJgyHEFGHX49fwuf7D6De80uyAONWDUuFeumDEakSQ+zpQWW5lZEBAciQKfhrmeSHhCIItaW5AAExqmzk86PWNniCjOXzOMiglnLVlxVB7VcgZBAHRTMQEvYP/GzHaewcc8lVDfZhK48utPcpCuUfkWXOYGI41XVX8Pyr44i4CSGc2YaXlgy4qEMJ4HdFqsLAQFKLk88CDrps17LqcT6n6/h+LUitHo8UISSTYwU7ioLvJR8JHqJUZlZrtFg6aQ+eHb2QCRFB3ZpkKlusGL9zzfx3a9ZsDQ5xHvYuXQlbKD4g8hkDMLXzuyL1dNTEPOQpieby4PNWeXYXFCJOo8bPXU6PNE7BuO6BUNPoQpdYFLHF4ihppJ+abUFtwvMuJJdiYtZ5SiqpLQIal4iIC1+Nvqb/G6VxB7KIYcUgVoVEqP06JsYjJ7dQ5EYFYiIYC0CA9T8ualZSnhGBfNzWvAfBoKppE4NPx/suIriOgd7kXrtNjidTiTEhuCNpSMwZ1QytFR27XRQN31WYSU+3XkR+y8WwsqNUJ1SeaiZjDRtMhXatBr06ROFdZP7YlrfKOh+C3BuPYNTmYWQKVRI6p2AZzOGYM6Abmz8/uBxo7IRn1/Mx6ncGtjsPnZ7kOpkbN1FmkJnRS0cZWVwN9fB7bIiIToCry2egUXpQ6AhnWqngxrlTucU4aO9R3HuehbctmYhRai9C/T+zsn2+yoa73fUODvGErl5kKSBbp1c4sa0IYPw2pIlKKwq7wCcbKRMm3I5ZBo9g0FiCEiTK9aC26PnhE2x3z2k48MTe/MIWSMtWo4Rqf2ZTbx4JwvfHj2CcyXlsFCCT32t8JzQs8zjQAaZXA4ZdXaTp55MA7kxCEm9kvHkmKFY1DsBZBf19dnLWH/wMJqrS5ASGYKnZ8zCnJGjBW3dhQv475FjKJcoIDeY4Gmsh6OqGB6rhZvXJGwZJWg5fdRkIQGziK8uWMqAM7PSjI+PncbJnLu8QfE5HXA3VEDV5sDUwUPw+8VLBYYz5w43Hp24kwWDSoXZQ4fhhTkL0DO2G4oqy/H5Lz9j8+F9vJgL05EMigADZBodvBYzPFQ29HkYcD47ZyEey1guAM7DvzBQyq8qZ/P8N1c8jfmPTGPWb/OBXfhs3w5UNTdxRz45ZUwaPBzrFj6KoX0G3K/h9DOcrMEl7RrpqknHS5p3oUTtdTu42pI+IA2/W/YUhvQegOq6WtQ1NyImLJL9eL/f/zM+/OFLmAnA+tmd9p28n+FsF/+0Ww3SOQcqKWloHH73xPOIi41rB5zEqLX7YpO+WK2FMSIWS8ZNwhszZ8Ok1eFi9k384cuPkVmQzw3Ecmr+IcDpsnATHIFG2rAICYFtSIqKxV/XrMOM0eOZqSM7pHd++hJZhQXC3Mn7IpqrNJBrDQzOPLZmaGQypKcOFABnRKQAOL9dj1M3rrZv2Gh9CTEaGXC+sOhRHuTEcBLg5I1BoAlrZi3Ca6ue57n98p0b+PfmT5nppo08PyJkwaTWYFTacPz+secwok8/1JKB/PcbsGn/DjS2tMCg1eKtNS/jiXnLBcB5aA/++vkHKKUGW5ORS9iPzVnOG8ULVIr/6iPcLq+Cm7Ty5J/tIx9NBQb17In3X3yL887Lqqvw7vdf4vuDe7ip1RQUhsXTFuDZjLlIigxHQWkx8tgWSZgjLE1NKCsrQVlVOc7fzURh+T1QBU4gAqWQaAJgDDRhbcYivLpoJUfK7jl+FL/ftg1lFfc4xnLN9Az8aeFiqFVqbD+0D+999xU7Q7TRhlquRd9ucfjzitWYNjqd9bRXc7Kx6m9voRYyyIJCODnIU18FV301l9fpOWVNJ41bJjWElCH/Os9SH1UAfPZmMekM/JzJdME8b3maakTAb+K5hjyDubNf0XtQGzE4ZFdACxlZJvBiRoCTH1oxOYbgJKWIsFcnjSR/EUncMfGlE/UqZJlDMYfEsJIdBaFi0gDS65GVEqRIio3E2+vWYMqooTyAidmgqKjr2XkIDzahT1ICg6PyajOKysoRGmRC95goqFRK3iE0t1phCNCxxZDd6YRWpeSdLZXEausbWJtB36dP+dFXP+KLbXvg9Lq49D48NQVD0/rBYmvF0VMX4LG7sHbpXEybMAbqTt3qrVY7Tl+7g3c27kVOUwN8ARS3SP0ACkwb0At/XjodiZGh7SC1rKoWf/7kJ2w/dhE+mYQ1SPPSB+PPTy9EnD+DXVwfWmx2nMgqwKenLiPrXhVcNg97JlLDVptbhiAXMCo+HEN7dmO28fSdeyhoaIVLqYRHocSTjwzAytEpMOnUsJBezeGCyagTM2wJvFM6gAQul5cfQALx1LxE/59XSvY0VsRHBSMyJJA7TW/lkZ7Eh8jQQJCDAOlC6c/Oo9fxwY8nkFtez98XBoXYXSd2PQr0u1/ELp4gZ3ELXyNYKgcBzkF4YenIhwLOitoWXMuuRGyUEb3iQ7qUwOlVySx935m7+GznJWQX1gBGFVRhenitbnjqbWzBxayfSgW5XI410/riydkDOdnoQea6sq4V/9l2FduO3EZTM8Vy+etv/vEsykdEwKnRqLBmRgoDztiHJAeRLva7SyX48vI9VNmdMGhVmN4nDMv6xaB3mL5Lo8vD8CddR9I+FldYcPRyMfadK0T2vXrYXZ6O6rqsjc3YqVRNhtlxoQaM6BWBMakR6N8jBBFBAaxT/C1W9X/Bvazh3E5NQ1suoKjaClWAliccu9WObhF6/H7JcMwZmdxFw0lj6vytIgacp7LK4SSbLN5wiTpH3tBSUpUcPo0Gfft2wwsz+mNaSsxDAeeVnBK8u/UUTt66x3q8Ab3j8NycEZg8ILHLz9P5nM2pwKdH7uBicT28GgUUkTrIg5XcPOWubIa9pBKu+ip47RYGnFFhIXhtSQZWThzBMpTOB9lknS4ow0e/nMCZi5fgbhUaQbiRy98kxLvtDiaTf9+fvS7xG36LBCRtFjgmlALuaB/fhmmDB4o+nNX4x+aNKCjMYyskWlxkVI6Uq3nSpzx2f/OL362A31U0ZPY/X/z2LLeXIDEqCmtmzsGyKRRoYeLc6EuFRTh0Nx8XszJRVpwPJ7lKSKSQq7XQ6QMQrFZAT+4Udjeqm+3waQ1I7p+KpyaOxaKk7mi2O/D1xZvMcFrKChGpU2JZ+hisnTqNAzZuFhXh84MHcSK/CA5jGKS6ADjrKuGoLoXM7YRWTk2nXja0pvmZ2M4BCUl4hRjOISOQWV6NT05fwOl75ZxO4qqv5JI6NTlMGTQQb86dIwDOu9n4YOc2ZsLIFmtMnxS8tmg5RqYOZC3/sasX8fnenbiWf1fwSZTKoDaFQh8YDNRVwtJghsNl50X/2TmL7gOcH2zdiIKKEgxITML/PPMGJg0fxx6bX/yyA1/8uhuW5iaQGjs1IQGPTZ+HOemTOXO8wlzT0TREgFPUsRMjyPo+6gAmT1UC9pQORc+Ex4Ee0dF4edHjWDp5rtAQJiZb5RQV4D8/fIktR/YKi73oQiDy5cIaet/utcNKhuYPo0qDjPsAp6DhzBa71LmfjXTVgeFQ6XQYl9wDb85ZhAEJySivr8W3h/biuyP7UWWuhUSiYk9FMuAm2x4FaVDlUjatp/WaYkefm7sUq2fMg0lvQGFlKb7YuxVbjh/iEjQ9CbTZUilUCNAFwqdWo8nSAIXbhfSU/vj3utcR2xlwUmyl8DAJGk6jEc/M6gCce47uYw1nXnU52zhljJ6Evz/zOqLDIlDdUIctB3czy1pRW8XvTVW1pKg4rJo+DytmLkCgwYTMwjz88bN3cebqOY5ZpXS0t9a8gicWPCY0DR07iL99+wVKa80IaLNhzezFeHHFk4gKDUdFXQ0279+Ob/bvQrWZNm4+Tm+KC4tkf9UVMxZAp9biDOXXb/wvzmVlQqHWIykuCX9Z8wxmjRgFt8uJbYd2s20S3XM6z8YmCyoqKuBw2kFbJX7G2ZpKLlgRyuUwGE1YO2cpXluyikHynhPH8YcdW1FWUQ59UAheXrAIb8zM4E3mlz9vxYdbNqPS0shg3xQWx/ZmL2RkICY4hKWJVFJ/7MMPUdvcCq/PA00kRd5KYSvOhctcIUh4aI5jkomSA12Ufy0QY1xep2x1N7tmANQvQH0DRPQY4KWQC6dNrKSoeZNHLDlX4xQpgwiZCNZF7NNGRoCEiqWQkUUSdSXTBEWaCFrodApIKVZQ7N5szxYh6pf8NqkpiP2L2wCHj+Po/B1QLEJmIbkcqUnd8cGrTyO5ezeU19Sy435zixXFpWUY3r8v+iYnCVYebW0oKClHZU0tIsNDERsRzuCpHeKIbKv/GaSGI+r+khNgIk80ADsPHsdn3/6IqKhwlFZWIys7H2NGDEH6qMEUQ4/8u0Vsurt21SLERIYxG+h0unEjOw9f7DyEPeey4KHmLJMWIE2OT4oe3SPwp4VTMCI5gQc/2RBVVJvxl0+34NcLN6DRKNn/a8WMsZg3cQSD3wdZLovNgZ/OXsdXv5zGvWIzk4PKMD2CooIxKzEOCUY9auuaceRKNm6VN2DS2IEwBOphtjqxamwqpokLMA0yuu50zg8CK2I7hc2BhK9LcaUZVXVNSIgOYxN7vwF4Vl4JbuVXwGQyINAgNGjFhgfhRk4p3v/xBG7cLWOgz7suLll18sxiOlecCQUhZUcXJc8fErbYeXTmYLywdNRDAWfuvXp8tesKe2Uumz4Acb+h8yyrbcIXu69i64GbqLU0c/yiItTI4MLTTEwlJR9IoGzz4Pl5aViTkYbwoIAuOIsB59bL2HY4i8vXHUyCsHGiZjcWStOkL5VCrVZi7YxUPD6zL2IeAjiJidx8ohAb9t9FlcUKeYgaMd2NmDMwBtOSw5EQqINWIfv/S7vKHaP1Vhw4X4QtJ/KRU2aBiz0xAalWxmBB1SZDcowRkwfHYVpaLHpEGh/azOQ/cdoTtPPRD9MsiE1DfsBZUN4IlVbD1jCUvBQbrMSbiwZj7qiuTUMEYE5cz8enP1/AhexK3luyWwXrnAS7DYbvxJZI5UhJjMaL84Zi2uDErl3qpOEkwLn9LE5llbBUoH+3EDw/dxQmD0+BjqovDxxHbxTi433XkWm2QhKhhyJCx+/tqmqBq6qBPeE81no2X3e77IgKDcLvls7GysljHgI4vTiVXYgPf/4VZ67e4EYdKh+2W1X5maZ2myT/Atl+pQXGSXwcBO9LobJBbAjpZqcNHSQkDVVX4O/ffYeikmL2iKTFgbrZabJm3SZZXAmvJMwdfous9sJjB9Pp3zBRlWJs/zQ8t2ApRvYfyFF6DrcLOaX3cOrGDeSWV3CuNW3/lYZgBIeHIV6nhMbtwpk7d3EiKxt2hQbJKX3x9OTxWNS3F5pdLmy6nY/PT15AfW4OtO5mjO/TE0/PmI4hPXsxiLyQnY39V68h39IKhyGIdfqK5kYYvS6EaOTMBF7Nz+H8cfIEHcgeh4sxMW0QMitrsP7yLZwuKIGjtIhLr9RwRtGEE1MIEM1CbGgoM5wf7NyKk5nXeDPTIyoKz8ych/npExCkNzDoOHLlAo5dv4Jqi5DiYtSbEBkYCkezGWdvXUN5XTUSIsPw3NzFeGyWyHAe+gUC4LyH/t0T8LenX8fUURMYWB24cg4/HNmP0vJSxISEYvqIdMwcNQ5x4VG8Ufd3qX+xZxuX1IlQYdsYkhcQG0hd6oKzsNCprlAyAA3XabByyhw8v/BxztGmg5J6KNLw3c2f4XrubU6P8uMvcRh0VgiL3+tYVWisUEk9Y1g6frfWz3Ce52jL7ELBFonGmMIUwmlVXlsj4gMNeGbmYqyaksHrXnZpEbafPsol3XqLBS6pBCaNFlqpFOGBJnh8HpzJuo7y2lr255w6ZCReXbIaab1SuLHqWu4d7DpzjNNurE4HtCo1SxMMGh0K62pxuSCfvOwwtkdv/Hvdqx2A85tPcermNdHEXNAQhhoN7YCTznL38X2s4cytKAO5Ng5JTsEfVr+I8cPH8BOSc68QW47uxc2cW+zSoNfqMDI1DQsnzkRibHe2dPrh5FH8Z882VNzLAeytCFDI8NbaVwXAKZNh55kz+MfWHaioKUdbUznG9OuP11c8gTGDhjH5RjIYaui6kXsbNoedG5QH90xlxwNq1KHo1I17t+DrveQp2gSlLggDe6Xgn088gzH9B3EO+57jB7D98F5YyE1DjDSmhmw6ZxoDNU3NsHKeuRdtrfVwOx0w6I14YsnjeG3FE0K05emT+MOPm1FRVwedQoUX5szFG4uW8vU7ff0Kvt67A7cL86HW6JHWbxCWTZiEAUlJXAWm2ehaQR4ee/ddVDc1M/BVBUdCEWqCp6UV9pJc+EiHTVeVCEMnzUVU7ZZBohZjwB02oYzOLCz5wKq4YYgz1bV6gCRBLvKwbRQ2zXIKFzJAouw3hJUgXmYgRQqXm0OkzB4SDS5o6yh4XQYJpXSo6Q2IsSAsQR9LXJy9gpqEJ1j6fAQ2bWSAS5oAjxD7JXYL9o6Pw1+eeQx6vR6VdfUIMhnRTCbPHheG9U9Ft+gIIR2DrB89HhSXV6CyxsyxlVFhoazP7Fz+7lhYBcNs+kX/929k5+CTTzdi1PDBKKiowqaf92LZ7BlYt3o5TEY9jp++iB17DmPWzAmY8cgYaNQq5BeV4avt+7D96HnU2wXdE2mbpHodZMH00OowK7U3RvdMRGpkJHqEh6ChsQn/v/U72EA4rU83DOrTA6MH9EFEiKm9nN55rSQWsry2ERt2HcfOo1dR09AKuVGDQQOT8dclk5ESHYac4gq8/eMRnL1bjlcWT2CrmopGKxYM743B5JtJZvQkXuZAnw7bi47lT1joyDKqrKYBBRW16N0tCnGRwUKKE3V+U8JTRS3OZRZCraEyrBKNFitiwk2oMlvwxa6zuF1YwfIEYeET2CpmtDtUN50mQ/8k6Gc4haahVTMG44Vlo9Et0tQFeOWV1uOfXx5BeVkdnlsxFhNG9ISe/GEfQOlujw83cyvx4abTOHm1ADaPG3JTAOTBevb9JNN5H3Uq+px4fv4QrJ09BOHBDwGc5hZ8tO0yth6+xZGQgt6wQwZAgnlm/DmnvI1zyJ+Y1R+Pz+qHmDBDFwaxqdWFr/dn45sDOahptkOuU0IRFYC4niakJ4RidHQw+oToOUFIRZs51pZ1wU7tX6CxUWW24sdzxdiZWYaqZgfaqAqqkwGtPvQ0aLFwdHdM6heFqEAtlKJcw/8C9PvESFO5nv4mv0+bgzZi1Mmq5XjWBzcnQkk9C+9tv4jCcgtH35GWy0VpT3FBeH3eQMwZltilpO5wuXH0Sh7W77qASznloIx5mjuY5qTn3edh7RydsK9NipSEKLy4YCSmD+/5UMB5Na8c/959GScziyBz2ATAOX8MJg/r81DAef52ET7efR4Xa5rQFhrILgqeRgd3qntsjfDYG+Bzt7J/JRlUx4aF4HdLMrB80miW03Q+SDd78uZt/GfHfpy7nQuPx80lYdYv+e1imIHxK+c6pAP+2ynMgQJT7r/H9PukjWo3fl+2HPmVQtMQaalJU8nlS0cLvI5mUdPZoYO+b7cq0J0dh/g+wvtJWPs2c9QjWDZ9NlLiu3HqGI1hKh+32GwsQ2JGVKHkJhmKKq2orcHGg79i25nTaPHI0DOxD56ePpmlQ61eL34oLsWXlzNhvpUNX30lBzEsHD4U80ePRrfwcJ6jK+vrkV9VDbPDCZXBiDCdDqGUPAcf9l29hI2H9qOiphIKbSAGpgzGSzNnYGKfZNyqrMEnx8/j6LWb8NlaINOpGbAp7M2Y2CMBby5ezIDzPDUN7diCU5k3+PpQFWFS2lA8MXMuBvdM4bIn6fkIBNY01HOTEsVqBuuNyCrIwUfbN+FSzi3Eh4fh+fsAJxmsE+AsRSJpAxetxuKpcxBkNMJsacT13DsorihDfGQM+iYlC84Gvja2uTE31uNr7lKnpiEhaYjlE35mk3d6QhmcAwipoUkug1Ymw9iUfvjd8icwInUw38uK2mp8tftHfLptMyytLaJDQufR2amKxCVjccr1q20eAjgPXjmLf3yzHtn3iiBXaSEzBrNOl9wE3C0N0KjUGJc2TIiu7J7E47a+yYLCynKU1Fbz54gPCWMGM8wUjKJK0h1/wg1pak0ApxA9OWshlkycjhCjiROB6poa2YqLfteg0SIyOIw3JT8d/QWfH9wLn0yD9J698c5TLyA2PALXc3Pwl43/xcmbV4XMbtros/E7MZwLuaTOgPPkPrz9/VfILS+DxOdDqFGPuWMmcZJPUlwiryl1lkaUVJWjsdkCPek3o+OY6Sd5xPlbV/DR3h3IqmuAo7UFroYq6LwOvLX2FTyxcDXjlp2nT+HvW7ehutUGicsKE2xY9sgktiSi3HeaV+ss9bhXVcHNdIEBBsRHxcCkD2Qf1l/OHMeXu7fgdmGB0DgllfMG58+rn8OscZPYk5Y+W2HZPc6Op54O/+Ft86GqthrXCouQVdeE/Pw7aK0mfbccBoMBTyxagVeXr4FBG4C9Z8/gz7v2ory2AiqvF/MHD8Ifl69ETGQ0n2tWYSGyi4uYDBvYqze0ugBYrK2IDgmFQUN57nfw6O9fRhmlYxlCBR9NuRTK8Fh47KTDroLXSlI1ixDVynMLhYjohGAKp1UYgPQ1ApckibTTvOWBTK6CzBTNzhuelnqBDFPrhcdAnpIm2CL5ZzQCagpiEEW20r9Vpy52Apv0wNBkyrok2s0JIFV4rqh81GFmypoVij8kyxfSBHD3rbB7iQoKwopZU9A7sTtSk5MQHxsFr9uDhiYBWRMQDNDqmGmjG0cDlrSZlbVmtkSKDA9DoJ6SX7rmKQslXtGYHtQZbsZ/N2zC6BGD0eJw4sMvNiGlZxKee2wpQoODcOriNXz1wy7Ed4/Bi6uWIDTEhN2HT+OLbQdQWF0j7E9lKsgVeshMeiiidZBoldDKFAjWGbBq6EAsHD4ALrsTf/rvTs5zf3rRI0hJjINBp3noZ/QPMvbnzC7Cp9sO4/i1XLjZoDUJry6bguTuEbhTUoX/bDnGzVBvrZ6JZncbWlptmDCwJ7pHhDCzytf9N9ALvT7lQlfXUUd6K8KDjIgJF2ya6KYRgCO9Z4OlhTt2SfdKTCl1KeeW1OBGXgkOnL3Fed6kaRV23HRPiPIX2Db/2BHmQGEx7ABvwnxLDOeqmUPxwrIxvwE46/DPTcdx/GIuZo5JwVMLRqB3fFi7eX7naZfiEncdzcIXP59Dblk9lxwUBOr1OngdLnjqmiD3ePDU3KF4av4wRIVSM9j94K6GNZxXsHnfdTQ0WgWwzj5eonZTTNvg0/W1Qa9R4Jn5aXh0en9EhgR0ud5ltS1Yv+sWdpzIQ2OLg7vFqbSrjAqA0aBGUogew6KCkGLUIS5Iw5nmBq2Sr/Vv9BTB623DlcoGbMwswbniOtioEcbhQbBLgnkDYrFwVAISwvQ8BjpvuIhxbGi2otrcjNrGVrTaXWiwWNFgaUVEqB6jBiYhPqprIxUDzlO38d628ygoq+f8AdrFeuQqJCXF4vUFQ5ExuGvSEAHZX87exme7L+BWYTVnqPOizKCaOwW5KUEoHQIpCZF4aeFoTB/RGwHaBwGfF9eKqvHu3gs4cTkHMpsNA+LD8fz8dJHh7OoQcO3uPXyy+xSOZZfCQapW1pvRRpdMiSlSkrolSd9DyU0+9OoWjdcWz8LcsUO6OFM43R4cvZaJ/2z/BZey8+Al4z1/l1gAACAASURBVHZxznoQcHbqRxcBoCgzouhX8fyZV2ZpAXmh2qGQ+DB9xAi8vnI1l3CpaajE3ASpxsSd3Z5WslxxiFKU39iQdOg/hB/ggoJo6i1qdKMj4pE+bCwmpg1ASmw0IoKC2sMt/PMj/SpvRp0O3C0txdZTx7H/8mW0uCRI7t4LT0ybhPnD0mD1+bClpBybsnJhKS6Hx1wNmb0FvYINmDVoIMb1S0VMSAhXlEhjT1UmjuJkpxIJqppasO3cBfxw7AgDNIrVTE0ZgGdGD8P4+GhkFpfgk/2/soZTaQqGXKth/0SFvRUT+/XHq3PnIjrYxCDn45+34vStGzymZJI2xISGYcaIMZg2fAySo+M4Z5oeKGoyZPZIAs6LPpt5DZ/t+hFXc28jLiwUT89egBXThS71n48ewMc7NqGoqpLZo/SBg7EmYxGGpgzkmEGyQrKT7ZjPy2X2G3fvQC1XYupoIYVp0/6d+Gr/DtTbrLzYcgmRs6ZFGRlV/Nr7HAT9LCU7JYSF4qX5K7Fi6nx+TjJz7+DDH77CrpOHBBP9joAXcSA8oNv1A07xu7QFMiq1mDFkLF5+/BnExcXh0KXTePvb9citqoIiKAJynR7e1mZ4m+oEPa1UhsgQ4RrOGT0eSbHxDGjoIPBIZAQxuVQkozz3Kzm38Pb3G3AtLxdKpYYZzEE9U7B4wlSM7T8EocZAljPRGKCxQJGddJSbq7Hp4E5sOrgHPpkOYwcOxT9WP4mY4FDczM/BPzZtwOnMawKxRc9Omw/BBgOenD4fz85fxhv8vSf3470tm5BfSbGzHsjbfMw6z0+fglnjpiEhLh5atVZoTqM/bT4eB7UNtbiafRM7j+zD+ZwsOMmZwRDE0Yvq1nq8ufwprJ6znMfNnuOH8PZPm1Er1UOuMQKt9UgOVGHR+EcwcdhoRIdGQKlUc58ErfNEoBFDWNPYiPO3M7H58AHcKsiD2+0T2VovAgP0eHzaTDyZMRex4VG8ObM7HXCRtle0vKLzIwkAXe+q+jocv3kD3+zeguyiHOoORYBShtWzFuDFZY8zkN534jD+8tV/Ud7QyPN/CjWAzV2ESWPG8+aA1mEasxSJ6nA6cDrzBpocTmSMTkeQwYCbOXew5o+vosJqhTwsCjKFjvXiCmI6w0PhaWqGozgfbkstOytI1VruUKfqCwdP0DNOJJdSx04MPhv11Xi43M7xvkTYMCclJI9xpZySyGQ9+3OciZBAIOruaAHj1xN36QQw1eQur2ILHMZznFZAwmiq5xMb5LcAEWZAGvxUpvTZvfC0ONmNnnIc+YOijZH+kD69sGDyeCycNgHBpkCeNKmLrLG5lXWZlHqjVauhVqt44NIApvSPmroGkKYuJjycG4l+C2z5p2vyWvtx9wH0TU6EwajHfzZsQmZOLiaMHY74bjGot7QgO7eQPdkG9+2D0NAg7DxyBhezcjnnlc+IxPQUL2cwQBmhhyxIDa/bhwCJDn/MGI8FwwegpcWKP3z2M/JKq/DHx2dh4tDULmzQw5aQ5lYbth2/hO9+Pc/JOt3Dw5CW0h3KUANuVZlx7lIuBseG4bVFE1BUZabeIqT1iodJr/tfz51uU0uLDTWNzSAWin4+NFDPOxkCM1RipwamFpuDS4vUnES6QLqeVbWN2HM6E9uPXMHtwnLYHGTo7D/83Y5iIoE4qQg6bVH7SKw3AyFBRiGXK/DojCF4YdFodIvoaotEwPHdLWew99RtxIQY8eTcYZg7tg/CAjty3/3vTg97WbUFX+w8j59P56LO6oFERdYdKkAlgY90Kc02rJjYD+sWj0JCTHBXRtLqxNajd/DB92dRWSMmyjDLSZISUTbgd1kAEBWsxWvLR2DO+F4I1HftlKYu8493XmfdZQuV6Nl7TAtZqBbSAAXUgRoEqlUItXrRK0iLtIRgTtwhPaghQAXFAwyl/1xrWu348mIhtp8vhrmyCQqnG6OTwvHkzFQM6xV5n5cmPZdkq5RXUovLt0twPbsMxZX1aLY5eNH1uL0Y3i8eTy0Yg0Ep3braIjHgzMJ7W8+hoLQOMmL1yM6mTYLExBi8uWwsZg/v0SXaksbPzmM38dmei8gtq+vI42WfOmEOESYoL7OtfeMj8OKisZgxMuXhgDO/Eu/sPI0TV7MhcbvRNy4Mz8+jUma/Lj9P1+lOUTnW7zmJXy7dQYtd6JDlrnLyhvNRkwNVaYTOcmrcG9YnEa8smoUJg1K5xNT5oIa6Pecu48Nte5BVWCxw+FRSZ/BN/xVBZbvtjtgt3rnEzppV0RKM39cDidcBr9vK93nGyLEC4KypxD++24TiqlrhOaGMdDd58NLnFiPZ2plM8X/8tfV2ytNfv/dr+4R/y+UaBJrCkBQdg0E9eiA1KYn9galq5H9JAp40LirNtbhVXIRr+Xm4V2OGV65FdHg0ZgwegHGpKXBK5DhR24gjtXVcNvU1NbO/qczSgDitEkMS4jCoZy9EhkUgQCHlSFoH6ZElclilMhS2tOB0Zg6u3s6By+eFwhSEbmHhmJEQg34hRuSXlWH3pcvIarRAFRiENlqMG8xcvRncOwXzBw9EkEaJnOIC7Dp1DJkFeeIYa2ONb1hQCFITkzG8dwqSY7pBF6DncySvRJfTjmpzNS7duYUTN66gqt6MiCATZo1Ox8Th49mB4czVi9h18iCqG+qhUKoQEmzC2L4DMH7QCCREd2NZgt3tRlVdLUcCUuxgQlQcZk/J4I7kYxdPYv/F02h0OBgocYTmA64S97lN0Bwpl/Im4Ilpc/HM3JVcEThw5hg+/PEr3MjL7vDz5LspIEtBv+sfrX6Lq86jtw06hRrDew/AgumzEREZhUtZ17HlyD5U2ByQG4I56tHdVCc0/4gaewIswUY90pJ7Y+TAYUiK6Y5AjRZ6lYoTappcTtitVpRWFOPCnUycuHkFdU0tAhCVSKBTqdEjNg7pA4aiX2JPBBoDOdKQ+0u5utaK28UFOHztAm4X5EAqUaJ/ch+snb2A/VTz7hXgh1/34FZBbrs+mc6KSvYzR4zF7DGTIFNIcfbqWWw7dpBBFldMvBS660NMUChG9R+EEWlDEBfVjYNdqH+iztqM2nozbuRm4tzNK8i9V8zNmaTzp/hLic4ApceKJSPHYfLQsdQ3g/M3ruCnw/vR6FVCFdqd5WDSxhJEG5QYk0YWewMRGh0PgzEIcq8HjZY61NZW4XpBAS7evYWc8iqW4wl3S7g+4eFRWDJmLB6fOBGRVHavqUZlYwOc7MxCzglt3LAbZQrhsjw1IRVVlOGLPbuw8ehBOBw2qBwtmDJiNOZNmoYAtQ7nr1/Exp3fw9xMmxw5/35qYhIyHpmKPkk9EWo0MSg2Nzfibl4Odp89geDgMCydOgtGvR5594rw/uefoo7iWpVqbuhk6yNtIFShEazD9rQ0wVVbwS5DFPPqbqyBp7mundlk3SY7QFBV2S04MpBW3SO47JBEgTrZ6Wvephrha/Ie/QSFPy0OlMlKIJG6vBg8CPYb/jxmBqEc+8c1I8FkWyGHTCt0t7PnnJiSIXRpSzj60NNKE6kAOBnR00Ppa0OwPgCLpzyCFx9biviYDhNmakKw2u2wNDczW0Kgk26CUqmEQiGFzebknSlZJVHiw//VIEGD/tLNLC6RRIaHYPf+Y3j/681oamnGsMEDkDHpEYQHB+Fu/j38evoiGq02FJZXsUca7TQFLZ8SMoWWW/uVwQbWidEmtFtwKP65eDrG9u7B3fN//vYX7Lt4C28snYLHpoxGsOF/B4X0YDU0t2Lvxdu4mncPQxJiEBtswt1KMw6UVKKgsQkmpRJPj07D/KEpKCyrglqlRLfIEKipJP6/HHSNSbxND5lOQ+UzFTcgEYtDjDHF1NFulKySAkgLyfefJok2FJVXY/2249h+7BoaW6wPsJadRGok5qVdqb+0LjYUEeCSkpE8XTuXl7vGH52ahnWzh7KXIg/UTkceAc6fTmHvyUzu7Js4tCeenz8Sw1LiuPz74EE76Ct3yvDRruu4UFAjAGJpG2SBSn4A3HVNmDc0iQFur/iw+1hAei0aY2duluKPG44ju7CKzW39GmYha1i4Diw5lkqR1iMMrz86CmMHxncxTKfXu3i7Ah9vu4rTN8u4dE2lIS6vaZVQBGshCw8ANHJ4aq3QutsQo1Gif0wg0lMjMaxvFMJNuofGdxJbuel4Lj7fm4l7xTWIDFTh8Zn9sWxKP0SE6O+7LC6XB9ezS7HjyA2cvF6I0uoGDhsgVo8mNooInTWmL15aPhEDesUxu9r5YON3ZjjPIb+4GjJK0yBXBcpu7xaOP6x8BHPHpHTZRDVb7dh+9AY+33MBeeX1wkvy7fV7PorSCmIDPB707RaOlxaNw4xRfbsCTtZwluKdbSdw8mYezxnRoUY8OycdyycORpCBDOTvP8ib9+sDZ/Dd0QuoqrcwI0lAmUFnpzxeKodRJGjGqMFYN286+ife70pBr2ppteKHY6fw8Y69uFdRyfekfUN7n27z/oVeLBN1kmaIEaVk1UGMgJfsRlzsJzxjVDoDzsL6evzPjz+hsLiAG5p4WmUTZYqNdYpl/AdOtl2tIv5Pu2C0U52Bni0hYxEKhYbNwMOCg2AwGrhU7f9JApzUOEENMebGZtjclIhEjIUOKokP4QYdwsIiec5rkGnQqNdDGhTAYMXd0AhHSRk8tVUIkHgQGRaFIFMwdD4b1HDDKlHArtLDExiE1gAtGq0O2CwtQq9AmwRqlwshbTbovE40260wO12wUlONwwoPdYRTBnSAAUaVEqESF+RtLjQ3W1BRXcFRmO32U7RoSyjaU42wwCCEBQVDHWDgNcpLr2VvQXNTI2otDRzB6fO28fxJC3t4SBizluaGOlTWVPOcSA2zRLDp5TJEh4YjMiQcBrUWrS4XapoaWXpA5t0hIeHo1iOF2WtzRTGDVYfLAa9L8B/1V7wfHKvtnu1oY0ugdQtWYPWMRbC0NGPDzu+wcc9WmJsaO+ZTfgEhtY09H9tf8OHvQCAwyBiE6IhoaDRqNFhbUd1shZM0pZwL38zaQOH1hDHEjSnwQa3RIiIiFmFGEwxKGYLUKvbkrPN44LRb0WCuQnVjPawi+dDev8HNQTKWLkSFhEEboBclV0LV0+mwoaauFrWtLfCSpRKkMAYYkZCYAGVAIFrqzSgtLUZTS2P72dIFVCqUiAgJRWRIBK9L5nqqcFax7RI37bV54PVSFLGHsQARUCGmULYA0kpVqLZZYGlpQoW5Cg2kVSR/UZYNCnISmTEECoORo0tDqJu7zcve3uUV5XB52qAMiuWx77bUcMqXUadGXHg0TL3TEBQZB3lzA2rKCmAxV6C6xYZmD7GdZCdJDCA991TZ82LyiHQ8PWsu0hKT2K9057FfcTnvLuwSGXxkGed1QdsmQf+E3pg6dhxv3kgOcuTqVfzuq89R01AHb30FwkwGRIeFQUF+5Y31KCkvg4P9dYUsdWJIY8PCERUeiUhDEG/uq5sbUV1TidK6WgSagpAY2w0KuZK1orn5xMSS5ZvgjsHPvlrLMgBZcCiUJCGw2uFrdbKPsbuuBF6nVeic1wYy8eVtMfMcy/G9AcHcbOSzN6AN1D9D3u4a/nnWgZLNk6JHX85foBgiAo9saEoNP3SIvptcYif2hzWY4uaN/VXoBRWQUxqIRpzICLyKlihtbgnanETDki2S4O3E5SUf6Zm83FyU2qM7Xnx0Maamj2KbI3pg/Afpjah8TJQ1MXE08ZOFDwXZ088RGKS/uXz1fxwVNbX8tIYFm3CvtAJvf/Ettu07hEnpo/C3F59Cr6QE3Mkvxh/e34DTN7O4QYYzXf2yPmbsyCxZD5lOD3lwACQaJfomxeLtRbMwOCEONfUW/GXHr9hyIRMvTh2DdVPHcgn7QXDV+aMS6Dt9LRvbz91CdGQIVk8ZjrhQE47fKsAffzmPqtYWZKT1wHNjByMp1ISaeureVHEq0MM0rJ1fm4A2dd0S00xUvc3p4sYsuokENuja6XUafj02LAax5l4uvR89fwvrtx1BZmEFF4ZokmjvRGe5gr8FRSybSkirJXgvkv8qb1IIcNJ05mmDXKnAo5PTsG7ucMSFd2U488ob8M6Wk9h/MpNN0cODDFg5JQ2PzRr60J+n86Tu7W3nC7Dp4l3kVzXAQ5sa+lxOH3esT0uNwwtzhqBfYmQXg28ax3lldfjbxtM4frkAdhsx2TRxkvZQiCSlC0L7IwIpc8b0xDrKIO8e2kWPSz+742QePt5+BXeL6/hBFzKraRMmh1SrgjxYy41EFA9Kuh1nuRWaVjcGxwdh9bQ+GNsvuouekc6RXouY2E+2XUReSQ0GJIfh9RVjkT4oUZBFdDrMDS34Ztd5bPrlEkpqGkRbEqHDmv6YDDosnzoUT84fg4SY0IdqOHecvo1/bzmD/OIqyNi3sA0OnwfxcWH448qJmDcmlcdL56MDcJ5HXoW5nY9p/xkeOsJun2QzKd3COgHO+5OYBOP3Yryz9RhOZpIhuhsBATo8MWssnpk1ClHBFPN4/0Hs/Z7zN/DprqPIKixh3aVQoqFeVT8rKcxdYUGBeGr2JDw+bTw3JTxYHSkz1+Hr/Yexcf8h1NTVC89YewLVfcJJcXFkLk0E16LWnVl9Aru0wab0MDt7cNI4oaahmaMEhrOovhH/+G4zCgqyeSLniVtBRuFKBnU+j0OUIvBk3NGe3Hmv1nnjxmp8wSiazJbJeJ+uO41hKi9y/zzrasUqBBMNgpmdXEodpkbIOSVGDndTNZzWRrQpNJCrDdAERULXvTtU0eGCAbTPC2dlDRz3SuFuboLH44OHFhVbHSQ+F3ykSdUGQRUaw7+njQ7lOcHb4oS7thnOmmrYaovhcdqYPVEZTJTMDI/FLIDNkAi+vvaqUtjqK+FzW5nR4gKd3+JLJDe4iVGugK9NAjcDPqG0R16JYCskN2RiQ6wwGgSdf7v3qVTCDCNFDPKz73Zzpy117xJA5MxrImJIhUlrHjF7ai0kxhCWiflaBPkJATpieoQua2Gz9eDBQM/nZRZ4SM8+eOOx5zFh6Bhk5ufgnW//i/3njnMHuH9c8h3lErM/8vZ++a7w+h0st2AvSENfiF0kJk8ZGMJAgK4trcW0qWHpG1d0RPkZXS8lWerRfbTxPZTRC0nl8FCzE1cpPLy0c4PlfYw+vb8gq+My84MnLQ47usZ+gp4ig70EdLQBQjMT2X/xBpd+XwTTrPmme0XIRkg/ogoFXxuWxQobaZLPEPDk+05zlg+Q+STc6MtXh+4Zxz/Sv/zyMzIuV0FuikCbSg03udDYW/m5k7XRmkkkmg4yrRESKITSOUlenDYoYhIgo2TD2kpOxJJ4HJDrjFBpAwWSgn1zfYx3grUy/OnRp7BkSgbfl20Hf8F7P32Ne7Vm+GhVDQwWHsmWZpAMZuWEiVi3cDFnp1+6m40X1n+CItoM1ZYw3mkjL1eyZCLJCvteipt58ZqznMXnhYxtfSXwSolIIfJDwZsrvo48NqXCWBar2BQmQ2ETxBzTkJDo9Bx7qwyNhrelFdbiu/A0mRnc09xC14U+h9daL8RhSslLnMryLZw0JlHTPE0V7ibheVVTpZJ6f3qktAm5v0Iep8Becs1cpLeFhdPHCS4saOuwNqYTIc/DADV3rxNAJVN0/jE3mfz6iY421p7R19hI2UPlLi9fACqJjOifguWzpmLMoAFsf0S5wCQA50lCImXNA+1QqPxDbCftZnRazf9ZSu887slUntA8pQ/RsffEafz9042ICg3BS6uWoF/PHswebtjyM67ezkZNA7FD5O3obwoQATYlgChoIFJ5XcdZ5+88NheDk+NRU9+Iv+w4jK03buP5KaPwwiOjEGF6OOAUylku3MwpwpZ9p3GjqBIDU3tgxawxHIV5Jq8Y7x2+zuzes+MGYFrfJBb3t9idXGqiP/+XlMB//vQQENNFzJvNbudGCQNFhYqm10JziZcnOjKMv3ArHzuPXcb5zDxhN+mXWohVRf8g9++P/Z1qAqjgkHXhs/EkL4dUp+Z7uXLCQKxb+BsazspGvLvtHPadzoS9tZVF4SmJUXhl2QRMHpIM/QPRlP5zK2+y4fOTmdh9/i7M9ZTn7ICv1QOoNBjeKxIvzRmCUandHiptaGyx46dDt/DVnmsg43KabIVyrMBsMmiUytA9xoQnZw/CvPF9EBqou0+6R5+jxebC+t03sXH/LdSSMb/YOCd0J9NGRQaZWs2aTlWfAMiMCrgr7bAXt0Lt9GHtuCSsmtALUQ/RhtK92XI4Ex9vPYuS6gaMH5yI360YhwHJ0V2Y/dyiavzzq4P49UI2lwD99iK8NZBK+Xo+NXcMMtL7I5jO44GDnrPtJzLx3razKKppgtTrYbNqKqN2j4/CH1ZOwtzRfbs07giA8zo27D6HvIrajsxuEZIJlTtB80sMUwoxnAvTRYbzQcDpxpU7RXhnyxEBcPp80Gi1WDF5ONbNGYuEyOAun5u+cLOwDF/8cgIHzl9HfVOTwA7yhOUHnRQ/p8SwlJ54cf50PJLW977NLb0Gs+Z38/HJz7/g4MWrsNms7ZjhwT6djoXen3svgk0ePzSPCsbzBDaZ4eRnp40rNTNGj8PrKx9HQXUl/r5xAwo5UUQACdzRT0bJcipNkck2gU6hG7Tjw3QGGe2Up6CVEo2XuWuUGvvuq8LSBrpD8sIbdTEVR6rUQqqiPGQdS2G81lr20ZRIyQBcBXmACaqIGKji46EMCYaEwaMNrqp6eCxNcNVVw9VYAa/HKoJk6gXQQm6IgDouEZqEOMgDdfDZHHCW1rAvqqfZLGzGjEFcbvM0N0CqUkMVHskSLWdVGVxmAps2wQOSQLu4heBFUQSRlNtNkZgylRquuiq4yIia1iIFJfx4mOmkbG7Gge0YsFOnjb+6JxPAJgEYoRnWv10Rxq7/WtI1pudZFmAAvBL2lmSja/58fp37QwCnMAiYwQ7R6bBg/FS8uPxJhAaF4tfzJ/He9xuQmXfH32MkVBeVWigCgoRoSG7AEBZVvxWdAL46V5wEVxLWBAYYOemHmHUqh/rs5OkqNENSLwYZivM1JCDI3seU/W4XwgHagawgteOfp7eia+NncEUNKcuQeM73j6eORhiGeJ3BKYdpCESOhBhH6pomzSgDXYpXFNdcce7g8cxgls2fxe2CuCb7Y7dpnuLqqQimxPvc+VYL91IE1+2DgCzm1Lwpkmr1cFsa4Gmo4fFLczYDcoUWCn04FPoQweLR0SRcI4eF7zv9DLtYEEDliU5okuT5DhL0ig7H+6/8FWOHjOS8+Xe++Qyf790GhdbAHsFyvRFSjREeB9kGKTAzpTfefu4Vbki7mJONFzd+jaLSQtZSynRGeJvq4WlqEMYn82w033SaEh8AoF23PH5pkP93xPsvVzLDS6ELZPgvoWfKGA5leCSnTzrNtWyXxPnxRCpROIPTChn5GFNHPW/sXIKUQEEendRc1Mogng6yeyOQLpEn920TIotoFyE+YFJhgeKuOp7ABOEniUc5RUFUKPAAI/qVPDD1Wkg0Yuc6a+R9aJMR0yUmFFFSjVcKL9HxxHiSsJoGNk2wPqBfj0TMHD2cmcaIqDBEhgRBr9NCrVRBS/YsIvNJDBwtDCRQ//90iDtPc30D1n+3DccuXkFKYgL6JvWARyqB02GF3WbD2Vt3cPlOPus66UoI3liiQT51YSm0aGtTIzW5O959cSlG9OuBamI4fzyIXdl38XLGWDw1djjCDF09IAkAkm3D7aJy7DhyEY5mK+urPCoFDGGB0AXocP5eBYrMTZjZrwdWDOuLGJPh/2Q0f+t6+DuWaRLiyDJi/b1eBryk46T0ppqmVtRW1eNWXgmOXsvhz0YduyJn4ocO7QsnR26JD64wqGks0ARGfwRTada/kGWUUcf5ycvH98Pzc4ajW3iHWb7/M1Mp9p0fT2LvyWusWSENHAnAM0b2w0tLxqFnt67MIv0uNUWdupaPDdvO4cz1AmZxBfsdKZLjwvDcojGYm54C00N0l3QfsotqsH7nZZy4WYL6Jivcog6LJmbakUeGGjFjZDKWT+uPXvGhUCgeaFJrA7JL6vHJjmv49VIxWp1eNrglxl+qlAp+tFQ20WuhjNRBEaeCVC9Dm8MHd60LUrMTy3pH4vFxPVnbytq/Tsf/w9l7wMlZ3lejZ/rMzs72vqtVLwhJiCIQVaYYMGDANhiMjW1sxzdxYsdO4ji5yf1+N+V+N3Fyk6/Y1xUnNsYFHIPpXTQBEkIFEOoraXvvOzt9vt85/+edHRUSf1n/sLG0Ozvzvs/7POd//uecP0XvP33qLXzrV69hYHwO1160Cl+74zKsX84208L38sl973Af/uYHT+KZ7fvBiTlGFBT0mvW11bjlig2458Ob5RI/7XO4WKQHnt+Nf3poB45NzMGXnbcpPZkclglwXvMfA87eITt0F3qHpU9j7Lcf65a24Q8JOKXhfB+G8+fP4cW9BwUcKaW57sJ1+OptV2py15mYfbbCn33zHdz3zKt46+ARzYYutdN9PrHBqzta8clrt+DWKy5CMzXjpzwwzMb91Uvb8K1fP4aDJ7qNEZA73dNPloE7b5Pn5lXGuskUKabF2ugyK5VEk2z9VuDGK67C1z95Nw52H8Nf3/tddPV0u9HARL1k6ekTiEr7xHFxlolnDE/5lw64MgOR9mNOiCGzqdxPO9wX3r/eaKkgtJ8nMGMRzbw8kz7ZlBEPsPO0CCFA4BOvQ7h1ESLtHQhyXwsGUcwVkB0bR+rEMWTGhyQN0Ei7YlE/E2lejEj7MgSrqhHgSNggkB0aQ7qnT4wgZ7dTa0u9GKeDhZva9WepvuNI9x2T0UrB+5QZuE9iQyesINTwg5p6xBavRKAijvljBzQ1xQ7OkHwH+WzWHYgucaUMSgpwUWbA80VSBrtfpTPcGJiSAc4YOtOn+8MGSuhPkCbSW/MlBLAANiFtYAAAIABJREFUOrWP8nXzOUTgw7qly/G7t38aH73mJrVHv/vQz3D/Uw9rtCHPWe2oYeYML0e0dRXy8zOYP7EX2Vl2EBbSD8pacCWMSGkbJ0eFaptE7GTH2BJO2joVl+QAdCBkEU4scMg3cYoQM0NLRYmtN30uJxFS14ekkbsfKqolqTKzsNZbaWqcfvokwOnggyvaXfFDdjkW1xrPJxk6zlQYr5Xq7rMr5Dx0ZZfYgVcRBGQ6zRhoH7TsSfHast7IUYdgBIQDAQQraxCqa5XcQ/rWebLpGRQ5WQkk1JoQrm1DIFoDhMJIDxxCbqrPzDNq3hhYZ3FZLBIwm6GGb+Hczk5880/+Cpect1nZnf/88x/iuw/8K3L0B3A/5NxxGpLjVUhE/Pj0ldfhjz/7JelXn9+1A1/9/rcx0N+NfCqFYKJWLGNudvqkz+dlWXjrojSAR5ffrcEyY7E9P/ZTijRi7nq+YLJH8q7BOPw1jZoixPscqm9EsKYB2fEhZCdGNbo2PzetdRSq4sz2PHJTJBryYsB9FSyQ0pqSpmtD9lyFNAH8qvUyDWkduiKCk5vkQpc+z7nO3Y30KmTbFW3qEB9smjYCsaBa85owFPTBH2O8krUh6hMJNCdq4EsyCJ7uLmM6pbVCEVWRGDpra9DW1oJFizuwrL0NDbVVik1qbWpQCLC3hv49V/ZvDUKLRex69z186/4H8fL2PYj4I7j2qkvwB3d/TAzOz554Hv/9vgcxNDJujIWdKo71ZVuF8+ZjWLGoE//1D+7CBzefg9HpafyXh57GSyd68ec3XInbz9uAajKx5QAiX8DE5Cx2Hz2Bx/fuwztH+vC1m6/EBauW4tDgML7z1DaNbswHwrhq7VJ8bsu52Li45bQRfL/15/QqzFJb0H5ydj6N4bEJtdgJtI4NjaPv+AB6hkbROzGNmWRabThtyNqAjSrRpKdputpnkSOY4t9wE3K9EoJND3BaQWLrh6z1Zz58Cb58+xVY3FJ3mszgYB9b6i/gsa27kaFu0seYhRTaaxL4w7uvw0evOgf1VRVnZHWnZubxwDN78MOHX8PhE0MqSJifWVtXhU/esAlfvPkiLG42U9qpX2Rwt7/bi0deO4TdB3oxTpaULQFOw6pL4KJ1i3HrlrU4Z1UbYmeYcsP8zcfeOoHvP/U29h0d4yOHYCKERFMM1VUxZJNZzFMhRclJZQi+SrbjWBX7EZovoiPjxydWteG69R2o59jGU97jXDKNex/Zjh88thPj0/O49oLl+NonLsf6FW2nfZ7eoXF871cv48Hnd2No3KZgBIM+1NZUYfO65bjz2vNw+cblGl96pi+51F/YLQ3nkd4R+Amaij5w+s6Sjnr8xd0fxEcv33CGlnpKDOf3HiLDOWhtLlFQZWDHHRBse65f3oGv3n4Vbrzk/TScx/HNX3HS0GEUs0n4fQWsXdqKr3z0atx0yTmnZWfysyhGanQcz+18B0/t2I0j3f3SeXNv4TCHJW1N+MDGs/GhzedhWVvLaaBVeb99A/jOb57AL597EeMz0xbiTSGW9/x7e4Cns/HakWJ2LOhe+5o0m2ztcgMvY9ICIcQq63Dj5Vfgj+/4OA6e6MJf3/s9dDmG0/ZcMmA8cDnhg1FJFh6uf9jUPWXyjEC8O2FNwmHMJltu3pfhh/IAMzvoBTZpGAjRgZq1yUYuicLAqLfvEWCFEYzEEayok9s50srcvhqxH/l0GpnBIWT62GIk6JySNCtU3aS2HMFPkZ0SRu1RfhUOIc9YmrFJ5KfGZUTwx2OItLQrJzIz1KdJRfmkjcd06NK6D0bvudassTOhqloBVV6v3NSY2pz5mSmb8EMGLcipTSljptRS5Mc3zTb3cWnMmHkoI40bbuFdPF1cDzhaTrW5zEP6PNQkCqSe1Ej2ChQDTdQiMic0Hoyq3Uit6dWbLsHHr79F87Nf3bUd37zve3jj4LsiAsh8EeCFGxajYun5CNW2KaJm7sh2zPe+u1CcuPeoutK7pQJvFWql8/5mx4eRTxrY1BrwBhXJGEkpXFznN0GzZmE7pMTnXnu/i9wS28fEGDJh9Gbwc4ttLSt63HU1MsIYYiMeyodvGjPtAhS90SE2cCZWgWIujxxb24xRdNe0ZF4usaXOuFxa4E42xOdG44CtbV7qTpYXAKWnxaZB2chOPjJRhGpb4AuGrL2eZEYmuxQGKAOxWkSaViJU3apM39TgfuTnpmxpUgKTpzF6zj6XALdZY85qa8Pff+2/KCuUHdonXn4e9/7m5zja14uZ1LzOKhqoG+qasGHtetx95XXYcsFmjE1O4CePPYC/+/H3MZ80D0XZ5TwNUNsyLQ0+d+vRGctcQVy+5ysrnWs5EjEDVjqrM1wjTWmOrohbkZbLyWwWXbpa+s5UzzGkB1nQcVBNXN9vz2lKzxo4pCQcVGfMF6wQe83XL6RnNUzIF1qxtqj4CH6zUDcrPr/GcGmRubgjj8K3DBd3cKu64eEZANjidbmFQs0RztoMo+D3oTIWxdUbzsHlZ5+NCCNLyKZK8EE9p90cRhyRdaAjPRQOC2CRyaAYnOxMOeAs7QWnEg//OyiM+qD5eTy7bTt++OvHsP/Qcdz2wS34o9/5FCpjMfxm66v4zi8ewszUtCIPxmdoIPK2dgc+AyHUVjfiG5+5HXfduEUH8395/GkMzM7jG9ddiYuXL0bUuWDJplHg2zcyid3vdeH1A0dxaH4GlPv+xUeux7rONhzu7sff/ug3eLN7EOetX4MvfvAiXLJ2Kaoq/mMn/pk+uqvNz3hVkqk0xqdmkWIrK2eTnig5YF7j8OQMpmdtzqux2aU9Hxzh+Np7Pdj65j5MTUyWKkq7NO4hFstpZiL9aaGIcDyKz956Gb78sS3GcJ5qGjo+jL+772k8+toepFN5LTMeAqFICJeduwZfu/MDuHDtEk2UOvWL6+fAsWH88OHX8fDL72IsOQ8fJ85Ew7hiwzJ89daLsWlV+/uC9rn5DA6dGMXeIwNy52fSWZmMFrfVY8PqNizvaFBL/lS8SpBzZHQG975+GI+/3YOJMbrTAwg3hrGsvQqbmusUB8U564ykSDOqQ88X241BNASCOK+hGlsWN2JxXfw0nSk/Z/fQBL79b9vx4Na3JTW4joDzU1djw6r20wAn7+mruw/j4Rf3Yl9XvyYHJSrjClq/ZtMaXLC2U63099P+2qShXfjm/c/h0IlBBNlO9YeQyqWxtJOA8zoDnKdkV04n0/jVC3vw3YdfxaETA66l5EBnCXDZnkEd0oZlHfjqHR/EjXKdn95S3/necfzDw9vx0rvH1boiEOKYzs986FJ8/qYtWNRM3dPpxQPZ7pGJSew71o0Dx3sxMWWgu7oqgTVLF+HsZYu0x9C4c+oXOw5PbN+J//+hx7DrwCHlddrvcIejmE7PqrIQQWTSESc1ErPJlqwDmy57VIevNvdKGTM+dOEF+JM77sTBvt4ywKm63+nTnL5Q0XPMouU8a8c+lWsDPbrIZeTxsFQ+rkDoyS14jwg1jMy/o64rKlE/WQweljYk4mR2qAQM+P1iOuMIVjYi0tyGSHsrAjVVmo5W4BQhtsr7epS9xyzKSEM7AvE6sY0Fdg740pEgwnz+4wSWI8j09anlHaytQjBRgez4pABnbpZB/W7EHt8TdZNkIUvUo0c8GlvHtn+gsgaBqnqBFbbrc3PTKGZSxoTSNJNOIa9Rocb+CzgS0PPzE+SxsNC9LF8dXovcYTb+DI0QlJlxPronXTn5hzwuVudcc20tPnDuhVjTsQz+fAFtzW047+wNWNreIRPSjx/9Je574tcYmpx04zCLCFTUIL70IoSal8FXzCMz1oPksV1IDx8/mdV2TWb7PJxUVykAzuuVmxwXE1XCW2UmIXW6Qm7ONckkRRZaq9tIXVsI+j4HzPyxKAIVFfJj5JME79Ze99CQ/Z7TAbsHwtwVXPgfd53doGytGYIaFvwFsox0cIshdVOGvfflFYDe+e812vnnXmtdVKxDad4FKB2IBkilZWXrPJfRZwwmGhCoadBnZ/A5c0oJgLW+QlEEEy0CnHwm86kJyRQIyHh/mPfraXe96+LzFdBSXYU//czv4fbrbkZtVQ2Gxkax/e1d2PHuHnSPDMpjURdPYNWipdi08XysW7ZCPoqXdr6Gb//iR3h1j2XOWrvexU6etD7fB/SU7uHJf+91LFWQBundKEpGogKXcVHRaoW3F1LTYpo59SxU3YhgbSOC1TW695mRQeTmZg0jzk8in51HIJoA2E2YYtB7UlITf2WDigjmc2quEFvugaUri7Zpko2kqNM2LPP9WJyJjERGYJshyAOcYrBMN6S8Ja/VIMAZRqAqikLIh6baGvzxrbfg41dcoVb4SfWOu3jUNnFspWdesSwt2wB5QJ5qDJLDkm3DYrEU5fO/iTf17ZNTM3hq2+v49RPPoiYSw60fukoMyr5jPRiZmkZdIo6d7x7A06/vlIPV2HnH3nA8XLACN2+5DH9w181obarHd19+DTVVVfj0JZvQVmsGB7Y3x2eTONI7jFd2HcDhY31ob6xFc2c9+oZHsL6jHYtrawU4H9r6hoxYd3/4Glx9wVqFdJ88Bee3+5R8i6yWvbnZJ7dfubcyp8x6R14Vy3vJe02DFgGo91UOXOkGf2jbO/gfv3wW/X3Uu1jencL2F7gWo+pda51/T2XFZ2+5DF/55PUCcqcBzu4RfPPnz+PR13YjOTlrAmN/APl8GtXxMD5z8xbcc9OlWNpaf8YQfQLlV/Z24duPvIk3jw8iG6GeOIBFNQl8+rKzcftla9Fce3p+pvcZCbrJ6lLnygee7y8RjyJOjdkZIou4BsbnM3jscD9+uucYjgxMIT9tUTbhqhDO76zF589bgSX1Ccyms5ianhdYJ8PH6xyKBlFXEcGi6hgaKs4ci0T95ktvH8e3f/0Gtr11EPnMPK4+fyX+5NPX4ryzOk/TcPK5mpxOCixyrdG1zi4Bp0otaqmVI1zbliMeTmV8jeF8C39//7M4fGIYQTdaLZVPq6X+F3dfj49edgbT0HwGNBsRcB480i22rOjjoe7WRAnkULOew/pl7fjaHdfhxss2nrGlTsD5zYe24aV3jgIEHRz7iDwuXb8CX77tWlyxcc0ZCw8BQo0HzSjqizPg+Vk54ICTvqJsHZ2OU+UIZQTSdx95Ao+++gamZmdK05G8g9czXnnrxfSDbuCFUjcc2CSzSaZIYNO1fgncIxVqTYfAWeoX4Ot334PD/f34K7bUu4/rubOCTce8a0UyIcNApyaRcGqNY6E8jbTpc/mssI1uxk2xOx64cN2rk1lOMg1RyYL4O5lVSla1SDLAXR9zMZeH2hu7F4hUIRhneHgcoaZGRBa1I1RH2ZAf2YkZpLr75IQOJCoFfphSQjBKjaZYq4APwdpqhJvqZTDJjY8hJ+c0HdTDyE1NaZ0Xs/wnZdo8fvFaK0XDFbGuFFA5zOl2vLb1bYi0LkMgGhOjwhZgZnzYWnuu25JnjqAbIyqdLJlN6jY94HTK+jBZhpH1uuecXieWL6/Wcunsd/pCWy92L9WJK+axpn0Rvvzxe3DdxR9QvB/ne0ciEYxMjOKZ11/GvQ//TFmUCspg0RAOI1xLk9aFCCQakJscwHz3XqSHjtkgFg8PuvclPSQNKLFKBGtq9Br5aRfaXRq5uvDBdCYwQYOSDTKqJJy4dty6MXLJeThcKz3EUZhNrZJGZMcGkRkbNWDK6yfDjpfNaPdD/3Fr2phG2wtkxHUIwjgKz+tu5AZlBL5IzDSCNN9I17wQS0ZZmK6u+69S17N0zc00Y0z2wu+1v7biUM8Y2Vp2KSlf4D8sCMmyxqsFsHivMzRZzSd1D6VzZUpNMIJwfTv8FVVqbZPNZ4u5mJmVbpFrnABMHYk8ox19uPr8C/E7H/kULlx3HqoT1Uhn0hgcHdbYWTKc8WgUjdX1kg5y79m+by9++fQjeH7bVswSeHvCNo9NPkm06QrIk2okBb+6JobrCri/VxmhYiNsRanOeR8C0QoEGpgUFEOm/yjy2RlzmceqEWlst7WeTSPS0snqT6AzO9arz41whQHVQhb5aepLaU5idmelrTF1ifIozrPFvmSF5XCygiS9yuwoN2lIjjZuSF6h4HQVC0uXaNDCfQWKWFlzgaoiCmliRKEigIbaavzRrbfgizfdINPPmb5sEZZR5ae0gL2fIbAhIOKDwngfXrNqzVQ/PQC+/PecJFw+5bXHJibx8hs7sPWlNzA2Nob51ByWLl2G22+9Ccs627Fn/0H89bd+hIGxCWkGFTXkBtkXfAG0N7Xis7dchw9ecj66RifQ2dqItQyyZ4ZZKo3hiRkcGRzFO8f68Obug2irTuD3P3oVVi9uxY79R/BvT23D3PgccsU8GhoSuPby83D15nNRV72g/7Q15pV0C4EU7wc/+T7ZUvTQBc1ZPHjfz9G/8Ppuob7PC0/NJPGvj7+Cb/3byxiem7f1Mcc4EB7uXLxOvyLAaDNW+fAHM2l89pYt+Ornbsbido4PPXln53z3v//pU3hk604kp6et1QXmhaZUia5bswZ/9ImrcN3mNQrTPxNwGJ9O4mcvvYcfP8vqcUIavLDfj4vXLsbv37oZm1e3n3FG+28H4U/+rqlkGm8cHcF9e45je88wkqNzKExwbnIRoUgAF69uwddvORfnL29WwSRjlpsIxVei25JA9kyfg3/PYmBwdAY/fnInfvbUm+ih+7tYwPlrFuFPPn0Nrty0GrEzsL38WW5i8xxfmC/KdKasSXe56egmEKVhLMJRtWVvgAw3Y7DIcB7uHlawNtvj2QKwdEk7/uLua8/cUk86wPmbbTjU1S2Tgtymnv7R6eD4q8hwrl/ajq/dScB57pkB5/7j+LsHX8BLew5oBrf0WcUM6hIxfPKDl+KeG67AkpbG02Kd/jP3kddqYGwM9z2zFf/65LPoGWQR5enA3CFJfZrXGtSYToI8a0nbmcY1zxQOsj5p9/P2rEpyFK2UgYUi+2AhhRsuvRzf+PQXcLi/1wCnWuoLbIw3VEGMGw9Odpw005oRY2l3YPKw5D5oLIQ9a2VpHTpZFphYL1NChw1bqczME9hkXJMxHCatctk7XovW23bUfqY7td4O1lwGwcoEoos6ESbTGQ6jwC7J1BwK82k93/nZOeSnaSYomBaV75VnCJnSyjjCZKorosgMjyJFY8Roj8Agw/YFNHTvzd2vQ9e1s5We4oEJ3Su/2vexJesRqqGmLAUf5S+5HDIjA0gPdSM7OeqMjCR07R5pXXGKijvAS0xcGcvpnRt8TmhwESNG0CedYUDnnWdmObWtrozFfA6rW9vxpds+g6s3b5FMg2fY+Mwkdu7fi4dffAZvvLtLOcklo2WAyS81iDQvRzDegMzwMaQHDopNLZ50zjnWizUspwjVNEqukJuZQH5mwlJlpK1coAK5Igg2+U8xS2aXAfVMNaDWzp3hAivOUMQiI55ArHMNIi2LEIzFZeRKjQy5NeS3/FgmFLAYIjuoRBr3j0xSmo9toz6ZSVt6UN1ac6De1qiN3yQWITvNMHJ7/q2LoGXqDZfxAK2KDo8HM1ArYO5mlS9QvCZJka6QMgrXYWUMkPSUILAMySAXqm7QtctPj2rajt6zI+OCiWYEqV0kVk1NIzdNM1dKmmUWadyn2Y6W672QQU1FBFefdzFuvPyDWLeSOc7ViFH2wLXEAjmdwvTMDAYYUP/u23jqzdew58hBzIyPc1yj3se/bxB2V9QRSAL3uofmRvcKUG99IRQyYi9temXuTaGGDgTrmpAbHUF2pBeFQloMeLCmSV0Adi0K6SwirUsQiNcgNzNuzytd/Yl6FR78Mz/XfEW1phVpiwxy1DSvx6ykIr7gkhVFtdFZucmIQ0dtTIafIkc6eiCwVK0Yo2VSDwOcopy5QIP2ALJqUDUci6AYDiJSGcXNl23Gn3/iDqxob3Mz0i2qg6YIPoDMCmTmHV+HhzEBZDkLxhvDkN6ZuaT+4c2imcBjLzwzzKmHDn+O5heGq6foOvcBFfGYtJUKrnU/MDs7h9d37saPH3gI2958C5dfuAnf+Mr/gc6OVs1f/85PHkBlZaXm8760cy8OHDthj7HPrwJp46pVuP36K7FmKXMaI5hLZ9A/n8ShsQkMDEyhPh5Dc2MCx48PoqGiAvfceCnaG2qx52AXvv7NH2FwaBKXnLsan7jpClxx4XoZprxFRraRTmA67fnE0WmfYG6mFxFxhpOWBykNTwQeNAXxblXGo6iKVxjwLAMaVqgW1ILl9VIr3cfJBz7ldOp7fT4xpu8d7cU//OtvwPnV+cY6CfyzfSPITnGsFTV/tjnYuFMrArjRhHJ53HPr1fjq52/B4o6m0xlOjvD84aP4zUu7Bfh19PHXsuKN1SAciOGWS1fj9267AutXtNtYzjN8Merovz34Gp7ccQgzjEiJhNDYVIfbLl2Duy5egxUttcaI/2fQiWPQGC6+69AQfvHyYWx9r0+TmjhOkwctM2wZrn3J+kX4009dgk1nt71vqPv7vQWCTU4reuqNA7j34dew98BxxXTx3tDE9LmbL8GnbrgI7WeQJvx7H4uFGp3uZKkXNdUo6L98I8tls3jghZ345v3P4tDxAQFObtDpgh/LFrc4wHnOmTWcL+zG9x/bgcMDY9LziKFiAaLNz7UqedjmC8ZwlgDnyXpSi0U6ir/7+ZN4cc9Bt064ied0QGxY2oZ7btiCD118Hlrqa8/IPv+2t5au/OGJSTyz4y384LGnsPvwUWN79AJcxF570DZusT56Nrw0A9ftICgqpAGZBtzP8yEQ2IyrBUugmE1OIRT046bLP4BvfPrzOETA+UMDnMbi8Enkz5OltIkrOmzpmlVsScRYi1BEs8bzyRm1iOVIFytaRn3p3z3QaZSQnqdQRBotAwazVhw4R63TBrhj30kF3MXk+6HWk4eTon8YvRKtRKiuGeH2doRqqqWVRDik6J3cyASyI6MygeiLMWnhgABubnJCLF60rRORthbk55OY7zpi0S/MIxUIJOtk2jzTxp4COnmtyK4V8jJdRNpXomLpRoXGZ6f7EWlvR6RzKYqpFJJHDyN55F3k5ybMba0RonO6fnIkO8PLQufNgX9vGaj9SmaTJinKD2jiMmaZOk7vunnaQd1LFSgF+HI51MbC2Lh0NZY0t8Nf5HmRx9jcNA4NdGuEJBl5FqUl0xHfEbWYcaYGxAQeOeFFBY5e1wNXZv1QjFRdo5zFdPpzfrWB+zISxrGgxqAy6zUPpKlxdkjNz8/nUjWcLIOMeYDgLxxFuLFNySy859TncaJbqKrOHOZ+6u15n8mU8tqmtA/aSEQSXxxxPS0gzMQBsZqKn/Ob/lUstitQHRPJ1jrxCAEnGfKSkoRxY95AGnkHbHKhF9lYegRY5Ah0GkOqbF7+JCOexGyas11FjKbhmMNev8cfEOCkppNyntzEiEURabJODP5YAwKRSvlUaC5VHFZ6XJ+FzzrBv6Y5JTlS1wY5VIbDWLVoCVa2daC1uQ0dizqRcFOsBgYHcfxYFwbnJjQEoXtsGEV/ULma+vxuSptJ4l3nwSsEvedcH89ShkwE5FVNLNQsYUepKyw0+P/VLcmrKxKkGbB+kWm455Io0DyWnQIqapX8kJ8ZQz6TlNPcH03Ax/dDoxnvH+9NLitTG7IZdT4CLJKmBjn1Uuu1mJp1OmfWMctWFbkI3W6lm0HBqPCIGytZoIvDtRzYfpBLzen77IaZiJoh1yj4UUgSlfNBCKoqCFTEsGxZO+750LVqJ1HTSbqdjwvbXgQ6uXxOQKq+uloB5Roy7yqZTCarUVDDY+MYGhtHQ3UVaqtrUJWoFFPD16ECJcgNvgxIsTU6PjWD3v5+7Dvei8mxOSAcROuyFpy7tBNttfUWL+Q+PQHtm+/sw0NPPo/JqWlcesFGtDY24uCxbunrrrrkQi3bf3nocWzdvgv1NVX6HL1Do0jEK3He+rVYtWiR5pDPUIRbFcPRqWlMjs3j7isvwI2b1+HgiQFs23sYi5vq0VIVx95DR/Hizndw1rJF+PAHLsSms1eeND2JIIGv//aRHvQNjGohtrU0YGUHA3FrUFNZcYaMSWvn8D9sNU/OzEnPNj49jZaGOl1j5m/yMxFweC52AnkC87n5lAoABsuTRSNTy01uTPKDPfjJoy9hYGIOYc67r0kg0zuKPPVyZFxca8XOajssWVBECgF87iPX4g+/cKsxnKdpOPsFOB95dS+SyRnTe0iXVSfWPZtMor0uhs/fegU+ccOlaG+pP6MWkUD7mbe68J1n3sLurgGFyPPQWpSI4PbNZ+GmS8/GkrZ6tWT/o4EBpwIXvhYNSjsODuGRVw/j5T3dGB3nqC/PoWrVLZnLi9ctxjc+fSkuXNv+W4Mi7ieZPNmPebz+Tjfue2wHXtt9SFFWXq4k79nmdUvxux+7HJefv0q5tL/N5+A66uobwUu7j+j5uur8VehoOtlIJcC5dSf+/r6nceh4vzY8Pt/pPBT8/pfScJ4BcM7O41fP7cD3H9uOI+OWhZpPMj6Eh4uNszUDik+FzYalHfjaJ653DOfpgHPnvkP4f3/6KF58+9DCuFEVvgVE/EVcsHoJ7rr2cnzg3LPRXF9je8D7UcVnQJ9cj5xk1j00ghd37cWDL76CXYcOW9avA5t2EC84ZXVyuha6VVHOTKRZ8TQrkInhz/PQNtCpHL9opVhPtt6YD0oDyY2Xb8GffeYLONRHhvM7xnB6baSy96siWjIXA+1qKYcJGMloBmWq42FuuvoFY0sJeJba445tJUMZJdgk8EuikE+VQKnOLSdgtAPdGaFU+PF9MP6EOc1src1bOolaaVUI1jQi3NSCcGMTQvVVzhk9jdzENLKTkxppp/MhHJCpJzc3I2dwsLoBgThfI4xCch7z/UeQHjkhZquUqafP75EcDmmJ5LAhJGSzZByqaUUddo0vAAAgAElEQVSwpgX5mVGB2ooVZ6Ny/bkIVCWQGRrC3L7dSA+cKM2FVgg6Y21k+LEvd5VOdkjzuvC6u/Y7R1batDwH+vSMODq4RLLxXpCAiRmjmRyDL5uSKZeAgYmoOWs0WiEh4sMVN7pn/C8bGy3WWclbTnLh9nUBTwEIsqENCCQSMrFkJ8cc+2rvSdeHL6nJgBEzycjEwXa1rRkCpFB1i8gCuo0l0eD7iiVkDBEw5/vjn0UTli8cqUSwokqFA98DAaw0mBwmoY68TbTSfeeo0elJZMZoYJrWlQ5V1+r9ZeemBFQ0e16p6QWLAiv6DYeQZeTPuKllumcESnL68OQ36Z06ISoG3bQ7hc8SdBpbLiUg7xXfK9ltAlEvm7XUgVmYJUpmjrFSgUqOnM0J9BfTaQQSTXYdHT4KVNQKhGZnhpEb7zddcDBiBqwCo4MYDZRCnnrfXBr+Ql5z0RsbmxAPh0W4jU9MYnhoGNmArRvmnrNjLBKQoJOgLp9WjJRpbE/WFesGK3zVdYhLe6GTgzgGm++L90d6cGdM45AHzlHnz3P9BCobnQ42hQKBucBiUoUzn/VClkx2CsGKJgTrWlGYn0F64JjufyCW0PeR6ZaJiAMrU0mbvOU9XaGz1luEqm6iuZRsUwvLeCH0L/e6fSCiX24OEvSKhjaKWnPWIxRm51BMsb3KA4YXjZVaBSLVFVjW0Y7N69aivjKOeDiKtYsWobEqIW0VWU3Owa2rqdLMX262PBg4am5weAyjkxMCptFoFKsXdyj8nYeM6Q2zWtT8OS8+ieBxYHgEz2/bgUOHjiAXDKEuUYdoIo5AXQWWNDXgvOXL0FZbc1IeXzaXxaGuE3jlzV04crQL3X1DODEwii/c9RHceu2Vekh+8ZTNNr9g7Rot3jf2vqtxUR0dbfAVAjjY1a1Z8GvOWobR+RQO9Q7jqo1rcMGKxegeHsP3n3oVhw73gcEslRXMR1yMqy/agJVL28WOegCYgLlvaAR7DnTh2OA4cuk80gVgng93Po8Vnc24eP0KLGppVL6fdf2KFnmUzkgvS0DNWzcxM4Ou3gFFIfFw62hpQlMdwX3YqmtAjOjk9BymZudAAwpfZ2xyGu919WJichr945PYfeAYjveNIpcv6r4GKSLP+aU7pROVQn3FhDBiRbEwrEj9iBRD+Myt1+LLn71FkoMFgGDbPF3R//Djx/Ho1tflymMlFoxWq/2Xn59GLjOv0OeL1q3AV+6+EZedf5aA+WkuAupy5zP48Qu78fMndqCnewg5MsOcltPRhOsvW4erN63CWUtaUFNlbK/ChEulcdmJL7a3iEyWACWLvqEpvLGvF0/t6MLuw4PgTHervF37okhJCVlh4OKzO/D1uy7GpjVkOC3D70xfvF8cM0qdbyqbR/fsPLYfHsCTW/dh586DMq1Z7IMBLq632soYrt18Fm6/9gKcu6ZTge4Eoqf257UWctZeP9o3iqe378ere49g0+pO3HX9JnQ21530lpiR+28vvYV//PkzOCINp1X+HMG2fEkrvnHXNbj54nVlrXwDALPJFH79/Jv4wSOvoGs8BV+kQgdanm025R/SQGSB0DxU1i/twFc+fj2uv2Sjy/RcuDic37xr/2H8w88fUyySMeWUZ3htowIqwgGcu7IT12/eiEvWM06qUdm8BJ6e0efU623XuYBUlgXYLA4e78aLu/bg2Td340BPLzIe8NCv8TIYPQ2YAwHOQKE1J8OESUgMcBKIuNQGTTKJaWIPdU2F9LRYCq6lEAHnZVvKGM7voKv7xEIbf0EVaKDVzaO3zgEjt8Jm9pD50tbDSZp4z3hUBsCtE8X4Os4ZZ9Ykcy3Jbjl2zgSKmjCiT6/fZdE71oJkgDzZabbgrPi089uZKeL1CDcuFugM1lQgwAgy7t9JutdHkB4ctNYoD99cWi25QEXCmJH0rFjHYKJOh1R6oEuudYJGgU73Fs1L4A5QJ+PSeyHY0Pv3mCqyWBGEW5agYtlZYjr90RAyA31Idh1WOzg/O2VATq1Phn27KCTHHtql80A62+gEKdZ+9sLiSwiV36xOk/dG+aOKaUEgwgEXzDQdcm57kyxY2oCuoPs5W2eeoYvGQhE2XkammFXq4ryOo0kleE4Hq2qUAkAmOaf56Gz1e6SrpR6o3+SKFWGVNAEdNdaU0cUQbl6GWPtasajzx3dbgRAnoKzROslRo1jM2fjDCB3wjZq5zWeTRixDeS5sXucQ9ZvGYhJHsNOZm5tDfm5G8T6BaATh5jY5nQssXvhsztNJb4VTITVjhWbIpsYVye4Gid/IjnNtUAtsRaaKERIduocOsLpsSoJtk2XYtEACaZ1HpemBnjnagXmvS+BdNSaJVDUiWFlnZ1omq6za3NyoJCT+ylpjTDlYZW4GhelxaZF5rQK8L7GE0hKo8fSkK+r68HLxDPcwkgy2C0WLRBAKsPcpgF3fTwbZ7TfyXpQkBJ5k2JjesqDZUjSdVmYo6q5nXkkJuvecgx7h5LCUGGh+KeieqQ7UKCstwE3fqqgB0knks9MIxOul4ybgJxDnPwhGtb8UGAtFooHaTT7zjEhzZmvtopFzzi/m56lp4aHgdDps50bCWjQ21pIxG5wYk9cmkp+lkNby/fg9AbqoWTlkc8hLv7Eg9BUYJaiJWhxGpCqOqN+vWbpkPK/auF6MGw1DmhrkGDeymmMcMzUwiNGJCVRWVKCjpQVtzY1iQnlxGTMwNTMrwMS/J3NDoEqgdrjrOB597iU8+cprWNnRjg9ddTnWrlqJWEUUY3NJ9E9OormmGitbW5E4ZR47f753YAgvvbEDv356K/buP4xrLr8YN111uRbG63v3YdPZa3DNpRfq/2/buRv1NbVYtWyxHryXd+5BQ20N1q9ehvHZOTy+8x3M5wrYtGoJeobGcf+2t9B1tB/n1NfhxkvX44pN69HRVK9Wb/kXswQPHO3GxMysXq+hphqZXAH7j/fhmW270Ds8igvWrsRNH7hQelADlwRIWY2jlEO3skJAnA8cgUf/8BiO9PSrkKitrtZEH47fNNDvkzyArcZUKi1m9IUdu3H/oy/i4Il+zGVSMhMVCtYul9tZGp8qRJa2AckC0n39irVQALTaqq49jzBu3HIx7rzpCrQ21rqJRPy01p7sGZ7CTx5/FS+/uQfZbEGbHTcVicdTjKggJ+BHXVUlbr36Itx4+XkqTqxV4gEWq1C5FvceG8IvnngDe/cfQybF9hKfpiBa6qpw3op2XLhuKdauaEdnWz2qEzHlNJp7ewH8sPqcTabRPzaLI33j2LO/F9v39aBrYArpLA9DbqgRuXSV7KBpHZSEAOcuacIXr1+PjYsbEGfRxZniriXvsSNKLhADncLAaBInZpJ4Z3IGbx0ZwtF93ZgbGHEHr3fQKMhP97ipthKXbViBqy86C+es7kRLQ5XAswfked1TmZwirw52j+CVt7vw6ttdGB2fwlXnLsMtl29AS321O1btcOXY0xd2HcBPn92BnsFxBFxLjk3HRe1NuPva83HFumUmZ3C6N+4Bc/NpvLDzPTz00m70jk7rwFfoNqOtCDJce50tQ25ky9uacOc1F+OSDatV8JTawSBAzuHA8W785NlX8dah4zYJg6WGzImWB2xjOv3obK7FBauW4fw1y7F6cTvaGutQVbHA3HvPknRS2TzGpmfRMziIfV3HsWPfe9hz6AgGJiZlGtLhJJawrJ1q6GuBBSyBOGNPeADYLGQ71LxJKWpbk0nkmk1NGwOuqc8FhIIhXLNpM37vtjtwbHAA//SL+9Dd11u6nuXPv3XEjckygGMxNIotIZNQKNq1dcYaQQsPcLpFpp9XVjID3TnecL50yC9EKrn2P7WgGm1MXZ+xVNRtanQeC0gZluxgNLMSA9ArEa5lS71FrddAPIZwY7VyZ/mVm57RRKLMQL9Yb5qJQnVNKKQyyI4OIDc3rusTjNciVN8uMJYZ6UFuYtDMQ9TVuc9lZk2hcAdy3H3QHuBpx10WaUUC4boWRNsWI7J4MQKRCFI93Uh2HURmtF+Mmp7XAoPheQ3ts5WADMGdjEpmLPGyUE3neXJRarMSnZtbmZCUv3BrDFtkHNkex5abmctegAHbLEpYADAk29Fz+ju5enVDGV3lNIcamEIwS0MkTbk1YjbZ1mQ+ou5PiSHVp7HPpBHUlF3webSz3l43hnDTEsQ6z0Gorg2F5BSSx3aLZWamKY2bWU6bkmkmpElUOs8rzUgiIJ7hdWLvlMV5VuYTFZuptBVLvGWRsFrubKeTkWe4P1uvBcotKNuhKS5fMCmfKyL4+/nMK91AKTp+ZKfHldfKNU08IaBHaQRlBOyoCHfwKXOX2DPtObZesVcip8wQtcBou2ertPe7e8QcaQ49SBjoZMFDFpB7WoTyiFglMqPD+hy8L/4ImUKayWYRrKL8pBK52Vl7b3zuxLY6UCx+zy0kbz2ry8B/XBGbt+LJH2dGaQFFBuOz0C1tUW4tekWgpzvwtJzKT7XoLxaH3qRH05XXqvBjwUUZC3L8XebUJ1jMTo2oiPbFKjV8gOdwkd8XiSLcsERRl+nxHg0TCFCiI+Y8q3sssy+fKY3n5T1ZeF584Q3nFwtJjrIiA0GnWwUCddUoso3O/x8l42mVGCuS3Ow8igSo0thY64VMF7VZFKFKN6FKlBUbZ5Bz07LRY6TfCyHbLFpaGnDHtVfio5degsWNTZpvy4eWh97k9AyGRkYxND6GbCaD9uYmrFqyWACJLAbbptOzcxif5OID6mtqUMnWjMueGx4bxf2/fhT/8stHUN9Qi699/m5cfuH5il7ixeYBQwf66OQUWupq1aI/tcXLz8AW/ra39uLhp5/HwWM9qK+vE0sxMzOHO2+5Hh+7/ipkC3ns2LMPy9vbsW7VMrFlj2/dhoA/gHPOWqExkT98eht29gypLTk9MYeR+SRWU1d43jpcvH6lRnpSv3rq19jkFPqHx+U0ZvteDv9iEbPJeby4Yy9+8NCzODEyjTtvuBJ3X3cx2hosUJ1Aky5dznbnV21VQpOFCOgJJgnkydr2jU6p4m6oiqG1tgo1VQkEHWgl4OwdHsODz76Ch5/bpn+3Q8a1e/gwCgAEFNgcXbYYvpwf6SGbUMJRdKycTJ/DpRLGskXtAgZ0S3M6gcU9cA5ZSDrTfUd7xKL6wtUUy7gNyrLA7PykzCKIjuZ6nLW4FVVxtlzKHlr34LKCTvlDONg3ihPdg8jMztvGrxFpzD0LoKmmCssWN2Pl4ha0NNagsTahPDTbauw1OWlqYGwGh/smcLh3Av0jk3qfBbZ7tGnGEKytRLCeIncedBz1yogWH9oqY7igpR7tgTDqgkHEo0HbSDSizU5QmnfGppLoG53B8cFZ9MzNYzSTVng9gRcPErp2uenaQeO1TSwwN1ERwYqOJmxcvQgrFzehtrLCpnPxoC8wGSGF40OTePfYMA73j+m5oqh7SUstVlJWwNBtO9700rw+PWNT2N8zqPVjvK/4GCQqK3BWZxPa66skXbFdxGQxfJ5OjEzgaP8YZuZSAm/BCk6WqDIN1Bwrf2u105lcE49hdWer1muQQN1zHhfzer7GZ2bxXk8/hiYmpc3SBdPUJ/ZRF9p1vmIWlSE/WhpqsWpxO5a3t6CtvhbVFVH3PJvBJ1cAxuaz6B4axuGuozjS2yPtZiqTXjic3OdZ2B29XdJj+gxklcfAmGbKWuvG/OW0EZMFoiaNDEEJbLiVGggGsKpzMS7bcA7GZqbx4q5dGJ/ic1qOYk7eCbyAdh0eYvLCYqbERMg9ugA6jSjx9JdmtJHuTG0+y6JcEMS53+OZCzR60JIq1FYlk0pQwdGcAk3WEjZ5Aae0xBWITRbIWvCUT8XlWg/WVZlxBwVkRyYwf+yEDuZQfa2yHzPDA8gMHUeOgIaxNIEwQvWLEG1bKnCX7u9CZpLMINeTkSE27cflOupyGeAUICrF8ZhLn+cN28Fs90c7ViDSsUhsaGagB6neo0iPD4rpUSwSW6Zk0bibxc3lXZidktlBQCpj7FkpY9FbK67osvXpZAgCnDTHWJSNl1wlxtguoC1hnpuRarAlm0uOIT8/oZQA77nyCl9LhiFgdJpHTUHyKQKKU2p47cT6EUh618Q2XBu8ocSYiK1dsvgaCGGaZOZ7xpdtEujk3xemhpAaPCr9HciA05zLz+E3IMJrKUYrPS9JREADBsIiHJR3KjazEnlFGhHAUOMasiilNOUfXEcGuApzs8pL5XpkBqbyYAmsGDPkD8Ov3O0i8umUotlMd2rFgaY8VdlYWmpW0702iYfPJnGIpWNYsWhEAHMybWqadjStVQ/4GyvoTYgyctsLD3KRW4wCS9QLG+U4qpGSgMY2AV1GeMnIpwEE7fD5Y5pGVMzNLHQKNM+BZyH3G7dXKLjausr2+00e4OaSWnHpWv3qajDxgfsjUxa8s6AgXclC10GaezeQxRE90uyKDMy4KUFk5MMI1rTZCNuJAQPLgTD8iVoEYwkx5bnkjJGE8Vob9SqpRQABmohCERRmJ5BNzSrpgjILPR98O2ynp2YkA7A90WX5eltN+KwNRQnPCRTJWlEYXFcjxMuZmYyx8A66Qor5WDa+yCoajtCyQFhWLqKrXWyD8IH+y001EBtGJoij0kII1cbR3tmKzatWYv2iJaiOsyIIIVvIYWyEFUsay9qbsfGslWI2PRMNwebQ2BiOnOhVS5Vt+mpGcDiwSXby1R078bff+p6YyD/87Cfxlc/chSaOYytrM9HFzUOHLt7qysr3nXc+OzeHvfsP4Se/fhxPv7YDIxPTCASDuOzSTfj9T3wEk3NJvPveEdxwySZcdM5aaU8fefZl7N13BOvOWoHh6SR+9PTrODI7h0BlBPXxCly9YRVuu2gjLljeicqYsY+nfhFYkmGke5FudbKX5V8Dw6P49oNP4XuPvYx1K5bg//zkTcqr9JzLBA+Ts7M42j2AdC6PZW1sodeUnL0Erd2D49jb1Yuu493afGtrE4jEogIeU5MzePdIN1579wAGh4cFgBR9xY2MTLe6cAQejJcII8iKmJWu2txpC8+do5A47R7wAILcKLlo3cg9thk1szYYRp6aKi7QWI0qf65JRjOwRWFbtYFbmRf0OmpIuWlYXjQX/8RmoSszrrEeBT5Uo9PIk/F1EzIsbssnPV00ElUcBQF5iC0XbuimHEc6n8NMKoO5VBaZnBnkOH2IjEOwNoFgfQLBxkoE6pnn5jlnXVgyN9b+efgGk4gV8m4UqWudqeVURDadEbicy2SlkyRwI0sRiAQR6agHs6Qy/SPIj0+b7sZFi2jDVhQVDUp+xKNhVMejiLEb4bQ8fMyThTxmcz4kcz7kOJJMc57NnMfH2jsASz1StwUK2noMpsMYOsPdzzkc6gCnaYU5G7mglqzfAIQO/GrTCCuvkEYCtvJ4oBRVHJL1LU0kcpIdvjaTH2Rsde146wp6IdTcTxiIzik8KeRZUaMg1jUWi6AyErHrIAspW0fMPg1gruDDTHIO87NTyFCH57WLS9nIHuA7+X/VinNsiFrNbvykwLYXLi2jkTHrYnaLPBjZRrOUiIVxisZYsmiOMfxckqGsTCTu5DltHzAU4ZgqFjTSjzFajoa6sBmGshlnZGHrcAFwUoogx6/GZDKYmoyh1xFwe46LidEvVrFi15dsDUEAjUX5DA2B1qkQtipaVFOothXh+g5JHnjo2l5AgBFBuK3RQCf1vDRsDgwhPzuLAPcHfxHpvhNqn6t7IWaZLGwC0ZYliDR3ID8/i1TPEWSmmBrg2sTUOmo6i9PrCXC6Q83dA1vUvDpsGUZV+ASrGhBuakV08RLdo3RvF5LHDppznXsCjS7UwuZzCFTS/MRgej5zNL+ZxlOMMlu/bMGrZe7WiXd7HMApHbLlAfplXRPN/yaRI+LZYnbyNG/Rxa+b5w5oXmOtPfcLWGywIKYxKxpFMF6jQ57B+QLLBDAyWFkhaEZzm7TEl82ToSKT70AvryPjfSqWX4hgbauZeqYHlX2aGR9EbnLI5DAKPU8oponyuPRovwwiXOcBOuOrGhGuZ2B60CYR6vmnjMbGkHINkbn0ijLeE743tpqz4yN6LYHXCur/Ii72y2eOfAKdFDtlaXWnxLQxsi5IkouSuiByyUkVJzmaVuSILytAnBnaS3fQFCXP4e4tE1v4CykRYhmdZIEgLF4v3SUnXvmrCPJrHStOM9GgJjhpRCfXZpRrzSYW5ZOjcrDTgxCMJ2y06Nyk+Rq0yfH38jq5nFGSkdpfeA09/bjdLRGVZBBjFbquAnPSkFMkyfPKG0lurLZHmsiNL1kCh+2kXReHLD7zThOWHsGIMBmH6sVc52c5iIE5uiE51PlcE6hrApHAZSUKc2OSXUijXmlFDx8H/ntudgq5iT5rFrlrbCDbtjZfaPnKYp6bKGkAHgIcqVaZUGyFVobLtCpmqJWwVwjEzOlE8Km56GovmZPUXJzGfXi6BNsECU5oIgpp6DyDf30VEcRiUcQDzCEMynSU9xWxvKEBn71yC6664Fw0syJ2URDUFPYPDWHr6zvAevtDl25GR1NTiRvgIZZKpfCj+3+Bb977Y6SKRXzzT/8It19/rX5P+Rf1XNR/8sDm3PYzYL7St7O1+tY7+/CPP/wpntu+C7OZLGqaG/E3X/qcbvb40DhuuOIirFu9XIBz17v78cTW19Da3Ii+iSR+9OKbGCf1HAjghos34ndvuEJ6Ts52/ve+FMaeLyBCqpsavbIvjqR84LnX8dc/ehDZ+RT++K6b8akPXynt6AJZUsTRviFs23sQlUE/Lly/Wlmh3msZ6J7G1u278aOHn8bx/gGbUEJTQR6Yy2QwO2dzjBUlzQOOjkQWHloKxjxJYydAWEBs8SKEmuuQoi6uv1+j7yR0ZryD9DT2+l515yd4cF/BeDUC4SoU0nPIZaZL7KhqP008orjesgLVTpQj2BjXUptNgJT6Hj8iLfWItrciP5tBZnAQlI4YY2abOplKglweyqFElQ4XTeVQnMhCy0U5sASbwZiq9VAjgWYCofo4/AkK8cn+F+yfPF15BeRmU5jvnUJuig8rQZZ3rfjeObPWxYZIlRCAjxs0p7FIfB1GuK0evooQcmMzyI6zjeP0Y+Yg0KZkmk6OerUqVxl3nl7GxYewxcUNptT2ZctJ9aJrQ7oDyA5Kski8PXawl7MAhge9n7FD0DCpa0wRjxPo6X6qj6jv8ccY6M0ReyxChhzo4abrzcX2jDnejkSJBUPGzZEtPZwnkvfcqWL5rACTNpKRKzwUnCPeADSLXzcmsuyzqMPsxf/YKih7qhz6dPmhdg28TEynB9P78abVuKxCxbVwJrTFmMmdSv2qC4v3rpEHZVmo8/1q5bp51vYmvJZ+2Vsq4V97n2Q71IZ1x4rYS3YDHKjngSZSjMCR89F5wNOQwaxNAREHND3GzRGW3gbIojEQpv6sVlEv1KvRCOiQptPCkWFqUBudjIieP42PtBQQgspwc5MKMu8MIGuZHRlBZoQgYxrZiUFpNfO8RzJHUX/LKTkJRNuWyRXNKTnz3YwD4jPknltP6+aNHfVykXX+uM6a7qmN7CTA4YFKRjC2bDViS5bpvEp1Hcb8iQPITU2IFdPkOLZcZVYkeMpJnyj2h2M9G9oEgNKjPU6jWaaCcHGBdgvthmmYiptEtSDT8da6rERlMFRloAkV3AQk2+T4PDrHMfcpGnDpnm5ok1yJrm/lSHIVpwnQrKNk9bJfLLiQLdlFzff22ux6MgVgqd8MNy4XK8tRvASAqd4jNrpQruywnl8W2dlZruuk+XVCca3DcDNZ6cV6b9w7Jbt1jJpIBLbS3ShGPhsaoymd5rza4WTNwvXNMuiwUwZK+RjWrwlbBQWMF1mU8Fwq0NXuJvowH5OFacbSBkqFYLEgcK0OKyfbyEVOsO1NRvL6Mt5z4LCKx1prGpOdNcxADdcuQn5mGNmpAT3flB7w81GWkZ8ZsTQAOx1VNPFa8dlRNyczr+8PVtUpQzUzdAw+yQMoN2IRYGDaAKNJcqyw84oZ667Iha8Ck5OhYkacpFPOmW/Eg619JynTWgkpiF3rgfFHfB0WrEq+YPeZ5zKfD46eblA3ihFQfCaL7DYk6vQ+CD6ZlkBTHoswxiMVM/NOy9ukLiYlA3rWSBzNzqCQZBYn5RROV1pOYAQ7Ojne2B0bbFuZWJexG76KqB2MPAg1pzcIH7UTbqqQKOwJcycrDsSNQlSNZfRmychgLB7zAHmYmNvSF7PRbcwnNEe7X6zpuuWL8Wd3fAw3XLQJldGo3htNLD39g3js2efx3nsH8JlP3YlLzj1HgHF8alpAj0wnJ+f88Cc/wz/+y09RDAUEOG+95ipNMCr/kovbzRf9bRyu6XQGDz+zFf/8k1/i7cNdiCQS+NaffwXnn7VG6QhN9TUlIxPd3v3DI2JxXnr7EL75y6fQ0zuItYvb8SefvBkfumSjy5I8ndk8/T3an5zqRCbz+dDzr+GvvvNTzM4k8dVPfgSf/di1qKdrXK7/gthORkK9tONtPPXsa1i+bBGuvvQ8dLQ2SO/K387r+uTLb+DvfvwQ3jvSJYmAzxdGpKkBkZoEssNjyM24qQ+0WdJtzDNX97PM1edE4+G6GkQ7OpGbmkV6ZBjFHFs5bvKKnh63CAUg3ZR6HjbRGrkiCazYXioUGPbtWg1ikhyjyrmrql8c46v7aHmWnrtWhz/XWTSGQHUCgapK2r8NuM3TyOTFevlR5NQfjnejG1MB1dZ+96CUsbjWXOZ1CVZVIdLZiEAtN1y6HlnR+5CfpJkuB1+ELFcA+bmUgU22pEIUvDM2iQeCtdX10JMRo5SE5gmZrbIq5Aj4zNUbMtE8f4asMg/nUkXrwnRLgMybWWwxGKUsR+kmed+cQcGL3/HagQJ1xoqUWnJl7UtPXrCwUl1BWeoAu5/1iDW5Xo19ULssXGTsALYAACAASURBVIFwXavYFm5WptlL6WBVte+1o+3YdKDL2rM2rcp0qyXQ6cwsxra5IowZmI4l9Mw1xaKZlTyG0GtLG8OkJ6oUQ1QOaG1xma7YK2LEOuh9OrCpIGM7tL21yEkbPCTJamjEncbicV80EGmX2XOSLwATewHXRdK/ly7swiIU2ndFhZzJLHJipXw+m4VNli6tw1X9AO7fBJs0VLANJ92e99zaS5eavE73KX6TRVW03hEKIyo2DfuYwUIGn+omtWNVmMntaowUSQuuPYGHirjuMRNKQo31MopkmXF8rEuB0Tysc3TK6315E8osu5fsHU0pjOShhrDAaTnppLSlbPGW2AEVsN76c/pm7l+K3QkpZcWYIJ8m2ITrmhFbskpxSQST80cPIDXQjdz0hA5mjXjkWmLskYK7bdKNWrxKG8ghR/BTEtEZI1lW4Ru2dF2GUqHhRQgKZPL9egeu0UAOTpyiH3aA00tBYtFbYTFUMmeIaS0gWNssgJzu6dJ0HLJN2gcFtB1AI0BREeXxX+5/1davQLCmGcHaFjFxqeEuBeZzzTPkn8yjpjOxTUq2N0ggVoNIXYcAiGQkVXVmNuHe4vcrn1Vr0h9QqD8nHmlPIqjnfyjr4Iz35IyZk0VIO/NxvNKANWUp6o4wEozyjojt2y4DlXsp709+bszkC9wnOaEonxWbyENZHVdvzj0L0JIEwp5/73osPHFGM+hcoku9qsVA7cyYjeiOV6q7R08KnwcVTHOU/Zgxlq/HFjMncfkrLDKKzyqZQb6n7ESf9oxQbYeYx/TwURTmJgzYqQ1v3WMv89fbl+zYtH2dzLKvImb5qTJ/ecYpLzqsKHxFZtt0n1wPTHIIW5YvC3QCch/b6FGEGhYh3NSBzOggcmP92hfoPifgzkz0aP8IVTdr8lVmrE96T+4RocZ2gczsaJ+2SWWs8nc5MxqZcXCcpZuu541B9QXb2o108qp5t9HqoaWgXw819/+IBMqmG+IgdrJaBeTGObPWiWEd/a8b6FWi2kttuooBUAO1nPlLbYmf/8TJZth8ad7Iqpo4tmxcizu3XIG1nZ0KsD549DiefnEbXntzJy5atwb/9x9/WW1yAqad+/ajraEeyzo7tCiff+V1/MO9P8GRnl785Ze+gDtvuh6V8fhJgPM/83+6+wbwP+77Je5/7BlkisB//8ZXcMvVV8ghax954VjmTZ6fz+Dfnn0Ff/uDBxR186kbtuDLd96kHMr3Gy/4276vielZ3Pfo8/hvP3sE7Q11+JO7P4KrLzlPIHN4fFLt+KXtzdLGdvX047s/fQxv7DuCDasX44MXn4uVS9p0S2jQePDpF7B153uYpj7bjRNTKHM0gszgMHJJAkZuWE7/4zmz6cqWS5dAiIerDwGtE7ZIqOGKIE934iRBhh0MhRxboOYq1cbMNm2kFv5ItWnM6OiVG3ahheeoLnfAe85aa5/b/m5Bt9b6tAkwAT/b3BY8H6T+talZbfXM6IjljLk2CA8ibfqapbwAbEqziXU4eO0tE98zaiVA/SiZd7HvNNRZ0RQgSOQDmM0IqPNg40Mn3Y3a7iXbrZ1HLLTIUrIyVCXqKlyRiM4cUFmln5WzWACCLWo+3AzHXnBLe+BF7AY1stQRyj3tXJ1eOLjXvvYWG1v82mg9jGPAyJuko+tzBoB5EiNX+oaidUn8dkAI/HAGd6JR1yk7zwBhGml4DwjKjHkRa+s0Swt7h4YcG1NUyvR0z5ieNYukUfEh/RbXqXtNAgcBQ485dYC7BO7sQDdA7QFTd0G8NrpcsG4Er9pCnMri2t/uYqnsokMzmlA+Jat9yx1l18dYbM94dPKB54E+V5zrfnt9KAdA9cg45s6bTe0ii8QohKw9qdYrDxM61zmOzs1Il1mJQE3v2a6bZT3av3vNN+MFXCs9zGKBZIuFVi8AYjdPPVEnkxCZKbqXLdzahbkz4J7texaYKrR4aNcg1FSnQo1f2dFBC3kf70dO4/NsQo0gECszb1Y52bP6NnMzp5LIDPQiy5nNjHJyLmMZPzz3uu7zwtAJAgStLRmdXHYpxz7WtRjobG1HPptC6ngXUj1HDTi43FOycgJFrkBQ4at6rGyNegWaLuVC0VXav711VzJweN93crHhGXuUAVm2+Xt3SHeJ97OCwe71AhOUKvliFQg3dSJUy+eqiOShd5AbHzRQyFYqwTbvA/MwS+/Ro7Pt7vP7aIYJ03HOVn0uoyk5ObZLAwFEGzv0ueeP719oa8cTiLQs1npP9x2WiYYOZZ+YdssJlZEyHEMgHBF7zEJehUosLiAscCmZR97mblM+JfaM+kg/Aokq6W/pB5HuUpOROEqU9KkVJyQI+Nzn55LykNj+zRb8DNJDJ7QXa8JVkgy2mS7tAbB4Nu3DKqJcB8M9F/pd/HsaugJR7bly5jNFIcWO1ZiIAI5QJTMv/axmqpucgPtVkHKUCjrYA3Jpk6gwnTK9LBEEYjV675mR4yXneXbaJAwGlSxBwUZP8Z1z8bH45nNCn0AMvljMdLEaQKOxglCRrYzehIr6EnnCP6M2mTsiWXGCQ5/t05GlZxv4H+kTMUH5iciB8SF1GlloUfLAfS07O6lOgPSs9OMw8oidSzeKlAOGiCUtLi0uRtxSAWwPNWjZ1uoKfrd5l1plTl/l2A7SwMH6BrtndDQFGInAwGtu8tSHWeyJ4+29ndsxYY7pdCDUIgoY7xGVmzFQxQVjrTzmRJE1qkpUYPWidpzVsQj5bB4HDp7AgXcPIJBJ4c++eDfu+fhHEItGZR565vUdWNTUgI1r1ygeaGBkBL9++gU88swLuGjjOvzOnbehvaX5/afsuBYIW+di+BRBGhBrWg4iGbX0xNZX8V+//xPsP9GD37/zY7jnIzdgUSuBXaQ0clHTkLI5dPcP48cPP4V/+c2zaG1qwl9+4U5cd/n5Ls7HO9zZjcpJz6XFzgk0Lu/v/fhPHlzHegdw78PPKCT7hksvwEevvhjtTQ1iN/d19WB8eg4Xb1iJREUM03NJ/PLJV/BPv3gSs9NTWNnRhFVtjYqqOdrXj/3HTmB8JgkfNUV+MspZ+MLGYOqhldDb2xBtczVxMp9fznh2MRts00jgHUOotgFhjsEK+JHp7dW4Ozlq2V7mK0jcbY5bAk5F+KQmTKzuMUFqAXmTdu2gtPvhhX2YprNEOLgKXllwzA10g4FZ1IQbWHXGLRdwetpcedJEmaBabQrrOZUcjFY/OIZTjKz9HcEcs+vEoNZWIpCImiRFom7qnNnOdVM1GKYsrF7QHGnKEcQK6SEsWjchUSFjUG5yyuUEWtSN6ekoyk8gUB1HsJr5tQVkhybk/lXAugNuNnfY4m8MBHPahsVTeYDHwBvlI+XTURburBUCjs1z3YmSUcPoMXA+sNeGthVRfkx6bJ6BQGktnXGCrKcVIWExgGzViAnUepBlwbNTOEDkAUULQLd3aWP4PKhmU9H4e1ybLscZvmSwzR1p0Wwuh9Bj5J0O0Xtf9lvK2liuYNE+J4mCMckuDLHs41ocjwLanVRIeyLvCUG+PRyuTeZirbxrZX0ye47KQIY+o/7A/al+v8egedfZ8ZKKNSF74jo3znUsBoSRRDRopJyr1Rb1AntaVhjrb1SgRMVc6Dbn5izexZnwbDpR2MAJmU1F/dB5a/mJik6hQSdRp/+vySs+n8KzAwy99xcQrE5oT6CJg4d0qrcL6ZE+TV+SBozPB1lnl/1qDFMDYouWI1hVi+zwIFJD3cjRKUtdN6+fYrvsGnmgVYCVjCsLPLUrvQKB50oEQbKEjW2ILV2NSGsrctNTmO86jKzcxtPSAgowe+ZXXfYF2UVpzZcvfRVEpWV50h01pLrwzWYe8rpr7k6XHNNeGWD3yuvqsCjmNWBHhNpHgphgfQsqlq3T3kBjYbr/BLLj1M5ZMa81qAB9Gnc90MI9zPa4Ip+dUASRpkUCnEVFIcXl4eDYSm57jLxjjFR62FIUuF+Ga1oEctnOz4z1O5BkCR3aKwTkXKIEpTne/qe8VCvYtWZp/BELT92m6RIZV8X1G6xvEiOtQpxtemoI8xmlnwhrcK3TXyJNJ1+XLLTph3M0s9DgwhtCnfccTU6zJYmP9O/GiJnsghIt/V8+y6YTVcatJjDljWDgJJ2iD9nxXpkgRWjQvZ2o0/WU+Ym/Q9eeHhXTVssPwEl5LPQ14SkiQCgdMgEyWWpNO8rKVCTCTViEBI4bEerdO3c2ybdAtttNY8pTakUdpvSzeZmB/IE4shPdMhOyGPZVcQJVFPlJjnml/MA6XmSSqdNUJivHdNe1ClBmyWSm5iSZoMSFHTheU0WrxarUXSlI8pZXmizXjsyw7swQwxqpKMkqacDTRDTBwLbmohahTD3ebGDXFnCHrxZKgLqdWrXB9YAzdJj5hqKTXW6dNmf7vXIVupZoid10gNTaVdRyRuBLxBFky5NVT4i/x110XtSgD1GFyhaRmkwhNTqFjso4/vkbX8L1V9pcdkYjvb7nXRmJtmw6D/U1NCr40d3Xh4efeg679u3DF+68DZsvOB8VkZPb6tpKeIDnctIqMhyd89JDsbDmvzdUVdlYwLKv/Ye78Ff/8148sW0HVizpwG3XbMElG9fh7NXL9btZ5Y0yu7KnH6/s3Y/HXtmBQz39uPL8dfh/Pv8JrOi0SUveF4Hm8OS0YozYTiVDWR2LIU6QxDiLM7jXGRn10vbdePDZl+X8vvWay7CkvVkLdmB0Aq+/cxB11dW4dMMq5RxSq/rkm+/grx54BoffOQgkpxEmA1TMIZPPICtCywKe/cG4ql3FoNBo4oK7bT8tZ0f4YDD/jIxD1gKGldkXsYDgcFRzV8koZMfp5uvRAShAxOKEkQsUIYdpLOADnpSmRVrGUg6audtty19gaTwTh3E0pusstU453oAxLqoQjSXk+qXjjq0+7glct96cd+W/uQxaYzUXQKfXcrGUaSfKd0y2QnQrEwg31SiDVJOGmDtGppNGDrkjiXvZZs2gMGdOYslTGJFEYM4DltctYmPlFBDMiI1SJiQZTl7LCoQ7GhBqq5WJL909ikzfkLRwAgZqIzpgQueoDlxj+xYOO3do8vfqd7vD+iTQaCBKovUS2+iYAO8aaJ3Y7yovQWwLP1mDKPOJY1Vteked9EK8/pnxAYsMKroxmKVWt/dkeCe4+/0CF9bW9oKP1foiK+aN4SNLI8MOWY2kMd8eDnCyDNuCvMLFw3Ye++EVxrbWTXrhmM2y19J+57GCztVNxoCsIzdxGaQ44lKLzQ4UA8Dl4Nx7nsr+rBx9SpPoQGsJqJaDUbYonU5Rk4ao8WI7r9ac+dLbGUunl/HWtnsJr5AW3x4gK1KlPbuQYXYqJ8Q4qK5YlQiClfWaRsJDMzPOiKMZy+fkZq9JSDb2kQcVf19AemzONLfXo3Ek1NCISEen/AGpvm6kjh1GhofgPNu1PEsIuA28eDmmoap6RKgRDMeQHupFerhHelQZiVwB6jGP0pIz/oVnkma3uzgx79yRY5+sXjXCjYsQXbIMofoG5KepW+xBuv8YMhNkmiwWyrIvzVVdqgG8fdCxz7a8FvZF96sW/liFh3ePDZiWHi0rvctkFO7MdDFYumXhmMAmcx/JKDPLkgUlzSuR9iXGvM0mpZXMjvWYaYeFgNrW5mhX8alfajFFYvlk9o0gXNOo1+A1j3au1HrNTU5K8ykWeoKyKBt9SsDpaXa5vuRI9majE1y6ccTeM6bPphB5b8+3fUoFJFvUcrlbELtX1MnkVdskza2uFcGoyIC8jZiUDIlOcDNBaa8nCHRjIhVB5CZISQJIBX2SIJ1TpWggLDcIOYZTk7aYPBJHKNGi9ZOdGZQxScHvqbRJQDiekVdRjH4Afr7XRL3WWXZmBOCaKxGpC10idu+0n/DneaZHGfnEKT3Un065otQ6JSbLIYCzvauk6XXnjifP0bkXq7BEBaWYcGwkTd+18GWKyM0N6/rR1BVI1CE3NaKhCOoEubUgwoefnT9X1YxQQysKEyPIzIwas5lo1LOZn6RWNYdgXbPusaaBaWvKG4AlgeIKGTMeOuKMBip+/yQjzpj7S5aztalIlM9YA9LQolu9gsw9RzZNiI6nKPyV1LJkFY2kmaUSEAckYPXEunYYefS9d4B7rdAF/Ygcl5EYAjQpVUcVKWPPg22mRY0HcI2f+Twyo7NojsXwN1/6LD5+47VqFxMwcvTkQ1tfwvJFHYonqqqMI5mex3MvvYYf/PwBfOjKy/G5O27Dkvb2k8w3dAXPzMyC8UNjExOYnUsrr6+mvhqdbc1oqa1B2AFO7ywYGRvH/3fvL/CvTz6HmVwWrTU1uPjstfji7Tfiog1r5UB9Zdc7uPfJrXjtyAmMTE4jHg7irqsvxdfvuFkRTG6b0f/StNI3NoH+0Qmk9AAB0UAINdEYGqoqUVXJEZYLcSBcLN19g/iXXz+F1/fux4ev3IzrLrtQ2aQz8ykc6R7A0NgEtpy3Dss6WvR5k5ksHn17P/7x2e04/No+ZEcGkePEAB72YsYMZ5kHiJt9XAUG2ytFskaqyL2N1e6IIhoc2BRTY/sZ/H6OOrPv5eYUYCuV1R71ZTxYOBSAVZ90JlUCBXK4sgWgQ8QxjE7u5gfbhjbT22Mgrf1m5iFV3i5AWXmBYHSUE2F7gNOxHjIT0VnJcYOhiByGjH+Q/qfsLNfvcVlt9scmtNa/u8kmcoBGLM5D31HJPE5rrzMuie8rP0eHn+nqtHlmGTHC6thy59QaV+RKQewCtU98T2z9i4HlewiS4axEZFE9wu2c7OFHpn8CyYPdlr2Xn7eWKp9h97wWio75LH+QHdunz8BnWWHeC/FG9sPewen+vXSOOsOTxwB73+u1e+yulbGdtuuKQ2ChyvgX6roqyAT7bDiEplFwCoVNrpD20gErz6W5UFhYdJIlUXAUrjGGnrhfwU1k4CTW98khnksTdJpLvHQAlv5douiTjIIWdO6m62j9eGDTizwqAw1GC7osWa/NbhNvLFzdr+JJe6nep9Nzurg4u8zeLnAqCLU1bXE/3j05BdSUNhB7DgTOmLNJkxD3KxmmyLa7IkfMi2cY8nYyRuYYU8TnXd2MDPX4LsjbfZs+U7wW4YbFFnM1N4OsRhRy3VnRIpJA7cxpAQDLLWQbbhK5qSGbn03jY3Ut4ivOQrhjiTSfGY517DmKzCi1YQxgt4NLbBmZIL43P3MQ6zXHm9eMjBtBoXIrPamA9IHGsHnz0XVGeWbWMoZS5j+xVmz1t6u9TtBJVi95aJ9AJw98j302I5HX4SljiU8FnKV7WnoY3CPhSnU3WvRM+LSMNncA1BkkGTNUTbAZE6Ocm5m0/U6AnHI0mkjIQlUbcONn5lhJhm3z+dI4XMo6bC3JO0H2W5MCvexVamZrEW5bKkaaMUPFLA0vDJJnbBH3akuv4c9RJyqDmCKjrPVrz60V9t7IyhKy5jrXZKiQkRdknkth/ebW9rob6vBxr2anLZ6w9S9Dlxshms8jWFWv9rAmHlKvzNgf5m9zP59m52fMmG8x7aP63bwuHGuq6Vqn7lV67o20oFM7GG9ELjUJ+LKItCzT+Zju67Kfd3pz7Wsua1esaKLG1t38vGK+2Iq2PFBKzJhNW2sTg5QVmtLMe5IxlJqlB46rQGVxYONsA05m4u1bdnWNpONvdlpcx1wrX5ddOhW2PEvnHYFCGUaVzD4E3NKPqoj15tLbBi0vKz9LogH+AKdizQIhGmM7JLHIqsBL2tSpeL0VkNqvYWNr1d0sX8G2cQRIuDClhB0XxlmxAOZ8dl9LowCnL1GtvjxvmtpWYonslUTjkoFRur+F0Xj0KV1ldNUy/b84ZyjW8sscy8mL5A7+0iGufDAia1Y4EYuvaEjAH7eKmYYPE6pb7qM6FvN5ZCfnUVEEPnXDVfi/fvce5VfyRtAo9PbhI9i2Zx+aqxJoY2s5l8OTL7yE+x99EtXVCfz+p+7AdZddKuc4HfHM4BscGUX/0AhS8/OoravBktZ21Li8Szm5td7zMuCQaST4ZJzQvY8+hf/5m2cwQkdzvoimikp8/c5b8Mnrt6AiGsEPHngE//zzh9A9NIZ8roDW2mp85Y6P4HfuvAmV8Viphc6bwveidnLB5spPzadwYmQcw8NTqIyG0NlcLyMQY5EY+TQ8MYXHt27HfY9vVc7mrVdehBu3bBYT2z0yrhGh56xYjLXLONPdRpYOTk3jR9t34f7X9qJ/TzeyY0M2ckutKbrsnJNcS5sPH0ERQ34Z2EuNLu+rNzbLVchcdBrlx4PMQB9/ltpJc2j6JDvh6mFrLNq+XIdUdpChy3n4Ik7zNs/RZhzd6JpVnj7U02MWaTQrbz2ac8/viyrTjO1/A1E8oPi7iUks/ocgwtap6YN1QDICgqYGthg4N1azfJ3j26MfnH6xhEhUzdlnkneOoIJrVO0NuoY5y7kGvhifH+qGaDqgmcKNfY1SPhJAfjqpuC/Fc5CxlUPZjBL8XYFKanMiMg+Bek5GnVATVJdAuLMGoYaYGJd03wTmD/YiM0pxf8a0Z3Ls+83Z7ycjUUSe2ho3ncKjVUokmosoM1hYBmxUdZRP2vEAkTPRlEYeOhBUesFTwZFzVfsiCMYbNOuZ6yg3NibzIE0hFN8zB07OSDrN3fswp7Xp+kxA70UiWbvUdMPOve6YQAJbuxdkCcLIzQ0JdJ70Vc4wqv71nPge2PRMbV62ppdxV26oslYuD0ZLCbD3oSNXbW0bH6jIkYwVUZYRSS28py91Wk1Psln2Jg1jlksHyoG8ux7ununS836xNVZZY+51zfkuWIQMI1TotNZ7tArOCivHQjDUuqLeWJXkiLlmS3IVpx1kJE5Tp7EdyaSGe3BNaopU2lqcYmvS1oanQYKtdxnXZ0fc/mFMY5Ah8c2LECPobGrVz6Z6jiF5ZL/mVZcyQnUSGnghu6qiJV4lVpIMV2a4RyyrTUuyjgJNJvy8dFmL+XLa1wWW2tanTi+yTBVsUzch0tSJSOcS6QBTvScwd+AdA1oKgncxQ0picZIxT2frAU5PHuGu7ylw82R2s/xWnvaN7g+cllCB49W1kgGZvpHaO+5B3Hr4KXh9/OY85vdWsihYZFKCUECzv7k/UCYg9pj7g1qd9BuQyTbpkkxDShxockMEuPZM2kEXOw1b/kQcoco6pAZOyDjil9aQnT/uga4j4pIkFV/EyUhuWpIIXG9iksc+s7BQ1iuXuvcseLYbruoACiSbhB0WgJf2N0qC2JoWiGXmbQSRGrJ4ZKoJFMnq1YoNzY71G/MoWQ8d75PIq/Pg3Qij/nUtZcb7X4y9ebDueV7X9znn2Z/n7Ms999y1b3fPMMMIw6IRpNABERgWUfbSAaUIijExicbESiplVZI/XAhalZQKVgjGiI6JOgPIOoDAALIIzAw409NM9+2++3L29VlP6vV+f76/57m3RyuXanq6+95znvP7fZfP5/15L217PTcb0dy+FfXFlTh/4+P2+ERAxp4WvaYWjaWlmO8tK0oUPmtz6wWdV2dv/m6MTxECpQyBKQxepV1iIZ28wxi7c+ud+t44JQzxhBXCb/rHVETGuZ788kKD0aafKTzTylJTrRMoNKCIdcVQ1paWNTkcPIFqMZF9k+7FRHmro1sTbHyi5yIQ1115Uc9k8PC29uRcC3uxNRXdPpv5XsdT/ujsZCbFlHM1WzWVZpgmThZMc5fXL9RVkIyBCOT8xPRXFs1MF2dPMH5LHs7yOWOs2MVAMManmSojj8PsqLMw9fgmlcR52OniR8mIjQwWBCtk8nadapQHqtAB+T5eSAF80R/FXH8Yv//lF+Nv/tffHe9+59ujmaknWCYdnpzIb5CR9au3b8ff/gc/ED/xy7+qYg5086u++AvjD37OZ8XK0lI8fvokfu/23Xj51s344j/weTKXJ3auJB31h4PYPTyOB/v7cXh2HouNRrzzxjU97H/84z8b3/v+H4579x9o4zbn6/Fd3/i18Zfe9/Ua2/+dH/in8Y9++KdiB9HIRcS19fX4b973jfHt3/ReFY2feuNeHByfRm+hG1cub8XaUk8FJabdHAKDySSe7BzFL3/kFY3aN1YWY7HbjOPjk/iVj348fvKXfztuP3gc4/EovuILPif+2nd+U9y6uq191GzWlVWPVyhPHX7or3/y9fjeH/vF+KWPvRbD0UUMdx7H8AhzdvhuA3WeJj1zodleB6LzfNfEaBAjkaezIBMKIiQk967QJwRmtsYyTN/MhoWOtR6dGy9HbWUrJkcnMT4mieI0RhKQlPGYEfCsd1QMlHVghbFXdcWpTe6mx7iQ5O1naoJyRg4WPzUdVC7eRLrGWw4SNcRniNdwkeHUqMHyATiNqivjZV/U4m0i1lCXzqHrIkDRcfy5Fh0vUa88PwqASYwPz2N8wAaFOO7iaR7f2XYrJid9Faka3xFUdAXbk5WYA+0fTqSux+ezttpRATp6fBT9N/dEUxgfJwFc4iF4gx6PNOBEz0UMD/etMM0GULG16qAzuAHlYhmL5rs1qMn/fy4yUU+/CG9MvTHyXQrNRDWL8ijPAK2jOgpuiPOg2wOhA9jegKxwYA/2ETtwfnh05ijP0jUnX7hkHKrppRlkpGZBFEbGcI+1FGhiWTsUQFgBaWRfvlaOqRJJtVWVecC6vORvWpTzGYlXUF/9nKn2B3FRXWh3Dv/yJEd2N0KgUnyTinVdQPx8Qt6mIqVyVlejOKGbVkfre1SXY1n7OfHRH/TnAd2y36EtioRI0NDjo8nYSzxLc5RzF2VyzGrU2itGhE+f5tcr/Gi7DTTXrnlsqLxqLkAcF0DQz+0mIQEYyIXHv0UgIbEa74i1JrNxj2RBylrXXoju2z4z6isbEsudvf7JGNx7Uxw+hDxFHa4/A2rbwH+QKN3VaF25ZZDhzqvK/VYIFa4IpJv0Gc2TcFLSTabWYYVyAg1D42RGaQi68AAAIABJREFU/HgkgnTCN9/a1iI5v3cn+g/fiNHxjjPj02qsCAoFpsysCdPGqheVa+HToNZv+T25aqrLf+bWRmDDGH1xWSP0EfnoGaBhFD7pT7yx4mrRXFBjAGLbvHxVz/L44x81lYmoQa1VBJpkYi9k9LCTgWhYEXfyTOrkarM/t65rDWFjVV9bjfHeozh/APrLZIxCPBtQHdvTz26HgKQ2VNQoAxpCrMUvteeprNE0oZrzESVkCc5p8uVT1OeBmcMGDEzk3ijKcImkrMpnIkShfnF64khkKBKc+hrRM2re0/nnhLoMURDfEnR9Iu4hvqJYGdEMD55ijJ5nQU499Pm0oSmssYlckNKf5zrcfxjDw8fJn+Ujcyg1NYGQqEf3aMjTs3ntbRHDSZzfeUXvC3DA07aLqAvhb8UYesSEpjHPQWrwCf7n/C4nUAlVlt2di2KKvMbadXE7h09fIwDIlB7OOzkolPMqueS67zxeb2xc07s/u/Oq/jzPDVoBIJWem6hfRwJEEnvNt+E9UISf4tWmo4xEWLgNaWq3tc6nz/HalF9iw/aZCLG8iM1/cocFInoBigZ/rShCi/KzFJZu/dMrsRQNFLQtLXDQLiW3kN2Khc0i6ksLUrSZZb1h+F6V9WAQi+P5+DNf+aXxvq/5irh5bbuKbpS/Wn8QqMn/2Qd/NP6vD/5o3N+1JxS50AvwIxcXo1WvK6XlW7/ua+Lrv+LL4vKlzSrFh1hI4v8+fvtu/Jvf/lj86mu3Y+9iFLdqnfjv3vf18fKNq/FD//qn43t+8J/G3QcP9MAazW586Rd9QfyFb/7qmL+YxP/+T/5VfPg3fyfOUY7FXFzbWIu/8r5viG//hvfGb3/8k/H9//gD8Yk3H8Ti6kb8gS/4nPiSz39XvOPGdlyi8Mx4QnxCH+4exI/84m/Gj3z4t+PhoydxdnIUB0eHcXJ6Jn9ONv7lpaV433v/cHzjV78nbvEsMt6TcmHQH8Ttew/j/T/xi/H+n/mNeHB8Js4hRGPI55Njdx2ILNS5Vb88IifHnPguFqkiCidOS3AMnC0+TP9dMBo6MnEapEnULrot+SkyxupG++qLyuGl2Bw+vufMZMYJIDFC6KAOFIHIbNs0Nd/Wv82mR0pzHWS2zhKPRTwufPRcQLpRgkeElUUj5vROxtrMjbUNKSJVvMGNkiPDbIGZF0cibKBX2IRILKGgLfxKPb6EioByHf/M2lIrxkfnMd4nexbVaKrNSW4ABWXUfmIOkjtnF8PiZq13o/3ietTWiBObxHgfrjQUlmGMDs80brdgg7HZ0DYoxQKIhwN608QUfZiIUaJ0+hY8g4xDlGqQ74m3KpzOUmh4xOVTaTqAqpaGCjQLqfyrFKbJvC2j2CIsA3nEGDy9HCXyYT0gumouUaHHxRhPvl1fjEqVKQi1OAxZJqWxvo4SN1MUPW4kULzyTvA79WhVNAgp9LPgFApZTJVdghqxhvObPO1iujzD2yyXm/ZDRhjq3xWrpJlydmYDeT008UG0H1+JtFNBKyFXpmfN1CZulp6z2Zn5oqXZ0s+eTCUJxHKUzF6rw+Fi7/E9Ga+Lj409jNXdLooRjEAHIUeZ0SQj5MK/9znLKAzro4Y4auTdmhMtBE38ay66+RgcPLBVCgLQDqNFBCCMDqFM4CsLDzwXBdsbQ+nljWjfeDnaN0CR8N0dxFCZ63eEoJHmUoR14gXSRDBhwK95ZSsa6+RwD3W5i8vJyJRxJeIjoWge3RbLrSoNqtAwWPMdjMsXxCtmxM5Z1di6LDeL4eMHcfb6x2Ow99SIcWnGNIqeFZj55ZRJYP7T7DL4D/6rZ39TonxJaaIRI7YSPiyqaD2LUuQK/U1+oL4IZwv8Q9Djm7H4OX/QkYVnZ3H6+ifj/M1XXCTyzti7ya9n1CrHmbNjCUKMPhFV2o3GpZvRhM/HiPhgl8WkWEmdO8WaKjskW5dNNQk6c9O3WOtS9KcsFOW6wd6FogQ3k71ZCMamK+l35tClaLFyTpXDmLIjCxJYTiJPYYX6ynoOKoGV6xRh0WiogEfcSaOuSRA6kgU8RrsxPLovoKK+diUaK+taWza/L2by5lNL65DWSfKGBr0kFABbLYREnYUYnRzI01JiuLTAckJfIpPah1BMLokigLaB9zA62s3GwHGf9c4l3c2j48dZaKdHVsFAoRNghyZxKPcw+91iTfmYKvGHezsf6LQ0nJmBl3PbdR1ILO+NfQ5PuLF2Vej68AghFsUmGgOoOh7t+6+yD2bOLn1LTxYLXsREwQVnMULWn80vor9lcVkI9+rmy4jSail1WMqST6QjLWTySE+igDeGDzsvQPh0ivLSxAxuXcck3cWFqHUoELhQ8OHKDkgLKfkH43FsN3vx3v/k8+PL/9Dvj5euX5E5OkXaq7fvxId+6VfiJz/8b+O1h/djSOZ16YjoEig3xuP4zJdvxf/8X/7FeO+X/OFogXRdXMTJyWl88rU34qc+/GvxC7/1u/HK3Xuxe3oeo6VuXN/YiO/9c++LP/iZnxH//EO/EN/zf/zfcefumzpseosr8Y1f8UfjW7/8PdFq1uOHfuRD8aO/+Buxw/h0vhZXN9fiL3/L18a3f92XxQ//3Ifjb/zDH4rX7j0WwrO2fTVeful6fPG73xZ/9N1vi3dc347lLBqHo3F86Dd+N77nn/54/PrHXjVnAtRgxl+wBoK6sRZ/7Is+L778D31+vMyzaEIZGMRr9x7Gh37lN+Jnf+0jcfvhbowmHCitaGytqwgaPd110YkdEYs2kaVySuqSleXFolSCE4kxTiq7Bi8XNjkZuHnAc+HnSJBYU6GPoBN1Rjdb0dy+FvWVxeg/uBv9+28qvpHvqzQCCdeNpFe2yNXNWlUylVIdjaEoGaxPbbosIihygQsZtyN6aOLxueCNfU4iBR+7KV5hc21dG5JxBEII+QmyztICyoI6IvsWNUaV3xijLS7CSpUMER5Es2PUXucvoz6ju3gRslnHp/zZsTpO2XFgr9FMykAzowFX2tG4hC8oPm/9GNzdl/k7Kk485eS1OAGhhMvIaCpthWgE0qPQwgnQchejBh1zRCUOTxGwFDVpy0UnzzHj/MqemSJwub8908ui01+3KHez788jwhY38n1Dia7Jh0U+SijpQqQnkz1dCDAQhtOJyfcEioVHMkaUnP5ReVq663CxyGdm/YriYdN4LtVykc3XQIa53BARgapMD0UXnG62p9OcImAoo0LvBjsGpNBKmc1FUf680rwU4aDeplto9E7hUpDNwuksBvI5SZoq0mfLkWfRsinCb79W3Wcc/kV5ihsAylIB/X0LNmRBY0W5f9BUFXMZCPlytrZ/UKOKFCSNpUsu5uBXkiRH+otEH6CfHRXOo2N4xORmu9HTRa/zxDxd0XMobNUAnETMjx0Li+L98s1o33wpmrifjC9itLsXg0f3o//0QQxxMTg+cJEMjUL3EQrgjnwBNV6vz0nUglhG1B/5QPJMMoGFUXgpFtMn2lGPXfPW1PS0ZbvEZ21c2o7uZ7xLBcT5G78XJ69/XIp6oYuqFRARlTVUiv5cl+U1zdI23lp6ftpitJQD0G6gDnAvUCCShGT+dxkrl7s593Ji1hSc8B4pErvv+Bz5jU764xjsPNZYVJxXeIUi2TsfvLX9ovxOhzs8612LTwanUet0RTPAb5vJIj+/6BNwdI8daymbrQqgmAGmDONXEyJxOik6c7xeKDJ6B4yAWZOyVCxjdT+JZ1Z8KWxzF5a7afqYQd6L6T9AlhPphOrrHvLETksbE/vuqkbBFxRO8JO7a3r348G+pnQgy5w9KM9NzYA2MzPJERKYnHbZ4jW9LwA7mNourgtIozgfHyGsKnzzLKzRyWiCwQifnPJWNC5dU2zm+RufSGGP+bUEjXBmCZRRGAk/RJ6HjP6ZQqsmYmrCNdUR91V39Zk5zlXc58ykpFpPeiplQkVxaK9PCb7rvWhs33CQBbxectJPsflzY18oWqXgfHbSNYN4J9lOSPDCRszNXVqz5DIPm+nfE40s6nVA6PRL8291J1zg5YIm2arC/mi6wCpFdik4CwI/FRHpAss8VZRXtZ4FRJqMygKAiyn5NJnJN947j5VmO95142q8fWszWrVxjIb9+N037sbHX38z9o6PMTXwJSX+zXQZu+B8Mf7H/+y74sv+0BcK3Tw8Oozf/J1PxAd/+hfi5//dR+MBOe5YLmCB023FZ7/7XfE3/tz74rNeeiHe/6EPx//6A/8s7r55W5f38tJS/Fff9s3xHX/yq6PT6cQ/+sBPx/d94ENx//gsYqEVl1eX47/4qi+NP/PePxK/8Gu/GX/r/3x//PZrd+OCjqi7pJ/38tW1+MK334qv+dx3xeffuhErRExeTOLnPvKJ+Ls/9vPxWx97Lca7+7q4MCeeNavmZ1ztduL33boeb9veUrTf8XAQrz54EJ98807sHR0rKlDI9EU9mlubRpfZmCfHjkeDUH3BBTEzIixEd0aWoIj8nj7xXA4CmI96JkAYFSRbWYc+oiAeNxcQ8D+CDozdG0viKDYvb2okc/7wjjpoI1EUQWlurTF16ZqrMqaaBLhtSWsMWUzkpZkqTCN3dHkowEkH2hRPc0hKgsQOgkX1bhtkP1+9ItXk4MHDGB2ZA2aj2olsMzSGWl6vkohEwCcyjAKGkaHUmSgxsxDtdKO+thC1XismZzbE1isjHpPilVz7xXbUllsx3/XXmZz2Y7jD+Jt0Hq/3yQAV4CBGe/sxPiqK9FTeZsyiJgV0uYwT0zjYPSE+nOmROpMDrfSH4idYeGcqFkA6KeCeHw+WO3KGq+U4omcsw8rvcp+KVxz8as6+wxSDJfObgrO76sxlDMn7Q6Ez8P441OikUa/zwKZWSdVtnqpxih6aUsboY4/OWQN5KXlEziUMioV1yYXoG+MRaTtTTlRVvD1TJBSxUCmk83JRsZzejlko8v2qHr06X8q4zxfTrGm1eXMgy+Z+qpAp4iSN8mev2qrUn6IIBfkRskKz5SbcSmqXxZy/Wq+dJRWHWhMSXTg9xxdU/oxTP4j8QRjDt6K+ctlemxc1N2kDVNCsLxo4I/sczuPxaTacLaGeKjS1J1jz/l5Ko1m9pnc53L/r8bus72j4VuXp2KHo3LhkLvveUQz392Lw5K6jL1EcC/V2gyF+WmcpWpdvRXNtQ0VZ/+HrppdknKK50RmBqaLBF6vGhsqWbivaj3AFTVmgnfA4e8vRuv6y6D88q5NPWUTERWt02DZZlYhoNiGijCmzwP3/U2tWv0dCIGg+qKKXUylOoUfjNXM3V9D2swWnznV4rBSrG9vR3rwq03bpIIancXbnNSOl4q8ibMPc38JQfo8mNpxRE2J1scai6WhoKjU8fBr1jU1Z45y/8UnxIBUkUUCPnDyWZz5VHBuMUEog90Dao3l0lv+eVUGxVjVifk/PFpxZFOVZZcHqjPJf3MSMhIT3LdERSRt8bYtiK9czPJ9xRukuid/O/vOeHtgij+ZXee9M8cyXlQq/KtbSkoi7hQAcfEIVKwsn33egkH5U/62OXQUQemEdyCSLL4SjhGqanv0yJwON8BFtDR7eifM7n/Q9wllMrGTk3UbKnopBI+xClkFydW/ySOElr4gGMekzIXACpGgKgByZsPfM+yn1Zk5LMGSnXNMrpXFdXHTtBA0FitIZgBc/5oyLSXkfzxSv2Rgl3Uo3uYpZ9iUFZ/mVFjzuRPIAS98nqYL13fJTFtujtBjxD21hhh1kPGaU2bXa8KmtjFHNckSmmAN1NIcinSfEf2WHz8f8AgpMlMe8TF9yuvr64xifjSJO+zF/dhZzgxN1AgO+bvFyy27Xh8SMPm1yERvrq/Gnvva98cWf93kaSdx+8278+M/8fPzqK6/FKWgSF4OeRzM2V9bi277hq+K7v/lrY7HXi+//f38s/sG/+Ik4PDqI2vhcxeFf+vZvie/4hq+ObqcTP/gT/ya+/8d/Ph6cnsewNhe9VjP+7Hu+IP7zr/yS2NvdU4zkP//wb8QTLZymSd6dejRrTeWr/7Hf9454cQ0LnIif/9gn48c++ko82NmP4YMdjVSF5mWMW+n4dAiMRlEfTmIecnNtLoZ1i1x8FxUrl4aI+LVuL5oY5Y/GMXhwT6a7VqgW/pObCh0GiAF0aUGBOJPljA8YCiP4g6AQKAWJ0WMEleekRiRzUe+sSKnMoaZM2l4nmqtbGn+hvCReTsUs4xr5rOklTnmbiclPG30OLG9ce4AatTEYahSN58qhQFwm61AjIUyE87P5e0C4b6gAxsx9+JTPYn/Bkkks9XMP66OOrEc0wmQjy1SZCxjUuJdxlXBcGlFjTNeDd0YSBqIkishu1BYoQjvR2OpGbbURcx2i1+ZitHMe/ds7MXzIWJmov0xIIfRrY1FFw/DJ05CFkwpGDhnFPTnCTAd3GrwXSyN5KyJsYe0bES1oD8/LFIYc1GksDbfVReezR743arXe8gG6yU9bIm1o00c0cgLtrSPiYKyayU7JE/K4p22+pMzrWVYr0Vy9rNQlFNCjwydGOuf4msX3MztxCggVXKw9mhvzPp/J104XAyvkaXQWVPiOzp7YN1af3YeizfNJSZudDvlC0+pNfqePvUx38nbKXzPFMM+BfSKyexEeeTwGb1UxnGQa64ItRSfrYxrfOf0Y+dyzgFccHp9INIJUhvMZFVZQ0GfPIzXSpJltL3u0zFgRO5kmqCRn52la/xR+bE4WGpmNvXrZFBlZzyDEOdBffu71iCFI9FkwwSD/3NYsB1YBczYxSsw0L8aV9cUNnVnwIoUi8OyhfmAMv7AWnWtvi87b36lzAXsxON7wzCkkh/uPYnSK5x8FgOMYST1hzUih3e7ZE/LpXStouYAFwueoF3/ctM+hwCwHAHxX2d+gZGYNqDlA4Ga7ITidTF/6917P/PDZojO/ZmUhljZndZ4vSDBrN9+kiqP/WPmZI+juovik4hmC7iLQyot6OrlMAW3e5z7K3HzrPEaDAJe3Ay/1UrSvXde5o3SnfcQz7DXWRUcG/BiHNza2VKjQaIMY8/DYf/qqiCObjWjffDFGO49lAC+0e4Z6UljBbgieo+Cp5kxxcAU8JfOvFJ2cRekE4BF6UdIlb18DifRZTWCsaswSTHIohMWrfu6gf2SIG2VXscX71T4B1Vxyslx6lfLcKRCx/8G3U8CaChqKzYzw1dr3GUmjxJ+BHypVf7mLdQZCaWpHY3k9otGJ0f6T5NrbqUS0MVT/+FnSMI8HmkjUoYmMhkr8KRxwstd1ZjGapilHiS9KW7oQZKqY7jpAD6KypUc4T5pNNpaqDx2D7Aa3XNBpVqB/ZKLk5LZ5nmGrLWs/nRmk3J0eZiRmobxNT6pZtLlMltwYUDj7TILLqvN0/tJqJnW6Cq1qBUMVuVNyFl8tKAtMpmp1dzNlg7heMG/tosXIsxZRsqM168lxVGb+2qGfBZsbV4kTWGNweWMY3XGkVr1mUr/GAtg74G01igsOqTMsaM4iyuhKn38qcii2Kxa+zMHii6vb23F9G7HNRdy99ygePXqsh+x81CyW6s34os/93Pgbf/nPx2e/822xc3gUf/sH/2X8P7/0G/H269txpd2IhWY93vslXxhf9oV/QOP5n/2dT8RP//uPx9PD43jj9uN47f5OfM173h3/w5/4qthYXIh/9/FX42994Cfiw69+KgZ9crUvotZuSHF40WzEam8hrjWwi2rFg4NDiZekx3565GQn8fZ8GRuxyhOtLKqKX8lLB9XkZ+a5mSepsWab0S3k6MUY7uzG4AlWIxxy7sTo7OS3yAUtniUWFJ2Yq/WEPhWOpjz4QNNYGzK5TSNu/hzjDDZTk6IJ8QJcNlTVcDp70X7p7fLk69+/H8PdHR9mGHd7lprNRU6D6e6yS9GokgtR4iUUk8nZK3xNRm9tMrzTJudo356VaQHlc5ymyoIRR4F19JdMeBm3cFGpWyYZYskFw/DcsWb9c6tGM4ddIz8uWYo2GfvCU8rmifFxrx2N9YWor2L30Yz5BQR3PNJxjJ70o3/7IIaPduXzJg/AHFdRDMEHbSxTrI9idHAkcr/EMtrAHBIuVoqlj3elldyu0zPirTJDT1pKdea47NSfSqRTbW7FzSmFD6Mpk/+NFs1HTSbjTaOL6YuoYpnfo844lb2Z212NXUWfsI8iik++Rr27EnUOafqm/acxEpKeIiKNfIsi/MKcPiHANEg2lNbzyPVfTrHyGUFb+e+IY2TlpfMpFekUQM/wdos4J0dgHOQauWea2gzHbHY0pXOFprnpiMu5sEct1mK6vEGi4byDMLKfsHfi+bBuSoE2W5eIxuR3Y+X3ZRVGo9NHybd0etUzh70u1Xw/XI7tZSHNHgnPuTFSjjXeeVBZppUQqJ9G1evXnTxysGMR6WRi42xF4RG1it/sgYVaTWgmDaUSKZmIwkFje6OKKkL4OKyFFOL5JwLpsZ0TqGL7+tuj++I7tU/02wnCOO3H+OAgBo/fVA41CKueY3tR4ijRS8YTGdFjfj48fBIDjM8lPsu4TJoxABCKVfY4+zTtkjz6L6hy+mxm08X3aF2+Fu3rt/TZz+9+Sh6gWEJVKl9NQYoDAU3nctS7mzHuH8bwhHfkJlh/q4zhU5sgwUdhudCMol9Y079g4qNxaGoh7GddOJ7J4St3c7pw+Cwr6JunFfXOQrSv3or5Hhxcfm7znTnjyLpGcQ56TSPdunRLgiwmBcSPyhYK9K/dlgCJl4g1kLw3hUi6wbHgp/xK7m+h5yU4pfeNUFKWTMXT2hqBC3EunThn+6kcP/Omk2KH/SKxv7qNNVY2HOdxuYuoIgiTo4XuLH5Uik7sgmjyoEFkxGljQVZFFNemVjSiuYnIai/6935P3GfdW3nWicoj7rYpMoiJ6ksgviOh8OIOi9ebVJ2seXmuNUAVofaPY3x6KEGQ3itNeUmdk88tMazoHmpRRwCnJCJM6w9iePhAftWNJSgu62roBju3Y4T6fm6sMTqTRT7P+GzXPFh18WUiY2qSnndymwvQYCDBdCXxgvVa7THKWUVgipBS6qrk107vBRecz05lSh1S1qnvCS9fCl0+0+bqhVFD/6rGTOVgzS5KxScPicu0dB358r3qZixGsqtRBNMCghLiuAzJzkFSrzzhskfL8XzhhpWO7QIkrtWJ+mrPiJGiL0EMbAmhb0/92h/FeA8PrPMI+DhpfSBOUW5O/ozd+3MkwkUHiZhLAEI8IyCMyas8U1/DnWYv/uRXfmn8T3/xO+Pyxlq8/uRJ/M0P/lh8+JVX47//2q+M97zrM6PbbES33Y5eF4HEfJycn8dpfxCDwSB+/Fc/Fn/3X/9cvPulq/HXv/lr4sbWZtx7shP/4IM/Gf/k5345zgajGO0eC8UV16/RiuHZKEZno5hf7ERrvWvS8yleYoMY42Mp7kshxSfqUnn8ZfKGDt2EsrWyClqUIhoKLTr6jTW9Uw53pX4IPWXjoyTsW9FMUSlEbC6C2Kp6T8gVF6oiSvGA439zYLD41ZQOzVEh8g/kYwB5mQPaYqS5uXa0r1yP9q1bcTHAHuVejHaxZjnSOxBvphRMQqxym0hpzUFCAZCodRnrZKHHuKK9dV2xafCYZKauiK3Ch8qiqLgnpC1Gg+zbXk9jnnGfAhsu6LzsXEByZOgtpAylJpu97UmKLu85d86INECxWLc6nBajvtGN+qV21Looz+djcupiYXI8iMH9wxg+3lcxNB5iLVNSm3xoqgNeWo72latCxyjOZf2SozvbIRVWjNEEdbqscx2eTnSSMCyLTpPzy1UxRcf0fnUxcPhZge9fsyieLz+4kfX2qpoP0ENRaGTkDLJgBXnetvkem1PfyhxrVw2qnj97ncsAxTHN5IkKHQnUoByk0AYUR4guXoOMlHLC4nQlarGSCpSoRlGgi+rjw098pAsb5rvjtyAgD0A32lXzYmsS85Zmn8VsdagySaR9IX5CipsaOY/OQNDSYkjJVlbEwmf0OGxipDz/91QNVNKIYIfA60NAcB7jc1Baj6unl0A5vI14+WOyJhoq5BGRSFilM8MNnczBxdv2iBNj99bWSypI4PWN8Vvk59CzoMjHo3kQk1NsraDPgNDA+0s3ACyfStEwraayqSgKp3zEFH4U5xiPr29H96V3yTZLeeYdeGgoWicxOjiO8f6estdJuxF3Gs4lkxCaU4XJMLLfVvEwPHgigYXtkkqQRTOC2E9+ZkbUsvyjqEUNn9ZpU7g6BS80rAvRvv5SdF96hxqb41c+opGnCuriwkI0o9BTCrkl/TU+P4jxINHgGd5xtVqKDUfemTxv/C8pwMWXhEJQ9tuM+nu2rvP/fr4pFHpjDR00MPYxlJLly7Hwrs+LxropQcMnT4RUDg/27ME8F8pnb116QROJszvoEiZRV2HfjGjVY/DoboyOnqatFxGyz6/96T/rDJkJNjHVTmIAfSaKT9/6KbZSkS/Bhv1BxY+fi+alK4ofHT58EOf3bmeQjJuViiYnJLJMJ3xGSaVR0HWp1ln3TKQQlF5ErUvaFYj8rikdV18Wknv25u9IiW2NiRPDQF7FbZcSHC/SlWhde1GhAv03XxEVw9Z8VrCUYs8Aj+Nm62sb+vdDbL+4h3R8uuHQzy2xioEDi7YWhfqPB2fmMMPPxnB/6VI01m8JSBk+uR3nTz4hNx5ETkqf278fF6wdPnu+DjlVKASkjMCZkHjaqyHMc5pQNzZG+ucW2jFX3IdoPhRbmsVprs9SbFa3RNX9JgSf61cB2ExloCjOba4UDHsG0ZwWnmW0roUkClrHnUnC4O7AKF69AZzJW48L7AXIz5WFCFFr2L8QS2a/PX/IFAwIjLQYwdYrRczgA3pOXp90wyBEDfHtPMIvFeckLs4hneNzaPXu3PyFRBxyuj85jhqZ7cQ2cmj2PZqc62IFNecqXgf/QBFRWhImHkTy/fHGAAAgAElEQVSj0YrPfffvi7/w9X88bt68Er/z4H78wM/9cjw8PIzv/bZvjK/47M+SFZLvqESDcsQ1GI7jg//2t+Kv/9AHo3M+jj//Ne+Jz3jhSnzq9t34Vz/9C/FLv/tK9PFbZFPCa+LrYD0yhlCEenY+6vBZe82YHA91KCl7FjPxU4+tdBnCI9GFaFTJ1gf5v4W85EWZfBQLx1L4ISS5E42lNY+96Ca5RFRQwmdko5ZxhJEzJyJgbu44RXvWMcqCy2jI3ujKstXtWKcI0UorijlEKh0hh50XX4766mYMDw9i9ORuDOkGGfmVlJyqaE4OSLmwlXCVa85QXq69li4gpSscPRV3iQ0n9aJ4wCkASD/ZCjXVXqvLw6157apFPijJGVuAoJ3TQcJhPdYFQ0Y0T1EcHVYtljA6QGox32lFbX0p6vy12NM/6xAj8vI8kUddesMYPNxzVOXpvkQz7vI9cpUJv9CxZtTWyKfvqnge7j4VPcBduztrcVohwWPzsrahPTDaeeKUDbf8QhWL4KhcET40ytdI79wsmLwf83rwSZmFjEfaXGz2lpwkZ9YpL9MoyER3uADn4Axz2Lmgnk51+KKJNIuXi6XHVQlXQJHHp7txAUeTPwf1BPQ9U1S0qstpp8M1lexpbVSQIaPuXMK8o46Q9vHwUKKyMop3P5PcOJ1hNCXYL7GfWGszz6E8vFmooJTnsxwrgQZGGEpvLgQ8BRpuVHzxSjwhesCz89dSC0kYAle3xF2mmt1JMs/9qiZVRlZxhuB5gphQuKtox/FDNAxsXZal/q63lxSGrIsU9BhgQE0lNItJjI4YiSP66epMULFJE8NnFz2iPKcsJvI+yIWTdVI2NYr6o+l8MVpXXxKKAlpEdnpjdU2Nt7ydKRYGp9F/QNDBjpS85J5XqL7Gp52oL2wo+YXoy9HhQ1NeuK+E1HRtFC7ksCBRE1uhaRFNm67Krxeu4+JqdF54R7Q2L8se5/zu60J+OR+9HJJDy1QoUTG1f+WdVFPHIjpxQ+DjirO8LWST98HodXLsRrI02m99rVmqJLLpqqFMIsvXVetrNJFCZWElFj/j86J145Z+zMHDh3H+xusSEXHG11peC+PRWLQWiVywx1mBZz9ScQr/uRi2l4LPtUVyKacwe54PRgQT2nJdgIhRbh011wqJjmrLzSCdFHn80faVF+QkwHsfHZLhbVEa4257JxeevUVBqkNESC2BCbnnSDTSFIb3TV2QEz+G6wtL8pysLazH+d1XYrj7IOa7a9HoLsf4kOZl37UO5zDJO8R6Li7JHoq9oCx42RFZtFcElwIAAEywKOr0or4KpWTi3HWtQbYWaU85+ocORvPHtQ8la5GiuKXgBFuQcefitboV9aWraub7jz6ud1tbwGXloeM8s9A2tSBdR2iGELtm/Ku1MBZCVWcNI28mSDwymmKssmgAVEuls4eRotwrz67Mqnmo/vWzBaes4gRLc0dvrpbQ1txEWUDOop2qpvwNGysb2hT4RokjAUyqAs2dsng2XFgLS1FbXlZhBLpoXywQNJtS+2zPD1YQLCnXEw3gayhJyJu01uzJgBY/QmyThGJTdfNilUZQkxXN5PDcCQSM5xFkDMcxOjmxPF+iEjopDkdgbWxixPpT5wVCoQ2nmE0ELza/bS8uxc31zVi+vhl7Z4O4d+9JtDvN+F++7U/El3z2uxRH2dVfVkyfnp/H2WDoSMlf+0h8z/t/PB49eBJX1pZjuTUfu08ex6OnT+OMJAjB6w2b7DIqHYyEGirXOEnyUvtxOK1hu+Coz8kxYhVUGZMY7Rk9VEFRCXAKsdvjJc8h8pBgAWiDZsFWb0RjbTvqK6sxOj6M4S65wrsSWVi5NXsJJvkeSxs28gi4HS4jvpu+nCFDz7dXPFJEAKKCtAzwnOpAhGZr68Xo3HjJF2ndCPPZa69L3KPRZ3oWKt4z7XtUAGjdleQUj+3EjSHlBCNrcniH+ARmekmiOBa0sWfSkiZHAra5YLRRj/neSrRffimamxjdkm9+GuODk5gcggDb6JoRnsy9eX+TiTg4MvxugXQgeCORC/Nv3g9cKFKIfLDrcBwPpfYbH5/H+ITLvS8OrSPNymgpTZ4lbrKSnQhY3hFj9QHm/Wkj5FKIPdKJ5uVrKoYn/b7GcxTc/D6XJRyOFqsYGXVB5IKzFJ0WyfA+7dE55dLmw8viCYJ5odF4jKevX6HI/upWgjtL2Or4jAosBVxe3CqY6fbnaC4Xo7lC0dmO0cGDGB48TD/NYaZflfeXayprLnNKfZmZs50CIaEoIPEgdiAK/PdUrs8gyr4J3PiWFJ2KbJ/15nQrGFWuJkNla6n5nhk1zlL4Co8a4QpnDaIAziI1DuMk9xcVfZa4/GzptahnmJxNI3g+sp8tUcsxnuedPEEZf3cdS8e+4l2DhMthAh7lhpFDUmW0KvBKZDwOom803w0gPoWsdUdWKjyCf59TkIK4zj4TG/fn5a+1MLWh4vvXu4sSyqj4RSm+jCfmVSmulYWNvzPTJ4y7D3fi/N7vySTea4v/n3cOFkdr1yQIIpKRolRHvlTLfkhWRaP49TMuGexGuN1QVeeirIZIOVqL1tYNWSbhP3j6qVeEVpX4S31pEKBnTLtdBE7HjclbLGueOwdxydKqvgdNK/epiuvqvZZF/Zayczp5qJqNcsGXoVZysmmyessqmhmvw9tn/YwO9qP/6KEyynFvgCdLwVPvLEdz/ZqoLeyl4cFu9B+/aaqVRumgcBaDuta0rVvhu5cCVK+bM1u0lcIoSGQzoxTFvy/81pIwpPscfuzIiVk09DQOuJwkEszkCSTbU0wXTxKjdJiMzKlJ1TqcGfdD3WBduFG1mlyfS1OZWsyLejUfk+NDoZLwXBXpyEQWm0Llu29Fo7cmlHJwvBtjCk7EQjQdBXzT1MEggHytVWCFaWWLS6ZFUXQySRWulc1XKQ4lxiO/naJvOeYRJrHu+f0U2aML7T+nSvWjvrSkZCDbKaWuI/1My22rGkt1ROoxkj5k+lGZ7rAvTVWC38udwM8Jei/E+PmJxfP9bUGry7/XxptOaLhfVWPJ8rEqOPNELYhl/uHZETsXaX19U93o6AiEwKcplzWQqb07nRCBvcL86qpjssj67J/H3KAf47kymkpScCE9p4oJ0q1UbN1u1BZ7Uu9O+kPxxeYXF1VwYhkjkYgudBkiegx3hl/hSMIa4HlHaWXmakIqQi7KYpedhCFzuHnyFe1jCgvHqG5hotJ63IlQwFJgx2ASnXYj/uTvf3e88203otvtxOfeuhmfdeu60og++onX4qOvvSkj+o+8+mb8xL/7WOzuHcQIk/EzEMQk/pfc4BZG4oxxT20fIy4gJspGaNWxkq2+uSy0zK07zwhi/zAGDw5chIPcUBhR1Jd4x+qCL8V9FhfZlbogaEaNvO4rV8QXGe7vxnAXfgp+ZcU2ZapeL2MHxVZReEn0wOTz1PnonTV9f4yhjeIkwqbO3DGo9YXN6N76HHVpHCBRn8iwd7i3F324MSCtivyCG2mYX1wfIWrJryujzzTwpZPVYTEemHeWRGUjgKw3G5/PqnSFyKXXo8ZbG1ejsbwaza21mF9ciNHeSQzu7cRo1z6RQngZWfMV6/MqAJ3yYorH5HykdYg5Lxc8CCeBBnNtVIUXMT6yKELcowbFqI2QB4921MnL3kcj1hkOZkEw4TEvL8T8wlKMjjGEfqRitYzUIaE31i9J7eriBN7njlHrGaoInb5zprMo8zzIl3h5tCK387zMLfp0pY3scUC6hXSmXUZ1TyavrEL983DTf6+gH9+Q+rSZnqJirxGNFfzwNhwQcMQhTcGPD2ByfKtDz1xWfQ3PEy1cZH2XZklOG/Aqs5nFJqvejXF/L8aMvPns/gIutlXJFCVsEVCWj1qQgZRLJARZIaDl3NTBWACB8vNmE5iTIoovve8SwZmctGrUn8Is+YTK+suK9ApYTRygoMWzWKepLpwVQ+0HidkQKjTIeh/YG7cLAn9JEwup0CUmcnKXzNRBMU/3NCbWumdvt7k4OZMPJLrQ+ZDIrMf5s8zQHJppTVl0oYI/vXYNxEyfubLhyQ5f2bBVDNZLUFvgZHfgd46EeGHMbsWsM8FtkVXLceSGeMFwKWmGSwPnEaIbnqk7QOH9JqWiuHLofHUko5AlIZ2fIX9G7NzOH2FSz9nG3kuUXZHQBWmbLTCNWJYBgXiUFJsLy6LdUDCM4YOnS0FBQKvl/QyAnbqJUmgnIl+t3Ww8q30wD01rSV6PpAm1rmDqfVn7b/B4JwaPHtv39OCxFer1tgps+ZxOxjHceSjuu9axeJb4r/prwo+kECK3XPSMoiXQiDvBANUS7EcaXXkn5hYjSrtMEEphlulSaWll4Wb+AYSZrcVob22rFuiT764iGHR9HHVSqK7cFBp/fvtVA075zEUvkLCtLncXgR2dnu5hvKi1nxDHIAzFV5mfSfdn7mh8S7vL0VjfctMKt3JC4fhQCDwIo6ZNNDP8XaJZ2xqJ/ymOOMl69nDmWWnqdm4uebX+6yRq1Z3sw91Bs7NO43U1BjsPYrRzz3VD+lzLH5v9SdMg3rS/T2n2qoIz4RhN+HT0JrqZgQb6bLqW4Xxj30c0sKfE1cQnueTTw/q5qcoswi0nHJ/oNvKn2DSAJyBvfmPFv736GqUQnJax5T9J6djpqXiUX2FaJlVdjEbcRj7ETwAJ4qGc2SOPw4nIKk2dhEjBC5i3Gz+k2UYWBNSQPcQWFJxnejlSHne5vLGOwPLlQjaL+t5wOosF9dlYnEh9T5HxXVBUv+psmG66GNAxwHXhL753/q4BptnwhbITosDgUh0igsF/cS4uToexGvVobyzG8tZa/Kdf/p74U3/kCxVt+U8+8KH4wR/92bj/dDdOzoZxiKcaxSBdkxaUc8GdvWxlo8ZYMhA38dnKs44pBUKPGtFAQEUakwxfm9q0PIfRE7gbEx3C0Bak+tPyykzx5PlV7zkFFi60fEHLqLpDwXJVCOFo/0EMHt/NtJZiO5QjIT4743R1RCta6MpWljXDmvoZj9JPYq5YlWgRueAUwNJeifb222yFQocNfYH0meVFReb1nz6SFZAWvk715PgkIUMdU9IveDcS9mDzBPdGCUrmsM6mFWmtCTHkuXk9qoAV/cnKwcbGFVlHQd9o3twSt3b4cC8GD5Iwr06Sn500kEWlcGDxRKOCqpdDSI+eC36hG41VOMzzMe6PIoagmxDPABBpdhhrwuUkDpMx75mSV8z1yc+f1AgKP6V4xDBqa0TeLdkXD5EBh7MSbjjIHaPW6C0bwaHgGJyLtK7iNG2RbBbMoTL1qX0LlqL9jRtA4V9O95HV6JDcU5CjVB8OL/taysGAQil9P03Cf+5smTm3rCBNdBElqQQlKJHxxZuL0cH9GB09TCeFFKVUqtZEBcsa0wgdzkJBbrNEU0GBipRoUzi5xzE+xWexCIlKPnoqOrMIrVKn9ICyMK+M70th6qLqmbNmpih2AVt41NwVLq506MhIOYve5HT6WaYqnLWe3Kvn31GFb6r4TBRJtitwLFsqDFWkK9e5KcRL6OY863cz6qA2BEGc4LGI36ZRG5TlIC0jbKqkUHdEnxAdfV68Nm2uPd1l+Wlm32sp5LWW0mUkeRBlcFYuoMKVc0FGdvOqRrvkOE/OTvN8vpCvJBnUF0wwxOsvdK45CRTry9tKPaJhHp8wDs61LppKRpJyrhT3aDWwabs3ixcnCAINAtVx8/INNcUUiOf3XrcpOmet4laphz+dMbwfRlneUtnToLa6MnZXsamp338Ari7PUtvDBaeFLH7fRaNQocplypjBKmWUqanB9gvRfent8kEGKRw8ehL9u3dUWNJ0yZM0+Xrc82OAJUzSoWHAu4dm0HPxRZE3OjyIwdN7BlGKbRQfhPMIBJ9nCmAgBXROd3y9GSXVekrKSTahFhex3kfychUKqQQ1hFCAGYvi5CJ8A+mmCMMVpHX5qiyuzu+96Z8BQEoNcS8V68PAcrG+eklnIGK0EVPaRCN1XuMNzH10yqSJSR3UMZBW59drKTd7/nzc47gsLK5KEIvYeJKWevNdvHBpkCg4h+LLKiIUq6k2z/5EaH3xxXWDAH3QpvWsKYozkObW9i2JowdP34zR3lMjtJpAMbkgJaoRE7j/6C+SlOkGvKyn0hjbuUENIXeQIP9c93K1sP5kQtyz9sanm5vMnD7VdLos7mzY05rQhZl5rVLQN/BGpRFYX06/nNmj7K1FZ0II/jGqTN704yvcqQISyNSMH87eUXw2MwQcbwWfoEYBSSHHDzn0YlfOaxYWBXkkUcJmu3jEIcRYinli/hgnC9x0N8rlrY1/QvcBoupikw4AfiTFGRnVNUyHO10tEh0TVPht0iwgwBsOlx0IMZrKU78wif38IiaytwHBjRidDGPUH4njsXpjK/7at31D/Ln3fmn0Op34+z/0I/F3/vG/iDcePhVHptacl7egs4ez9YKETEdBXvu5M1ANLfhS0wats6jgnXXFPwWVaVwijakTUNpkE9UkfuwwRvsgpxStICaFS1Wg/TJeLwtx1uA7jWzTxsAjpOviy/Xv3Y7RAXndiCzgKZlf6Os7Dz9dIvBymjGPuo4ujci7IaKIGU/PAp0JZeK5YgiN4l3xJb4ElUZ0NZpX4UztiW80phNEdERHW1nvJI1DY1iI4BRgq+JWUYTRgVrNWB3D1eGsMSJFZ2UWX2x2bOUjnzY80nqIfZajsbXoUc0OHDN4sWfmg+K/lePvCYbuw4m5xgjcuownJ/KYFNI2psMjYaUT80skL83Hxekgxgc0U6AGc/r3vL/B/UcxOsC7MvOboStgnJ78ZhVR9blorG9oRDYGjZaXKQc7P695kLUO3NGO0FDeFugVvw97C9kIabRvY3j7n045yFVdxYuWxZibHj3TChnnAIMXiXLZKFdBt1w4OJcYmocoDOWAeqY5nilgK9RT31TFotb78rYaAYoh4hdBXAqNQ6iKUJ5ScJaOsRQ3pltolC81a55BKkhB/xBApJ0Uzy7PsVJEVdZtBYUzY1k/i/igICLJuy3q2Wnjbh6j64jCqS6WJOVz2NVAjbdELKav6PIW8pBoa/LV/HyzqCzHdWXflDxmceKwQEK8lx6lUvc69EI2RZi6r10RiqmkIVCS/onOIfFIQXUa8N4IGjCHmV9u5pwGJZGlTK1T4Z2f69OCF7oDQLQSkn3uZzCqZ9DAhzo+rpz1m9HcuqZij4mVE85wdxjE+f3XlBFtRDZdTijixXXbjPoiqv5x9PeYliC0sv9pyWgXGqTpTa7B2RHjzIiwKoIx9V5aj97L74raymqc37kdZ7c/qSQXv+dUHyt33c/ELRQ/Vf5DoyYEUVOY8+MYHRKzyL7Nl1kVnRWGnWj79G5mH3InGFVMYKFq5HzX1hRCwdSlXo3qQcSYGkBhal5lkkVBeBGDh4+j/+admJsHwa5FnwS44ydq9mqoojk3du+brkRTj2sHdLnFjYiBbaVU4In2xVkw0XSK9QfAMjp8NBOHrQpA9wgpPSqyir6gPHMBnZmexZ2oaU+mxqFpWF6P9s236dw5/dS/ly2RHA8I4YC2B+pcHh+oIQLX4ZkENo2tm1FfWYvhk3taO2O5XPiO1Gi+3rbA7mI+xqOzaPAzzs/HaOduBjfk/Sn6IOg3dwYOLdzTbaPxNCdrW1Ff34i5LoDbvCgYo10Q0b5QZCKNoY2N9naMTgIw8WgoNnPcLyFag8lqNxqXX3AO/B5jfPagBYegvjUaRvbw0RPrOHRE5+esDrCcROuZc/ca6fSEAGSTM4jayeEiZWL01uY2zzJXcjMopad75ZfWfJr5C3iEHoF2Bm3Nf7DgrP50HnDqqhi/ls2UF4M4XibsF06m7HoUMciFVIsLxC4c5ljNoHYU/7Iec/ygkIAR8QgVbYg3oFi0co+oiKVbwZ+za5sklNsUq3pwaTHAw8QmCbNsvo8u+3GMDg9lAaQjl5x10M0BwoNzFa0UoY4Ga6rgZNGANBa6gLtyRo2+xMw74UV5DEhKzermevy33/mt8V1/4iuj127H9/3Ln4z/7f0/HHcf7YhQDNonqwlU2hScBb6en4vxKTwo0xFEedH554tU54jsR5aihml6oxPN7RUZ0au0aNbi4mwcg4dwgEiDIAWCbj7NnSt8Ly+8VOWK5pb8GpWOGuUNnEc9Z0EMdiPwfTishyTwsNDx36TbFU/EMjdZUuDf14HoDKfzVONPWffMdkHVBZmd+gUdIxukZFm7a6NjhOAuAcDBUQwfP4wx0WuMHkuSTuGI5MLngtF48ox8eEYaZQw6LThNWPaHME/K41VZYAhtpvlBCGMfWHw5pRpc7ETzxmVbrzzFqJwGph5jRu1PHgodAo1pLK/EXJc/68YGlB1HAQl+lheivrao8Tlj9ckpBSCbjyIVew74TKMYPt2L0ROQJvOQlaErvqmLBf19Lj1pVXRekp8c5tfDA3e/PsHNm2yub0qJiRcfn4sEFxSnMr9PVKZYGk2Lo9mDI9ejaDLtNJOfcq9dBGcaRzlxEuE0vzOlkFkIzx5K5U08d0ylsAukH+srEAZEH9jGbKpLhthP7Jy86Eq6VaZvPHvq8ZnhDNkxoRD8ffjYts3jLM4pPC45N3KknAe2i6csDvNSd8Ndi1pzWX+fDG3In6vqLWe035tjaD1WyUu3aEkzB12lrCzd0idUSBZCxlSkV9jqrBVNuQASTUj0y24e/IFZrrLXPxdjYxOfyVvmf8P/ytGkUBwab/jPGHyP+zbp762oWUYBXigfomjI7mgGnCgI87SCyjSkaYjDdA14AK9ri0ZPnqH9GJ/vpYn5qkGIRjOa2zejeXnbYPCjh0LWQFfxkhT/UH649vW0eI+CmxSXhRif7Mbw6EGi7znqpkBIvqCU0cXDMTmBZZTo9i3XOwUVQtjNy85zxzjkzqfkxch0Ss2MxpZM3jKJRW4sXhJyMFhE5LEstFZem3juzqLi5bwsM3gtlelNzv/CY7O+dFmqZERb0kPwFFnP2vcUKpmXPjgzL5yCn7tjBTX6zWhsbiuCl+kecbmDeyQakb5zGOcPXovR6Z7eC3uueemqkMTh8W4E96PQL0ShbsyZhimxCesj8YABiOD64kH5VMk5Y7ifeHyCyDGFwqJuDCLn/G6SBo24AUux9900aaPKlN42cLK2aneitXVNHN/h4VH077/mtQqfsnBzU04qk/UMf6kvrMoRASS/pAhZkGOku0xYKDpxbJjDGL/dicnxvs4c6RTy6GBUrGmZGjlCvS9inpoj1wDFfW1xXcLVGo1b/0wc2LEcEupRh05BObT3NIYnB76LqD8OobUcaw/qfE5aAY2XqGqtXowOyGp/VCni623OIQNaAineAkyWhqqcY8UvlYkT3FcaZ+iIp6IEqDf+j6Gb5RvkWlWjVRwTiiCP5TjmfduEXw0J9Zj6581l6X0Utzl7UORZpg0j805m8xR+PkBVKKgaL5ApEYiYMdOBptCkxSiOTsA2NFJXT4ZRk4m8u9Kq0+SlVwCcN67HvVgbYPXSEZxeWyIpAIjW6KhHiRZnTM4yqUaFGGNEizJAKi3G4WND1ic/eOC7RApM7hsbEouFxEIqZ+TsCEMP2RwFiX14bvPzsbqyFn/1O/5U/PlvsvH7933wp+LvfeBDcefRkxiKEA6p10WgOK6ISuZrRhRk/0NBjmdcXtA5RoVqMIGbxJios6rOurbCqBGlK7D+OMaH5zE+xnaoL9HNmL/T8cxccB6rJF/pgkMOKw/pn/P5g/IMVWyZ1xcS36AenV9eiNHuoxhQ+FHQyf7IBTnHwzwiD1JlQK6V0ND3BVwu9oKKzR6cGZVaGhTB7vme46IRHA6t6y8q53yw+yQG926bWwMHR+o6C7z0PdUc8PNZsOTY2Ck/uBQ2Gkdn94e/oy46oXA8dwvdzAWzObTSJ8RzW5UxfOsayu9aDHdAqtMCRugjcWp1rX3suRBzMbKgKagt9Zx6kbwZuJ18zTpN0yIWQiPZhQ0w9d85jMkZI28iK2l6SrFZPG89uvUzY/TCyKepOD72wnD3UXqD2jlAvLd6M5pb16O+ZhEA3CHsZbiEaUrUffIeQSeFChdMphhXFMWLHQI0AlMEZlErzthVFdS7WseZ8FJiCcvFXZ0xOdbJpsFAIId2NiHKAB9L9McYqrX1grhlhAScP3hVaKcKycJDrRBSXYepMi+XdRrEp/AlKwA3xSicuxv6XqNj0HzSXXLCkGVkdTKqYvO+UQOdvo0UPxK55blQrbn8mZ41r08hRXWoY4JejxqXI2A4vEiJi2igOae4bGfsv2Yvg0IMTFcPnccKahhoHzyHhfpnXSHk4FLM17o688RLhh5FcwUFqtWK0R5xh09jvgPHE3/IiPEh9mJwDSkAiifplKv3bJtiapX54alKnrldKvaEHqz5efXehtwIRmd7slLTRUVzh/H4jbcre13K3cPd6D+5L3QNvhsjXdTtTrcy3agISb3na0KrbAmWUyTR5B27SOpcZXklD8eMSUz92Oy792iQIIjVaG5eEb0MQ/TzJ2+44Emjay1jnUu2LJPRd29FZuHQw4QKikdbntpslWA1b0VCfK7oZC80eqsW0mWDaXTdcaVyQeCZy/UgEVwK8DZFKOKVjWhuYDmE4bvPPO7J0e5hDCmAdh84ex3P5Hoz2tsval0MHr4eg6ePHBiBpyuUouXNaG1fl7Ug9Kfx4ZEKXLQeotIxZcz4atC6+sqWziVoDqMT9i88fxT/1mKMtT+nvsKVKDhDLWTzI7V6M+pYOW3fULF//uC2qWSKgKT2IF6Zx887n4+5Vs+jb0JLTvare1hgFwCFwgjMuZRTycJ61FcuOWeehqYY+evISjsyRTj7FsQbvCZUO8NxjOgkp5xitrjqNCIYw1PHLC9HwKcGeKDwJg6T0Ivdh+b8arTBMDwAACAASURBVAlYmc+538BvttmO/pM3YgS4oNv3IsD/3DAxEe363zLuz/8+bXKzeWFiy9nCnSWhFSl1aEvwXmW9zKDruTx9Ns+WoTNwpjSNhP1ks4VdIL+dtcjdhxBOzWnRSangTPwEr6TKZ8RbLYXMRk2wROJ7KbkCzkFTykqQSmxuog10yiiRl4gFQUZcii+cqig+oNDCPLxlhoxilGJi9idM42CQTzpXIiCXsNpx7jmj6orzIKSNS5i1hmUTptADiYcwhC/KP/lPiVibCGIeeOb1JJ/BJX4W1vnmExEr3meFK6UiOuZidWUl/up3/On47m/5uuh22/H9P/ah+Hsf+Jl48/5jXZAsJBH3OVybbR1AvGR9HkQZQnFAx+q274APyO/PUTNRdYwCGusIWeDSIDRBSTaI4Pdz4fH387OYIJjCBD/TTCqkVutIyh5lW+uMUrExjLnM4ba4x/w7xrLt7ZvRfvFFHZ7nb7wRgycPZFGCKhW1s0dvCyJTsyk52F0wsB/yxnMwQR6uMzD87K2j+qagTTwLDsbVaG1f0ffov/EpEbxl6aIRbdhoubcipGA8oFuuBrozd18pPN0c2H+Sz03B30pBEiOidXmLjuCqyXieTr7vw6G3KluN+YVuNLcuiVs8PshLGoT85CzGB3TY8G6aQkbrC4grzP8dH+IPe+ritdeNxuaCxWfngxjvHcdwd1fOAOLusC4ZPVC0i7qQm7wIWPTMUkyUnSa0DEY4XA7DvUdW53KJpoCvsbopWw58Li+G4xjuo/p+oILWKmVzk4x0pndrVTglmpYXoJPDoASUNB2/Tze7aUvlVVUpUIUig35USM60CFQB7ZK9KjYlkFOxaccFJgKsLwqf5sa1iPmOUc7DezGGZqFc4jSG12dJEYqWuxFFF+kzaURFwaqmpausbyGMEiIcu7FJC7Fn1J7l8s/GhYlLg0JpdCZbK58hM4V0Ee5p8WUHP/M3nyNZ5GfyDjQkCx3T+qVyFciGY6bgrI59Ct96T+uaz3/ByC3Fn+b7GeFqrBD0sOmCTJnIiYgr7QVaE9xwhhicTeyxRZ0HFAgqNjkn5PBRhCHTS8zvv0wWCtUqOZszzaYX2xQ15s/YncCgBEIaqdNFMzoXagaPs3XlZjSWNhVHKfX03dsqllUM40sryxvzs1mfMvAessZZs0wFoH3YVaJ8f49uUxmtf+9gA/+eUuRzHvqdlnhNml2smyiEKWaIv8TDEZ40sb+iGMk9Bf/COdNzFhDQwudLB44Kinr+gp85I6cn2czFSLPty12zmXzuKjZJVQOhhoOI44ASnZpG27DFGgzEU6yvXfKIvLcQrc21mOuAwg0tJHpM47rj7PVaQ3Z5igA9PVRDa4U11lhQHtajpRzwnqYywyePxPks9A3fN+ncoXPKAjXZm+HQMB7ZeggeLONwKGFwwYtgZbbY5o5Lfqm0Aq12NC9hzv+S7tezNzCmt3OOLIk0Ke1noAzrmskTEabFi9fONtYfZFqdLO2WhCLjQa0mnMbm7MDBDzrbHJzh6ViumTIl8+KOScUpnr5AIbTa6kmy0BRtVcUnk1men1xmzo9NsxB9gPQ1o8KAapr0Dbkb2DN8dIdIODYTfu26KQDHTyNogJW65TNQO07HkOkAc0rp6qpWM6UvRUcCdGaicgsppBjK60eaFpz8XHIAku2g9zZgWuQ0j6myBcxlz2+sXGhTqmO3oEfQtqw4TGK1t+ZczHXMB8MLUDFh/EV3zMgc4USFWJoz6I8lHMyKpSzwpFSWIhG7mLZ4epMzIwulK/fkyT+IEinwF1xdsUpc0CzJNvAtKUDgezFSyW4aI3eSRVC4Ix5qNh2lxxidEUr6V/oNIHJKzkgp0vSCcuPnRen7wmMLIWC52VVwLi7FX/3O98V3f8sfj16vF9/3Mz8bf/9HfzbuvP44RkcQhPc0/pB1Dmp6LhMK9bm2RxJNDoWekoUokEd7B4a42diYxy4vR20FFV0zaiutmOtQ2FPMDCQ4kRhhbiz+CkUMxUyxoDE6ki9b3QKKQS5oG7urE87fU7gfSmmgeMIi6OZNbYwhKBxpRKhZlbuOdYURhcmYgwKhTtpmaBKZfnR6jLOdRAUdP3OcykONdSbOqu2lGD0oAUPG/NgcHfkiikk0li6LgjEEeZEiferuOlPhenPkhcGGhoPUWL6hC3pwcFfNTHP9Baer7N5Vwg1Fsy4vlLq5DvAVba5vRPP6JRVEo51DpT7hVSY+MZ13sxn1xa73yDGFf9pzddIqifCB+kR2SLLvEn3DIyN3lxzC545Wy5CD6qTIYsYFUHID01S53u5NDYAPHjmVJdOHxIUmQKGzqstopOJht7IvEhUGVBKnCam1HZnpvVrGMVabCgVg1KURWOauF+Qybcfcx+YhVw7Y4pFZ1VflLMilqVpqJJ26IhUV05oUCv3buta+mk5sr0Ct+gdCOcUpVNSnuZUW+Bh58EHnf3LRYCTc2c0pyOGSqQQxFAqgd1lYgYBUvVJOP8q5xJnT7EVj+ZLUsUphEWXF9Af5heZ5MmWA5D4sKz9dG8rng/8VMjYf2qS8iIxokknFmfFL9bLO94QSV3xoxvLEO4Is8dzy08vbdDsaq9umdJwhYDwQlYlmlhEglxyXvY7cxXWNo9lrTGcuBkcu7mW5No1E9WE9WzBlgyc0PH1+y+X03Gi4ogzpndi6hTGt/DclOOS9Jo8dq5rekn6G5tqm7gtM2CmsKPhkv4hAMU3Y1cwLcXScq51TjJiLs5t7ycl2Rjod4etYTLtgJO8NizqcOAhOADkqopxmQ3GE7ZufIbCgf+d1qefH/aMcABrJVuLM4pIRvINdFVX/0ZFluXfeUmz6WWeZmcCA72Vnc9OUrZv6dHLgnwFRandZSmcVFn2sdNadeT8cRmP5crSubkdza11nF3dJ//FTOXJQCGr/YI0lpBntw4JU6aPT3ZxsIlDEIq5tkZCeoVFiRsRC0KEbyDXCdj98Dc51hD8Xo4uYa9ddHFJwHu0rLUrPSBMrT9I8iZlLUMqcexC6encp2tdfjub6JXkTD54+FtIKimlvaN59wwWcmmmaWXMY1agq/pR/ptFHFFGP+c6yms0xVJNGPWrNJYEso/6hXW+0LChafY7I+7KiQqgtefbNPUcr844VoiXKCD6soh+QYoWbD8+bOxnREIJcLM2wdGLacbJvFB/ngZU1gRzitMO7PLOlGSlFgiVOdqSlEHhS5d7bYk1UFazNqN00lZyJ/ha9rlBxZopLFczlZ3u24HSPT42XDkOytCJ4hEJ47FMrm/y5uc21C42r6Sz5k324EKk8bCCOsABFzw3DbzpuuhMKwQKa5Z1uw9HihZcbN/lbGkGr+KC4o+MGPVowuklxhfl6ueeyitaPJ4TT4/T6ypKEEBSNFJoogoUsTaiqs0BGaNNuqsYZn8HPrEUsdGN8chpBcaBxc7l0cvEitKBYFiRuvpUQ01w6Rk1K51nGiyjnjEguLyzFX/mz3xrf9Q1fK4ukf/ihn4t/+DO/GPce7sZwB58s+JuMypKnhc8YBxnIJYbeCy0jxuJ3XsRw5yBGO+Yp1ZY6suiZu0CZdxGNDagLtZicjiWOGu9z6MKfiRgdwZ+0nYQKbIl9EtUtiKJ+JnhhaceS2caC0rOrV3mhkVNbPBShfAuMzefEyxns54HDQc2YAlRFyGNBvHJEros3CxfdS6WIf7ZL0mumsOBSYGybo0/x+Joox29EY20pxgc7MXz6WJ26E1ucG6sNk5C/x+Zl9FyY+8VzbBCNzka01t8mtGZw+FjiAsRLw+OnQnJKvCebXGgJSD0ef4ubOicaa8vRvLqltTV8gsrxIurLXSHO8uuUt6J5TgjU6is9m/Wf9sU5UmEO5YT1zs/JuK3RTaUhPJzk8JWIuIKMZfc4lY0U9NFLk8saY2J+djiO8GjT+teGu4pOY2nYr9Um+FkAKdISFMhc3uLRqQuuFI05IjXj1fxIcZqz8XrmKCodtVvqiuNd2PylaUtcexppB3pKkacC3LSHiiOojHCQPGLeKPpbuvgw+g6psMtedoZvla9cUGEJVxJuF9er2B+lpZL4npxNqaxnXSfNoJpo5M+TmKQ45Y3lTTVtMoIuDXOKqKoWSETAqTfgdI0iOiB8grVgNMbRoDTTiFpyDMzPoDWeBVR1pRXhXrFN8sVaKIBFIVpb2lBkJc9TyuoLF9ZylmgiMFvQe8dbU43eCjSNdgz28bPciTmCJZRMlI4R2WQUCkYe16kMTtcLwIrqzHzrRaUTQGhPRoK2FnyxkkgG75CihT3A+Z9We4gwKDyZONAU20+ZQobEr4lV30QNcgmXdyE4KsNI1AR4b5YmXAIw2U6BWJlaUg5+miwaNcbQGgMfPshCPqdzra6M64WynZ6I/4gJN8WdgIwesczObFfmttKRPKt/C3JeHuIzE8byoqeop/URxQnCz0ZABqIVTbrM4ZdOAO5za0kcc1TSQoGbLY29NW3rbURjdSNaV69F89Km7h6aYOg9w8c7MT7ci6FM9D3tobDjnBnu3Fdco54TaxYUtccEYkuFIT6fEpUxCgcI4p6UFaAbShVNuLMoIAQaCIUtRd5eDPbuxbhYrBXxHN9DdJELi4g468XZhX61Ep1rLymmeXx0rKSk4d5dT1rVIHn6Z9ZBY5ropSbUQBP1hWoekomoLUB3afAozhR/2VEK3AVUA/f7SUVLIaJqhywlK/9PqHlZOKW7QNV7ZQHGh+I5yGQfVwU8kw/xEc0Rf5kkGeEyvxWXnc5ytK+9TZQwgTDD8xg9Za8eRH3lmv7i/B88fT0uECsLlYU/CqDjaSrPB7GgEEo1XGXqa4qVK+spuFFqzVnDH+0iHfFZLzGmx4tcIlUoixbiZO/mFV7bvnzBLF8LgMPq5NAvBR4ama90hfoTfqhOkjHHcQqAzJhDq7A0GmJwwbC6Z5qF2wOvoiOOmXgVQh3L6Gu2QTBKZjVY2zAwCmCsZEA2q/xV/xmhMBRyREyCsAFLE63ZbZrreOQu3VF5dFDPyv+FanGQlZGRT8XkoYIC06nxLVoarVLVs8i7zWb86a/+8vi6L/miaDeb8cGf//X4V7/1kdiZDGJ8MlSEIeMcWd7gR8o4A07N6nLUL2ORgensOCb7w5hfqMd4fB7De3BcxvLerGEVpH1GWcaGYBRBhnzfXKB6er3JFBpiOYrvWoyPj7XZ7AXmi1UFNQXH2LnmhWvpQmLanbnG5mDnMOtF8+q1aF2/FtE/j/MHj+QlCcFfAiFZF9GkOM3HXBvWE0UN4qFPM1Ivc3bd3hkWAJ+EzlTdaF5cxN9t3ozOzReEtqNcH+481uWoolmiFb4vazDTEgoCrY3KRV/ydsdRa/gQhiuH+r/W25TFhjxDpVZkc1pVrSMk7TJUsMnloBuN7e1obMOLRAWa1I39AwnABLS12tFYJeLQZGysJsZnZzFSwlWOyrPr1AHAs4KmMDyNCfYD1bisND2luCzvJ1E0HXLej2xuWZasbgvlGB7c12jVYGNB5/IazuI1T4s8jJ3G46Kz2CUl9yhFgQkN2DFC43VUpkYfSgdbFSF65wXR4x8Kp6kMkrO7zMQLFbAI7HIUpGI0mwgdH1WPUvcl2llTsYRic3z0yI1HNUbPuNfkMVeFt84lCxi9NjMVSWILqsLkpXMx0ZhCESnrNAv/KYKBOKMlWgf7FKShWJipYAIRrCqXQveYfR5w39tRa2DFAm/XKVNCEKGqiJ/sS9v7gY/iaZEeRf47nVlJARENo2qUQXcYs61EbWVLRdUY31ZEbqDEUrHr5nQS2EVfaURTFStjSdAtJiYnPmszEtV3aznPK8zGDVqaTJcm3V58Vef+zP821xgP5J6Kd01OuCCz2GTi5gvNbiec5+LYYV+Gyr7bi7mGeehME+C24SupMz5tu6qGV5ZiBYFKnDAnWWrYoCkBCHAXZdqceaHE2mLPR/zswUyCjvcAbhBwCRE2iU9493UVl6LQLBIpGhKpKCilWJ3l3KTcWrMjytnb79P+d+0r36NMeATGtODjgnYx+nURSExsY/Wyoxn574PTGO49FLVN70kUBFJt1qO1ydl+XY4cKh9OBtG/vxf9B/fUvCpqeJ7GelUjdn7O/iNsqU5U+FHENsWpvCXQBrSRxkYoYZ79IGo0PtqL3FEL2J25yAHN5/kQ66nxLlOW9KSV92HaKGlNafqRjhg06/VmNNYuR/fFd6qw7j9+IOoXz0ZKdDx8RV3zGUW84jjgGZbBP/VFqsz5LIrG9vjcpvIUheY289kcqZqIYBncFcqdvkfpZ6SsTZzquale0X+kEEpeqcsgz4BIj81dRpCs/pg6hf1ewnVokBrRwL1h/YZDAw4ei9ssWkxvM1obN4WMDp9gpXTfdBJleVgLo+IyvTZLrabKbia+1+djTqmrH+rZ2szlne8iIf+yjyQWdCRao6mMSVHM83tu/tLmhVz9OfAZq1CE6GWnVigvDl3oWYD573l4Fj5D4e8kN9CzGXsuPovEJtdLsGupkPMtqTY1mljuK0mHgMH5fLrgnInuw9kjrIRC8jIxzwxuW20R9AC+AhdJzTY0p+cVwikjW42UQVe1U23zkvnLVntaaUXKi/gcqNqb6eXIhXB2FrVGI65fuxZbq+tRu5iLh/sn8Rj/wyVQIDzFJjE5HEiFDDpHgkBjlTF5z8TtySjGB6OYnI5irkNc4qFG2DyKWs9KXdTSThVipIEPXrHi8EO0kAGLg7a/bgsl9YHyiGUpokLHxOw5RuBSsGbnwwFvaks1IbPnY5rxwqFbXo/OCy9FfXNTn+H89hsxPnxoz8uMtvRorKDcbRcviJRmOB9V3aDTPy9PqfIYpcJbQ/FbChT7SjLea21clmKS6NLBw/sxPoYLBT+XLtboqS742RFGdlgmevu6oYixMpKivGdye8mLlxDORZ7VmIwf8NHE/gYOronZKE3bL1yN9vXLMT7ox9lr91RUzi93o9btxOSEixqbmUOtNzkn6NSY7RzRKxG3ikE7Io+imgehcOSgiq50E/AOKe11oZ74n7Wxk58jccLyZXF9SOmByuGvNKUXJmiZpHcejcekin9U0UkBhElyimfKeF+bOas/IY7wqNvpWFC+S/mcU4FtQQSLkGQ6gvL+heag0keczDzsq8Mh31sp/WSfg2fqajRWr+qRDPfvxaS/bz9bvescP896jOrwZ0OZz+U8chvsu4AqbhtOwhHXO9M7Cjg/LTbz7MtRrZuaC/GxNKqC70YjVqk2n+VwTt262LNpi6QiPxPQdObQiCDEI16VJgS9Fjnj6/rfYzLDlcIivyKj1uXR6wgFwVqN2hrq7povJFJYxH+Dd02SW08CA5A75T4vb+nMHiEqg/9IYY4AiUYJlEg8xtKEFGpRaQbMB64ijstGn3YKXs9T3F3/DLrKpIdiU+NBPbPieFLW9kzHQaHV6kRz/Uq0rr4guhEF/vmd12L0+InTzRBCySLG77SkGcyQIqY3Zz40T8gaRocTAPF5iJhkkkWI32NpqkxHQVi4EO2rL6voBJkfPL6ne0LxshQD/Fxaa7ZrmzJWaKoKgyUbsLdWnFM0vjwGUQG4kzZUuI0PmM4cVkbbuq+6q5pM1RaXRaOQH+ThrtAtZW/v3HVhighpkWLxerRe2HYc9OQiRkdYtMHpxFLqLKKBsGek4hDuH0gqnE7zvrP5woJNEwJzhAFXZI84HkowRUPMDwzFDKS0BlWCET+paMf7ooQJxRyfxXgwcBTr6CzqcB2JcGS6laicxuQ8TX7W9pK8QVvX8EldidHefox2nlpxfwS3usTteq3qjBAV3ii8Ufa09lHuOu/JY2UPbesOQgAd5nOeZd79DMhRaqNyVpjNMj2/nynVipUZzyoF1b7jV/WZhIYj5JEyPmMhJWTOiQZrutmI1vr1mMcPlaz7w8cpm4B+sqKGQ8+QvYsjQIzEtaWIhC+q+O8CJJTCmXcMsgv6KRF32rNJ2OxzuCoQ0gebNa17EZSds0ETZFZ5CkulrE6K5oTGcX3lQsbn8EwwnEawki2pyfb+NUX6P/3GMEIw8/tUM/hy8N1RtQOVgvHZMTUeao5HlMIvD6pqfKBMdbwKIfg6ucCWNnmy8SyAxJUKlLxHNgBIba8VQQG2T7TVRUSLog6uy5nGceLRpYUIiwtTW7puIampgq51WnGByn7owq0kQ8hGp4s6bN6m34r/XJLhd60HxFw315SXeNyPyclQKvsaXD8I5XilQQ84N/+F0cz4dCi0bG5wnB5zWEg1xVHCjFejApA92U6hLDf6CjReX11SwclnH+8eSYFoiJxDE44gqFeqFwsZvjLI5tWkWYnQcA8FMZgl9qyxeikaV66Kw6ec7n3M2Q/sC6bL0pu4DIxm0aDnak6j0TrPMbiH/5PpN0IppxvLySQY5vJMt9TFIkJRCsZ+jsDTS9LTKgrGIkIpMYrVKvGlpwhVOxzYgzJpIIm4FGWgumkVfL4kJBpgJFTvRnNlLVo3r6pxAMVGoCZbl5OjGO5iOI15MEiLOT/FcL1APPP40MoiDCTNY3TZgimCbCYJqFBSKq5cac6mxacxTCNgXJDYRM131lXwjk+IraOYmY3a83u2Mt/CseL76FE5Hn0lpo29O41HdYpIXsTi7CSns8RKVuOiGZlvObglQpzGT86BiuuSx4cSLpF9Fj/9r/x5y8RBlJQVWcDIf/Ucg2/OrrQgquLlKnitUpZX1XdGXOa8Kgt8UwV0fNW7tj4aHKkR8rlYvFHKpzSEo7SygobJBm3f597sn0l0x0ebx7J26sgRXaEF5DpWuhl7gxH9cBjzraVoXXnJSA6q4cdvWk2cpHyjCf66jDgba9dVR+OF6JGqC55sJZNG4YIBNwbRVLSPmaLgfHFi+hNflkmJfEJnGtNCj9a+SB58cmjzVJ5pAl1ulqJTRQr8UZ2zfSfWSOSQ7+sZzmdSc/j0UlwvRHP1UrRvvKgJ1nB/L87v3nZimQSo8KKZ3hQ0sIAYM3vAvIaZpZa0LFTusmemiM/ZQNoluaGtnkDlVqCiB777rXdE5yYiSxdVZ2/+Xgwe3nYikejDRrCric/sVq7mrVMChz/cDJ2rADH0TZyHl27ouSNaonGAc8gzrfFMuYvmG0JfoWOA/gpSabWthj7ecQHDOLy9JBs8hFlKWGvZem14QNH5VI0ydojYwOFzzLQRJwHAEu6r0S4iRBBTu63QkOPVqQRC+MLDM8f98le7JyST+0lG8osrMT6w+T32bQp7YDp3eixOLHdd+/qL8qQ8ffVjiitGSKqGXECJ3V0Q4zY2L0f7hZcEuvRf/1Sc37/t5kMNWz2aK+sqGDF215Ol6ZK7yHma1ed6kZDIDZx50nwfOJfEw9ZF46HwNng3OxfM5ZQNXxHuzQwO/RuUJki9g/VTcdC4MC1q6VKMwwlxIQV/WW9lilTS1OxTXFvb8PuVTgShkO2jpMPorkVtcTMmZ6TkYY9FT0tAiVO6PL11FLCaPGoM7fWMIE6bKW+I6V1ZoYiFQoc7Uc22k3PimuvwdLOnMy8nj7qe1pcvassbMb+8GBPi+44PikPcdDM+U2OWNmv2WsgNPXNIJO3AYoqSKzu7v/OllE2l6DWivhjdcAEqcacW8+FEHRWbbFqlsHAopt9gwezzEqQY4qCuM35fWlQ8YbGsQaXrsQ9d7FiIp/K2GWXqMDU/RobsjCFGXnjymiyqtKyb9aPSodH5KAcdzhnFLTwjG8LO95oRTS5TFgcF6VgG4uSWYptDMQoSKUsnxuQHRzEC2QSNPYfUf2K9DTC1+zHB3lZqY21E0dAFBrXxLkVnB/UbKAvjfP9MtZZH1ZjH6oIqfl1FTFOSh2S6nAIRrXPHYIHq0TETa1eHcLy0GI2NFRVX5/fuindyMcK2yPwnb9FSEPmS8RhoZkmpc7RCH76AirMZv1qN2iikIZp31/Qu+Kpk2ja38Qg9F1F/uL9TcXUq5EGjfavuqvWlD5XUjyreMpHPGX5uRaGg6OL/QPqK0lfoBNzdlpTNdNPt69tRW16N0dN9jaD0LLhAKzeEzERPJFIHXb0jIrz4r2p2EqUWjZgGIotOeH16z0lunxHklINIP3MhZJeCBqQSE/4Wwo/D9EU1/6/8Kgp1NU+MELXG015DTQAjbn5+fhbWdqqQS5Obak8XWxRpTB9SqViNkqfv3HXEdBphtNgRoRJyzMTJTQ/ZmYa6uuxdsihUAhGdIhw53LA4IdKWkVcRLaWiX+vPaJf52d7PPhBn0rhSuCbxgNKrNqLWXhF1ZHTy2J+zOh1nCll+Fn60VlecMgo1RES5Y6dFar6fUqBKWKOpWZqF5z5xw+YJBmcZhQOXiprZjasWSew8jPP7v+fRfeFbZXIYhWlj47rQQ8aaJLBIoTtrwJ9evUJW8B1khH9q/1zOWn4gFQYgLIhD+ZzQdzKgwuhfijez2Cwl5ewx75t9uvF9DNiqRoWROPzQY9L0/plzg4fqIlrrR7xEp82g+lZRk34rcMb6T++oINL6UBGe4gfRPhLiL0Xo7PVVJiFay7ai0fmqyVApQorStpxrPs6MmvO5etG8dCN67/hsnU+g3Ccf/2iaw3PB58U7U7z6Gbqoza82o+adOTf1oN3kCYzLYl3cTPi1xxbOsf5aG1c1pRkR2xjEOnJvcgeBdIHeEUuKE4O+kEfzKM7hcy5fisbqejQv4SHZ0bkw3EUcSeO6L79fOQNQ4HWWorm1LWX44MHrttfS3duWRybFH59zdHAglNHZ9lA8FqO+igdox3z2Ps4ZO3oOiIqwB5IQ9fwk+k/vmla2eklAE3QJ3dOaLCDmWlCDwTTBqO6ilPDk3kMH7D98JPcAEHA4ru2rN6IPEs49yBnMXUYgDCl/OAxwx4hCbbG0kG7RlVJsODfRuU/B66IZyk3V7s9cbjmtynU/FdtUYxqnG+bed+KPAbr57mLMA6qMx9P/2AAAG+5JREFUBjHa34s5aCbl/ky+pO9SdhEOIHXto2gT13mkPPgC5CEY0xQIXu3prpF2piJS5VdyyCm4lxHhPASBfmWNyBMUm61SPzFlzjAZWeWBbPY1IRfMKgbm1BvWKzwLXArOeawPqPQZu8hp/jkUU4vdVfBMwT27ZRNZKmfLdNxSCkc93Lx0smfIs0hYgo3jS+fC9xJiB4rRVZ65NhbKTTw0paTNzS5fvCwi9WI4MDIFAB+51SV38qjCJXKho5jE/EJTxNbRLt0KBWd6y1XILOP19AvVgWSKgItnG/mCbDqKq2YtPiTmlZ79zOk2F2xOz6aicOP7wSWVQh0y9VLbFzkFIRyknX2p1eaUIMFIhrEfLyoFESnsKaozWxw4jYAipvrZGQFLugmfsx3zC60YnRwYERSHdWoM7/eZqJBfTFrLlAOawoDOdMl8oNE45pcWovPii+JQ9R89isG9O/byAgm6QOjwfDPybBIB/xXvLooUi1cczSgupv+jRUQkPyxtRaNLxvp92R9x0LUuc6BtacRy/vCe0RFZnniUavS/CIWs0lf3LdN0/tkiI8OP5TAvs620GuGSknq7CMzK0k9lKxc1HeaiFYMX50P52PF9Nc4AXezvpW9dKZK8jpQ/DhanlJpS9CZJW/xXXBU49GzNUQlJUnk9ReQKNzAL1nzwwqjZAx0sTbAsOXK2dJV57WpB51a9E3Mc3PycwyMjFYnkmusIzQZuYPGGY2LBvij8R15bphHxvCwlrJoLT0mKr6URQkWpSsTEfjSy6SVTFs7M359BomYLlxy7ciGQrNRe0aFHNjp8Tn/gKW9cxSY/dR6UlXehJjOZ7iNUNHnmFJytpaj3LjtX+vBuTIZHnizkr8qWRuvoIl0KVrQXQFJ8wPGOynQniyddmDn5EW+qEPT5n7yX8mf4xHWLQpToZH4nFwwXvFAq0DxxHn2BwDfD/oiCThYr7A2+PEUt+9NVUnLZWSctoU7iQcLX5BnIVxaqjwMyVPxCe6EBAflJL8IKoVVD5MhFfe3pA5o2meXyZYXInQTHEyjeFox6RaYwSo/Da8icvxSMUSAAJCwwLl4WCoaRN4UD5zAjY4QTRW1uXlg2RHwxhFdeBTPCwixqRd1izAsvGJU0TYDRp6Kof8Y6L39G7TVRmRaisXk9OjfxDL2q73V+9804fe0VCS2FQCbH3A1eCsCKOFDLf2Z9V8hmlvFc6sqibtrHWlMdXGX4iRAPcR9RiC950kdzDSeQ1B+U5IAYx7sxhh9Ypi58D332rsAe9nWtuxGtra1oXtkUnWs8GMbg7tMYPMKHGYEKBSfKcSZ7/Jk5j8Mp4kgQRAwMwrmy5uZ5MJJIaXj4JKdDjWhduRGNZRJyzqMPDeL8THxokEnRNBnHnx/JQsouNxcR8CeFWqf4DmS22RNAJREUTiFNInEX9LXbN27aUg8R0c4jnfkglJjYo9FgvK8pD2t/PIr+49sRqn0yB11ephm6wPuiAJUpPRGYizqqAKsc+lB+Takftgh7znM3mxftL9WwTDWtV4AGKKoPaDBFZxd1PPWCPVurBq/aXE5Y1FErd5R11W2TI1wl0igfZ4Heuho0UHfxWZm8yBElxZJaAzkMcGHjWk79UWoFdG7i8IAzTd6LnJQ8c/584duWDylOuZ1DyuTbVkwIcYm21IVRoN18UM/VDFmCJ3yVP/UznWvheProqK6PPODKaLyQTGeLWo9hee41bSp3MHQ7vZhfWdYlMdrbiwvGyaVrTQK71eVZrIKYlagwRi8cIK1ezPVA6FpCGPlLFkpLbRnRj+BVyoIEn6+Mu9THzwhELkbF+mGGjoCGCMyRXrJGohhwtyhM8FkEtWwo9nC+3YhowRiPuDjC7NddLqo8PsP4dKAO0C8FHzz7DlKEwCvVWEEFZwo4cvG62Cgwk7ttce9IfVDcnnlUutTbzagvdWR0T1wiKkmjNGmVkLnaPrTS3iG5gKWL0oVU74k0XrJf4ZI1N7ejff2mOJv9+6QBncTw6GGEEmCmvlteC9OC04+WIr0pr8mSXJRVYhYrNYkfGNs0N66rIxvsPTAZea4e9U4nmpevCsWDND3cI++Zny1VulXRacGQxsU1UMWu0pKc4FPQs2ou6EtPHzA3UqJ2peisBDE5lgcFEyKitYDy7yJqCxsaCw333rCqlSKYg6GoonkvKmLJcM/kGd2p7nJtFF2iFz1q1SWuLUex42Qfn0AFbckLNP+d0bFMN+luKjd8dLbjMa8EVCCZHk/WF1+IxtKNiBjE8OB2jPFwK0laaXOhzypOnHmbKjiFvvIzlJ+NQhlOKiPy0lLmBVqcA9LgX+IakqFYixScWW4Y4vaFUh3hFXdoBh3IDt+Xj7F/whHYByqs5UNZ9rJ52Hp3eYD6ezjbXcVCIp9GRl10OozBAiUaFURqWjuZ/KQ3Nas+zeJWiVXifzp9SM2CfsKSHlbCBYxiF15f4Re6Mc99XWoQhDIUVextrXEf5hZ4gdh6LdCgWUyzEKPDJzHBExEHjwYCIYI3cL4ocX6KHcqipQiCssgT+syZgkcyZyZIjuNZ1dSBdmh0lzZ0OSFwUzI7yUhkMtNwNDshbrC74MYdnijFZ6Mp/h4oluyfVOQV8j+fqWZXE+6DHpMFfGUjBo/vaP/b5NpUoMLN1TPRJoD/b2GbCtH8ur6HyrlEIVGPRmddTQYBAOMRdmf582aj5oKwpEZNVy3rub60pr9owoniJNFOEYZPHsfpnddifPDExbq2RN61GSnrwqSgnNmnFP52WWOc6Rq5bshJRl6LGnMmxxAzcXFhKVhIWeqo+ObnJEedf6/AB37ucmcKJaThtMk+9x9nanPpUjS3t6KxhT1WTWlEw8f7MTk5Nio5N4nx3lM1sk7koWgbyNpI3HeWvPjgRVAIqDBUUT7X7kRzdUMFJlaA/ccPY/j0qQr9+jpIe908wFOmP9yDeIBCU7ofF8QcS9CV52XaI7JmJHihgFRDthCNS1ejc+Omiq/ze/diuOs7QsAT09Q24plB1BeXFZYyfHrPCH45e/A1VWb6MMZC7oov61zUAJ66CzquRgin5EDDhwLUKOXPs++z+roIlGjkxRN2SIfqHTxvKepAWhFDYQG3uBTj/6+vc29q40qi+JU0EhIST9v47cRJbWrzR77/Z9lNsk4c8AtjYjAgaSSx+zune2ZwauNKVVwkgOZx7+0+fR6ITvFujcbUVDS/h41qOyJde9u7+q9rfJ2x9htN5C5A01pNmBJuSs2ZtLy4Yxkm4VZMK9KZZSNrxIEAPtMHOUfjnefXKwSBKR1oKQWzufEGMvoSWPWYVldAR/hybsvvtTc43HOt20jO745AunWnD+SW9Nyt7Lt8z+4IJZZXjFTD8yw21O6hog03kwTYlIagW3vKMZf45epLKdFtJxzszg4ktCq62XS5pPpwg3hhKDJQ6z06LOW2Kps5XJRSqt1Rua3gIX5RnJRg5hQgZeJKFm0gWXtkyDImp7ionAOLV9fNtQREZGkn4knXR4QhHYUspSguL23+rQnxAZvtQB6OayUybYyuhjG1Sbi2hJEfYQof2LQDBW9FBx5dKyJY94zPOVGuuUYMB9NCFAEWSxCI+xJH4UfqxSwFeRYwuVIaM25bWMDv4abZkNdm4fz8ajQtI4Q8T55oQ1++ITbxD3Vozl6PnOVMXIjD08jlxEcwimwt5Bgqad/tKRhATQgb1GhLowIWvQupiMAczWT8O3rwoNTYabw9lvGyD+M8sMMiJ1TzUh4Tzyl04es/WYEGwhsHmJBCdbv2L9XhFkhOKun9b/ZYlKEvtEbq89/sD5rllBDdvhOgwh0gG0LvoKnmNSpHkUMBYQ+7KPiEcFoh6fo0xulJWclL0o+I4gFF4+xIh7b8N1GuB2JfzRjP/qioPArO5dmvpf70qqxB8pLTTPEL2iq7JFuJWK3c8jqbI1LTBUQwmYvt4t1IYGxWMt2ncHK4QVtYZAEd3pndIiYK6O5UI9Emf3+mK4WBuH6UU4j02RsvuvYGpareRbQ9I13ApRDR1BJRVZKnKvpBGKZrw8/Nv3PjOwUJKL4aEVFhKNCtHFcDIY5goDedVzHvU7NvNgifi06+V+lDovD0S9FoGsSF0feoVNv7SgRbfXptfz6NiBHIETtbl1uUzBASJrvyVhRqhQ2MXuAGKzBaqqKTaLq1mnMZ+A/NSUdY4OYxEkbak/bOwmpkQkLTQTb3vA7wih2Nyvjpt2V072Gpz8/K8uPbmJSEqEEHHeelwQeQJYo5ntXq7KTU8NYkMnMWtoup9NUMlD0OQUNnIme6KNV/dnFsYQiTB6gE+CSHmTbfK365Ix1dUEdzrjV4KxRtMMPablcRoaB1rAGmHuPvfijD6W6Zv/mjzF//KtTbDhD8E4V18ETbpjIUvyEuSmESEwFSokCv6w+vbbCeDRKN43TPmgOKGFm69SVmAr1cf/pQVhJkOX5TgjEK+P17KvxUjIGEU7jwDs0eKAaS4nmwTwgHSCaFzHVZXxDLCX3oleyn+HlQ8ojNhE60+HQSnO/gBgaVQGsXgRVWUdNdTSW3njyVtgHOuwCGycRJRTKvv7H/9HQmziW/D5GSG7qNbIpsHxT7k4IrGOmx5iiwdsrWo+dl/Oy5ENP561cCJqRhUUiK1ejKYI8pVjNGjqJTYmVs2ogg1fRMJ5AAMJoxABEhh6wphebQ2GYt5f08CRP6Mu8TPxMgSeAJKvutckvjB3VJZ3J8B6DY9syiMBBkxE9Mn1JfnxxM3Ca0J4E+0syB+q4MajAxrtelv1rJXrA3PrQTCsADtArRoqyZ0efWtFiYdbntMV0eO4ExgnloTrJJptZSBDn8ZK47BVK6TgvQpQGRDRPN145DEfoHu7d3utIcQ/3lQL6zK7ajEn05c6p9qBi9bMcDng6EGEUFIp1oi2S443KnltnJVPd0iOurq7LCP1Om7XXZ9DbOMNXIkwJwS90AC0eJPgsbg4v/SQeH2OXxkce1y3UZEIu5XZXNFURbzILtXVYWIDj2aevJANh8v8FsWqqDfX2WzdVCxsyKCTy/kEGtGhuZuGOyC79oYhTzOuyQgPxDBMLISIb5IKYaq4Bqrpz0I5PpGP9qIhzj4bB20dQuxiwszjT5SJNt+WZWqGQPStnCrxQOIl5bc48KqnWpdqelGk/K8sOxijReltZyhSeXJrbmV8JLUnKFEiAgSVNEpjp5qqzr0dGRNo7V9bwsTn53yoV4fykCCc9DbTjkq07MidQ1J1Ie2eYxUlcKkBwOKBo8cnYXlkRnRhLDMhxPy9bL7zUeWbx5U+pTyOthmK1i3YU4vmVsUGvFIbbxdn5F813NgjMTU0BnwgtSSCcHL4dbJ69WjYdHEBQKHODV3hPdu9Xn9x5hamOI9Bw972UTO3aXetBSGPSR9DzhM43toqDoxPjdKlQS5YwEpRhBNk1cDg+19ng3nTeP/ZOUn9NHZXT/xzKcPXHM6vV5WV4cl9XNewtwKJAMuTqVSekpUWyJ05pjc69zI3ThQAEVRrxKsZoDNaAgIiULY3MKijDAjvGp6SHZBgRKFukcrR2PC3tt/E3xb0K7LZRAOmeyTJLScklBEu+4EM0kCQfCG5/c73Try2maR4yclFRj2kwPrjR3fhmFg7Lk2z8JqiWaSo4ySBMNgyIrZWvGkvMBERfz1U/o3IPYD7IUV1OLdZEM3hnR4gv7VIk3SuDBmuviQjzGDab4UDZkU8aUptKouEh9PihFFkggOHD7AnnLiZUanphpMUoHJZH3MU0zaMXYo9wYm32913fviPYqXpEhnNh9m/ZjOr+pS7W9Vybf/lAm3/1Tv2xx8rosPrxRapNG7Zi3AyqwZ0jMOVNhheVOff7Wa0BesHwWj/rTSzUTp1oU2k4O2VSoOMnTKi2TZFfTQXsEglgMpXF84+GpbtlrfrYn825sZqCkqRmkKEJJf/9J2f7+R3Fp58e/l5vX/zZPVgph7c4uPEIFbPQzJgZhqQMaZprEA4Mdl7iUgFyH7U5UzIA18vOVtdhS9m1bD5/r78vTN15zjZXSuFT3HpfR/v2y+vOsLE+PnXIjdBoNAwELjOHxmb1Xtv/xTGEjnHP1KQ4lr8vq86mt6XobWbENZ3Cdr8vyEi/Jjz4Xs92OZkAzUPnh2n4MrmI1O1RaEYUrZ/3tNQKjqiw/n9sxBkEMI/kvnxTjCFq7UgDIeeuOkU2xErqMVst1YXtfHqPjZ8/Ker4s8+OTcntzLTQzwQnqiUZQ2aDq9qSWxyuFH/6t0D40VncLbTEt4/U9FYoAYu0wpkN1yvpTUY82uVezSGFJcb/7UOtP9kXRtFmnxLs9VDHPe09zdXtNqECg9IifEV1NGL3f2JyfF5zpEfnoiqxcSARuGhHUiV0HhPTx+v7DtY/SAf2gGjtI0WM6NEKueMUkF8Gu/2c1zPXcPFL5izvR0cCJ75+tkoaiHt5uqL9wejnc7eCkf1dl/n3BeaeW74zam++Kr5mXH4dRcJeyU5ZiGQLzIYTwmUzNV1eYsEJWt+oOSF6WjzKz7pdbuJLKJQfuJ+c7OlC6KQ4+UL8DyLM72ixFbaQTvFiYGrfFQsLuobaxObD7ktQTYOJeGexCvF8olrA/m2mcrsjML6BXkpdqU4QDI/sclFoSGIXyNH0do56xV+hA14fKr/54ZiRCKJZNbeUHCN+nox6X3qXECDfI447fs9Gz0Eh57vGC7pb+DnFl87I6Ba3alMHBpJTlQoXz4v2JVObiKmlMm8rIUIjLcJ0RPdxZxiRGZ3KIhJCr35+Z10VXNWXE/rDcViB7HyU8Y/ORp2IkewhAodjQOCEL3fQni0IlFLY6pGUGbP4Ykik9Ny2CsIASmgZRfL8MHzzWe7HisIWnygJcMY6BDL+vn1OTk71ChOXryI3GnNxsmFIY0zC9fACoe0NBnhYrrUuBm61AJbTR7YiCIK5sIVEquaUg1GFIHuqouyhrp+CNZB4dlmxUPXK2MfJPAU+ggJmIEgdnoqltGe0NQONz+LATvEN94FNwjh//VPqjPXG7lue/lNWXN05ZwkQaa6SawALeL9wQGI+Fh6vuYct98xpvLV7kXwg6S3JObFbOeR7b2J5GJ9+nnHZEfrhVp04xUlGWfKMmUCKSsrIR4/ub4jBiWceHsnrBR7L+89h+pBJE5R0KrKKbTS9Kjw9cmyCbetBwOlVAV0H+sYF+Q+/JwrWxDLJARLeIopODRogWXDCv8+wP/oq0f70HJxc1PCkZyXGoyA2pLoPt/TJ5+VMZHTwSUsSUgWveMDYTmmf+l/ZYqWPZQwKxzmQk6DLhxuBXqS169c4PKwuHGHcjoiRFhsKTw5O9szOl6NAQ23JeZtVwwGl44AF6RO+x6kEZgUQ9f6mDFa9ixHeLU6yurATWwbsFz7QWZ5OvOymmMsOPMa4U+IFUah1OHPWJ5Rj2d1ECNZSuGBN69O5D0vcpgZK2oTJPH061eWyqmyTwmMl2SPvsxZmtoxTlapSH4mjr6IUKasJIrn/7uSxO/uPRLiCHbnWKU7pT9WxkeeX6ZbTPJOJZWV2eluXHYxcWfCYQJz4zusIJSXS9sro6V0GA4ltTONJrMp9c2oZxGezdK8Ojx0q2WX6AG497ixG33vaeihqAkMHQhe745bNS3QeVxGFnUZbvPigCc4OKWhRo+8XCpQUIAo1zIZPRB4H2yZIuJqjhicu5OX76UmI7VPDyykQoKsN1UoIIeOG5Xzhtbg4/+pNRaHHLKdzNie6zxjNJkHUCADDbD5/Up3IOuf7lZ+eVw1cmcUlTjZxqJVOJdeoxsmpwfhbbjEJwks9u/1sKKuzH1qIBUBBa3NrwcXlA1CiiCqx1XwHMuEY1feyDfA7ZPAWNRHsbkwPeu57SoZiccg820nhQeVuozAfkOrXW59c2dR+PDVjhqoPvd2e6NNh5KNcZgDmtI6hC4itHLUODGtNI9+dwh0mStHhVZ4NCIGxh5YlW0oMyrGFgQSDrAboh+wbexEJ14XC208T/X3F2kc+mEw7qQlNMJTKRO1wGaccRKMsdj7kaXk2D4JEPan7P4OCwrOuNXmh1AmFILbRla8vehsnVTB6cNhztTr5hGsMQvbgj4/TqwB395sYm8wJeavtx9SccclgS3QghEIQuaDgM7GtsQ+Cq4D9GxBSG6vNQu0KC31axpU2EuC5xxjw2ceUZB3LCBmFPwWJby2rJBafSiHRQSY9u8UDDVTXvUaRxkFRZRyyMnHANqCQfH5XRA+xNemV9QaqEPUvJVpdtAUjL5Z9ldUq84aVRyDAjtqE/P8i+l/YAnHt0ETdM6AGLYDMWOsGmJbPay88qOiffvVCRXp+elfrDp7K6/lyKsqlJVgrf1VDYJ8tPxRzPDPRnOC79KZFd12U9Bx10+pQthVJIEMcCm6PELXwPyQsvNf5Zfzwry/fvy+1io44OEm199a6J3sTr0P6SsZiCzOlXuot2stEMY5xsWynZUCnnm40jRWaeyTk1xbxfDjrGX/jMkcghM2Mt6hjXhojkL8VGcBOdB+3xhhs0ioQUMPHMQoWtESHrKTvq5Bl5AzVak1iD0d5q+34p+I/KzutQ/15fnZbV5UlZL86C34QZuZQmfv+EHllMpOegQ9eNTvuH3xcFefBDNU7WddCYIKBzbvEdi7Qolu0Jh5E17zZRedQXxPFhN8XvdiGUY8SWb9mqh81vMp+z2num3726fGfDbvnqxVQlo1bj2TdlhrqisHfLUX340doSK/mX5lLeQbyiHdNhI47YrgoAuQTQ7SsmON+BiN3s3L0urtn9u2kEfr6mNLBObPitvW5rVkb3Xxg97A9K/fldmR//q9wSU8lITRMc3j8OORBmnEBQqkItCRV/ChxU5Zv/26k5LXRjLXCYSelM2ITjK7PoVNEf70PzXqS4krxomleepdTyRk9EV4A6Nd2Vxy6WQsPDQyWzLd6+k4G4UFUOwQGxrOdKdDLtyFx1PQNlSUfRrDSqSRlOScWZlvrq1Kb8nRrAFxf0iTv89fBkbBq4uKCkXSi+0ZYxIIAUyxyqoH3msrlINapKgg0gwG7ZevxNGX/zva7ZEZgnEtkwsfNzhaqRe0PbeMo6h0Yt/V3hqQetSWP8nUMFS9DgMnquz06UeY4CnEIFpTe0LJ77EO5n1HrDB0+0f9WADugX5GQCoELzeaG0Ji5Fdng796TuJqSEqZka1ut5Wb5+p/OZpk7Z67gliFbEBLCyEl6oV/xS1ZymApkj3XpHiyqBHydBQqQOLm9KRcHJ2Hoytf8sAiUAoTO8QU/kw7zmXsiw3M1vinw1oWSvpdEhzW+2rySi0cOjsvx4WuavfrXIiakp4+LOu6s1EQ4OGeOaz0GvTcRkCg0WYAvthCTEqdXuyiU33URelgpxiPdGqndb9uEowFnOOlUDqjNwYy/NmPzFAF/XAT9YbjhEdzJFVCgCNULlZkzOK4Bmpn85HrejadgYoGO9ISat9o/kALPCq5TnHcgpUz0V1ylIyvoDni9NZ/jL+nxgT/We6zUVCX9qag70NdEVAF1wj/jf5/ov1lkV2bQdapEAAAAASUVORK5CYII=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95:AE95" headerRowCount="0" headerRowDxfId="64" dataDxfId="63" totalsRowDxfId="62">
  <tableColumns count="29">
    <tableColumn id="1" xr3:uid="{00000000-0010-0000-0000-000001000000}" name="Column1" dataDxfId="61"/>
    <tableColumn id="2" xr3:uid="{00000000-0010-0000-0000-000002000000}" name="Column2" dataDxfId="60"/>
    <tableColumn id="3" xr3:uid="{00000000-0010-0000-0000-000003000000}" name="Column3" dataDxfId="59"/>
    <tableColumn id="4" xr3:uid="{00000000-0010-0000-0000-000004000000}" name="Column4" dataDxfId="58"/>
    <tableColumn id="5" xr3:uid="{00000000-0010-0000-0000-000005000000}" name="Column5" dataDxfId="57"/>
    <tableColumn id="6" xr3:uid="{00000000-0010-0000-0000-000006000000}" name="Column6" dataDxfId="56"/>
    <tableColumn id="7" xr3:uid="{00000000-0010-0000-0000-000007000000}" name="Column7" dataDxfId="55"/>
    <tableColumn id="8" xr3:uid="{00000000-0010-0000-0000-000008000000}" name="Column8" dataDxfId="54"/>
    <tableColumn id="9" xr3:uid="{00000000-0010-0000-0000-000009000000}" name="Column9" dataDxfId="53"/>
    <tableColumn id="10" xr3:uid="{00000000-0010-0000-0000-00000A000000}" name="Column10" dataDxfId="52"/>
    <tableColumn id="11" xr3:uid="{00000000-0010-0000-0000-00000B000000}" name="Column11" dataDxfId="51"/>
    <tableColumn id="12" xr3:uid="{00000000-0010-0000-0000-00000C000000}" name="Column12" dataDxfId="50"/>
    <tableColumn id="13" xr3:uid="{00000000-0010-0000-0000-00000D000000}" name="Column13" dataDxfId="49"/>
    <tableColumn id="14" xr3:uid="{00000000-0010-0000-0000-00000E000000}" name="Column14" dataDxfId="48"/>
    <tableColumn id="15" xr3:uid="{00000000-0010-0000-0000-00000F000000}" name="Column15" dataDxfId="47"/>
    <tableColumn id="16" xr3:uid="{00000000-0010-0000-0000-000010000000}" name="Column16" dataDxfId="46"/>
    <tableColumn id="17" xr3:uid="{00000000-0010-0000-0000-000011000000}" name="Column17" dataDxfId="45"/>
    <tableColumn id="18" xr3:uid="{00000000-0010-0000-0000-000012000000}" name="Column18" dataDxfId="44"/>
    <tableColumn id="19" xr3:uid="{00000000-0010-0000-0000-000013000000}" name="Column19" dataDxfId="43"/>
    <tableColumn id="20" xr3:uid="{00000000-0010-0000-0000-000014000000}" name="Column20" dataDxfId="42"/>
    <tableColumn id="21" xr3:uid="{00000000-0010-0000-0000-000015000000}" name="Column21" dataDxfId="41"/>
    <tableColumn id="22" xr3:uid="{00000000-0010-0000-0000-000016000000}" name="Column22" dataDxfId="40"/>
    <tableColumn id="23" xr3:uid="{00000000-0010-0000-0000-000017000000}" name="Column23" dataDxfId="39"/>
    <tableColumn id="24" xr3:uid="{00000000-0010-0000-0000-000018000000}" name="Column24" dataDxfId="38"/>
    <tableColumn id="25" xr3:uid="{00000000-0010-0000-0000-000019000000}" name="Column25" dataDxfId="37"/>
    <tableColumn id="26" xr3:uid="{00000000-0010-0000-0000-00001A000000}" name="Column26" dataDxfId="36"/>
    <tableColumn id="27" xr3:uid="{00000000-0010-0000-0000-00001B000000}" name="Column27" dataDxfId="35"/>
    <tableColumn id="28" xr3:uid="{00000000-0010-0000-0000-00001C000000}" name="Column28" dataDxfId="34"/>
    <tableColumn id="29" xr3:uid="{00000000-0010-0000-0000-00001D000000}" name="Column29" dataDxfId="33"/>
  </tableColumns>
  <tableStyleInfo name="Pregrad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AE94" headerRowDxfId="32" dataDxfId="31" totalsRowDxfId="30" headerRowBorderDxfId="29">
  <autoFilter ref="C3:AE94" xr:uid="{00000000-0009-0000-0100-000002000000}"/>
  <tableColumns count="29">
    <tableColumn id="1" xr3:uid="{00000000-0010-0000-0100-000001000000}" name="Combinada" dataDxfId="28"/>
    <tableColumn id="2" xr3:uid="{00000000-0010-0000-0100-000002000000}" name="Asignatura" dataDxfId="27"/>
    <tableColumn id="3" xr3:uid="{00000000-0010-0000-0100-000003000000}" name="Cred." dataDxfId="26"/>
    <tableColumn id="4" xr3:uid="{00000000-0010-0000-0100-000004000000}" name="Tipo de crédito" dataDxfId="25"/>
    <tableColumn id="5" xr3:uid="{00000000-0010-0000-0100-000005000000}" name="Horas semanales" dataDxfId="24"/>
    <tableColumn id="6" xr3:uid="{00000000-0010-0000-0100-000006000000}" name="Proyecto" dataDxfId="23"/>
    <tableColumn id="7" xr3:uid="{00000000-0010-0000-0100-000007000000}" name="Tipología del Proyecto" dataDxfId="22"/>
    <tableColumn id="8" xr3:uid="{00000000-0010-0000-0100-000008000000}" name="Asignaturas que Requieren salón Especial" dataDxfId="21"/>
    <tableColumn id="9" xr3:uid="{00000000-0010-0000-0100-000009000000}" name="Columna1" dataDxfId="20"/>
    <tableColumn id="10" xr3:uid="{00000000-0010-0000-0100-00000A000000}" name="Columna2" dataDxfId="19"/>
    <tableColumn id="11" xr3:uid="{00000000-0010-0000-0100-00000B000000}" name="profesor que dictará la asignatura" dataDxfId="18"/>
    <tableColumn id="12" xr3:uid="{00000000-0010-0000-0100-00000C000000}" name="Distribución Horaria" dataDxfId="17"/>
    <tableColumn id="13" xr3:uid="{00000000-0010-0000-0100-00000D000000}" name="Distribución de Salón" dataDxfId="16"/>
    <tableColumn id="14" xr3:uid="{00000000-0010-0000-0100-00000E000000}" name="Monitoría" dataDxfId="15"/>
    <tableColumn id="15" xr3:uid="{00000000-0010-0000-0100-00000F000000}" name="Prerrequisitos" dataDxfId="14"/>
    <tableColumn id="16" xr3:uid="{00000000-0010-0000-0100-000010000000}" name="# Estudiantes Inscritos Inicialmente" dataDxfId="13"/>
    <tableColumn id="17" xr3:uid="{00000000-0010-0000-0100-000011000000}" name="# Estudiantes Inscritos 2023-2" dataDxfId="12"/>
    <tableColumn id="18" xr3:uid="{00000000-0010-0000-0100-000012000000}" name="posible % aprobados (90%)" dataDxfId="11"/>
    <tableColumn id="19" xr3:uid="{00000000-0010-0000-0100-000013000000}" name="posible % reprobados o retiro (10%)" dataDxfId="10"/>
    <tableColumn id="20" xr3:uid="{00000000-0010-0000-0100-000014000000}" name="# Estudiantes que cancelaron" dataDxfId="9"/>
    <tableColumn id="21" xr3:uid="{00000000-0010-0000-0100-000015000000}" name="Estimado" dataDxfId="8"/>
    <tableColumn id="22" xr3:uid="{00000000-0010-0000-0100-000016000000}" name="# de grupos" dataDxfId="7"/>
    <tableColumn id="23" xr3:uid="{00000000-0010-0000-0100-000017000000}" name="comentario" dataDxfId="6"/>
    <tableColumn id="24" xr3:uid="{00000000-0010-0000-0100-000018000000}" name="Comentarios" dataDxfId="5"/>
    <tableColumn id="25" xr3:uid="{00000000-0010-0000-0100-000019000000}" name="Comentarios con JF" dataDxfId="4"/>
    <tableColumn id="26" xr3:uid="{00000000-0010-0000-0100-00001A000000}" name="Comentarios2" dataDxfId="3"/>
    <tableColumn id="27" xr3:uid="{00000000-0010-0000-0100-00001B000000}" name="% reprobación 2022-1" dataDxfId="2"/>
    <tableColumn id="28" xr3:uid="{00000000-0010-0000-0100-00001C000000}" name="% reprobación 2021-3" dataDxfId="1"/>
    <tableColumn id="29" xr3:uid="{00000000-0010-0000-0100-00001D000000}" name="% reprobación 2021-4" dataDxfId="0"/>
  </tableColumns>
  <tableStyleInfo name="Pregrado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29:AB34" headerRowCount="0">
  <tableColumns count="2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</tableColumns>
  <tableStyleInfo name="Posgrad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1"/>
  <sheetViews>
    <sheetView tabSelected="1" zoomScale="80" zoomScaleNormal="80" workbookViewId="0">
      <pane xSplit="4" ySplit="3" topLeftCell="S4" activePane="bottomRight" state="frozen"/>
      <selection pane="bottomRight" activeCell="O24" sqref="O24"/>
      <selection pane="bottomLeft" activeCell="A4" sqref="A4"/>
      <selection pane="topRight" activeCell="E1" sqref="E1"/>
    </sheetView>
  </sheetViews>
  <sheetFormatPr defaultColWidth="12.625" defaultRowHeight="15" customHeight="1"/>
  <cols>
    <col min="1" max="1" width="2.375" style="462" customWidth="1"/>
    <col min="2" max="2" width="2.125" style="462" customWidth="1"/>
    <col min="3" max="3" width="17.75" style="462" customWidth="1"/>
    <col min="4" max="4" width="34.5" style="462" customWidth="1"/>
    <col min="5" max="5" width="9.375" style="462" customWidth="1"/>
    <col min="6" max="6" width="8.25" style="462" customWidth="1"/>
    <col min="7" max="7" width="20.875" style="462" customWidth="1"/>
    <col min="8" max="9" width="13.625" style="462" hidden="1" customWidth="1"/>
    <col min="10" max="10" width="11.125" style="462" hidden="1" customWidth="1"/>
    <col min="11" max="12" width="18.625" style="462" hidden="1" customWidth="1"/>
    <col min="13" max="13" width="8.5" style="462" hidden="1" customWidth="1"/>
    <col min="14" max="14" width="36.25" style="462" customWidth="1"/>
    <col min="15" max="15" width="40.625" style="462" customWidth="1"/>
    <col min="16" max="16" width="21.125" style="462" hidden="1" customWidth="1"/>
    <col min="17" max="17" width="23.25" style="462" customWidth="1"/>
    <col min="18" max="18" width="9.125" style="462" hidden="1" customWidth="1"/>
    <col min="19" max="19" width="10.5" style="462" customWidth="1"/>
    <col min="20" max="21" width="9.125" style="462" customWidth="1"/>
    <col min="22" max="23" width="9.625" style="462" customWidth="1"/>
    <col min="24" max="24" width="8" style="462" customWidth="1"/>
    <col min="25" max="25" width="27.25" style="462" customWidth="1"/>
    <col min="26" max="26" width="23.375" style="462" customWidth="1"/>
    <col min="27" max="27" width="20.375" style="462" hidden="1" customWidth="1"/>
    <col min="28" max="28" width="13.375" style="462" hidden="1" customWidth="1"/>
    <col min="29" max="31" width="8" style="462" customWidth="1"/>
    <col min="32" max="16384" width="12.625" style="462"/>
  </cols>
  <sheetData>
    <row r="1" spans="1:3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1"/>
      <c r="S1" s="3" t="s">
        <v>0</v>
      </c>
      <c r="T1" s="4" t="s">
        <v>1</v>
      </c>
      <c r="U1" s="4" t="s">
        <v>2</v>
      </c>
      <c r="V1" s="5" t="s">
        <v>3</v>
      </c>
      <c r="W1" s="1"/>
      <c r="X1" s="6"/>
      <c r="Y1" s="1"/>
      <c r="Z1" s="1"/>
      <c r="AA1" s="1"/>
      <c r="AB1" s="1"/>
      <c r="AC1" s="7"/>
      <c r="AD1" s="1"/>
      <c r="AE1" s="1"/>
    </row>
    <row r="2" spans="1:31" ht="14.25" customHeight="1">
      <c r="A2" s="1"/>
      <c r="B2" s="1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5"/>
      <c r="O2" s="325"/>
      <c r="P2" s="324"/>
      <c r="Q2" s="324"/>
      <c r="R2" s="324"/>
      <c r="S2" s="326">
        <v>39</v>
      </c>
      <c r="T2" s="327">
        <v>21</v>
      </c>
      <c r="U2" s="327">
        <v>15</v>
      </c>
      <c r="V2" s="328">
        <v>11</v>
      </c>
      <c r="W2" s="324"/>
      <c r="X2" s="329"/>
      <c r="Y2" s="324"/>
      <c r="Z2" s="324"/>
      <c r="AA2" s="324"/>
      <c r="AB2" s="324"/>
      <c r="AC2" s="330"/>
      <c r="AD2" s="324"/>
      <c r="AE2" s="324"/>
    </row>
    <row r="3" spans="1:31" ht="85.5">
      <c r="A3" s="1"/>
      <c r="B3" s="1"/>
      <c r="C3" s="331" t="s">
        <v>4</v>
      </c>
      <c r="D3" s="331" t="s">
        <v>5</v>
      </c>
      <c r="E3" s="331" t="s">
        <v>6</v>
      </c>
      <c r="F3" s="331" t="s">
        <v>7</v>
      </c>
      <c r="G3" s="331" t="s">
        <v>8</v>
      </c>
      <c r="H3" s="331" t="s">
        <v>9</v>
      </c>
      <c r="I3" s="331" t="s">
        <v>10</v>
      </c>
      <c r="J3" s="331" t="s">
        <v>11</v>
      </c>
      <c r="K3" s="331" t="s">
        <v>12</v>
      </c>
      <c r="L3" s="331" t="s">
        <v>13</v>
      </c>
      <c r="M3" s="331" t="s">
        <v>14</v>
      </c>
      <c r="N3" s="331" t="s">
        <v>15</v>
      </c>
      <c r="O3" s="331" t="s">
        <v>16</v>
      </c>
      <c r="P3" s="331" t="s">
        <v>17</v>
      </c>
      <c r="Q3" s="331" t="s">
        <v>18</v>
      </c>
      <c r="R3" s="331" t="s">
        <v>19</v>
      </c>
      <c r="S3" s="331" t="s">
        <v>20</v>
      </c>
      <c r="T3" s="331" t="s">
        <v>21</v>
      </c>
      <c r="U3" s="331" t="s">
        <v>22</v>
      </c>
      <c r="V3" s="331" t="s">
        <v>23</v>
      </c>
      <c r="W3" s="331" t="s">
        <v>24</v>
      </c>
      <c r="X3" s="331" t="s">
        <v>25</v>
      </c>
      <c r="Y3" s="331" t="s">
        <v>26</v>
      </c>
      <c r="Z3" s="331" t="s">
        <v>27</v>
      </c>
      <c r="AA3" s="331" t="s">
        <v>28</v>
      </c>
      <c r="AB3" s="331" t="s">
        <v>29</v>
      </c>
      <c r="AC3" s="332" t="s">
        <v>30</v>
      </c>
      <c r="AD3" s="331" t="s">
        <v>31</v>
      </c>
      <c r="AE3" s="331" t="s">
        <v>32</v>
      </c>
    </row>
    <row r="4" spans="1:31" ht="14.25" customHeight="1">
      <c r="A4" s="1"/>
      <c r="B4" s="1"/>
      <c r="C4" s="125" t="s">
        <v>33</v>
      </c>
      <c r="D4" s="125" t="s">
        <v>34</v>
      </c>
      <c r="E4" s="412">
        <v>4</v>
      </c>
      <c r="F4" s="412" t="s">
        <v>35</v>
      </c>
      <c r="G4" s="412">
        <v>4</v>
      </c>
      <c r="H4" s="412" t="s">
        <v>36</v>
      </c>
      <c r="I4" s="412"/>
      <c r="J4" s="125">
        <v>1</v>
      </c>
      <c r="K4" s="125"/>
      <c r="L4" s="125"/>
      <c r="M4" s="125"/>
      <c r="N4" s="413" t="s">
        <v>37</v>
      </c>
      <c r="O4" s="413" t="s">
        <v>38</v>
      </c>
      <c r="P4" s="414" t="s">
        <v>39</v>
      </c>
      <c r="Q4" s="414" t="s">
        <v>40</v>
      </c>
      <c r="R4" s="125"/>
      <c r="S4" s="125">
        <v>43</v>
      </c>
      <c r="T4" s="459">
        <f>Pregrado!$S4*0.9</f>
        <v>38.700000000000003</v>
      </c>
      <c r="U4" s="459">
        <f>Pregrado!$S4*0.1</f>
        <v>4.3</v>
      </c>
      <c r="V4" s="459">
        <f t="shared" ref="V4" si="0">S4*AC4</f>
        <v>3.0100000000000002</v>
      </c>
      <c r="W4" s="459">
        <f>+T5+Pregrado!$U4+Pregrado!$V4</f>
        <v>48.709999999999994</v>
      </c>
      <c r="X4" s="412">
        <v>2</v>
      </c>
      <c r="Y4" s="125"/>
      <c r="Z4" s="125"/>
      <c r="AA4" s="125"/>
      <c r="AB4" s="125"/>
      <c r="AC4" s="415">
        <v>7.0000000000000007E-2</v>
      </c>
      <c r="AD4" s="324"/>
      <c r="AE4" s="324"/>
    </row>
    <row r="5" spans="1:31" ht="14.25" customHeight="1">
      <c r="A5" s="1"/>
      <c r="B5" s="1"/>
      <c r="C5" s="8"/>
      <c r="D5" s="8" t="s">
        <v>41</v>
      </c>
      <c r="E5" s="9">
        <v>3</v>
      </c>
      <c r="F5" s="9" t="s">
        <v>42</v>
      </c>
      <c r="G5" s="9">
        <v>3</v>
      </c>
      <c r="H5" s="9" t="s">
        <v>36</v>
      </c>
      <c r="I5" s="9"/>
      <c r="J5" s="8">
        <v>0</v>
      </c>
      <c r="K5" s="8"/>
      <c r="L5" s="8"/>
      <c r="M5" s="8"/>
      <c r="N5" s="416" t="s">
        <v>43</v>
      </c>
      <c r="O5" s="416" t="s">
        <v>38</v>
      </c>
      <c r="P5" s="417" t="s">
        <v>44</v>
      </c>
      <c r="Q5" s="417" t="s">
        <v>45</v>
      </c>
      <c r="R5" s="8"/>
      <c r="S5" s="8">
        <v>46</v>
      </c>
      <c r="T5" s="459">
        <f>Pregrado!$S5*0.9</f>
        <v>41.4</v>
      </c>
      <c r="U5" s="459">
        <f>Pregrado!$S5*0.1</f>
        <v>4.6000000000000005</v>
      </c>
      <c r="V5" s="459">
        <f t="shared" ref="V5:V40" si="1">S5*AC5</f>
        <v>6.8999999999999995</v>
      </c>
      <c r="W5" s="459">
        <f>+T11+Pregrado!$U5+Pregrado!$V5</f>
        <v>66.400000000000006</v>
      </c>
      <c r="X5" s="9">
        <v>3</v>
      </c>
      <c r="Y5" s="8"/>
      <c r="Z5" s="8"/>
      <c r="AA5" s="8"/>
      <c r="AB5" s="8"/>
      <c r="AC5" s="418">
        <v>0.15</v>
      </c>
      <c r="AD5" s="1"/>
      <c r="AE5" s="1"/>
    </row>
    <row r="6" spans="1:31" ht="14.25" customHeight="1">
      <c r="A6" s="1"/>
      <c r="B6" s="1"/>
      <c r="C6" s="8"/>
      <c r="D6" s="8" t="s">
        <v>46</v>
      </c>
      <c r="E6" s="9">
        <v>3</v>
      </c>
      <c r="F6" s="9" t="s">
        <v>47</v>
      </c>
      <c r="G6" s="9">
        <v>5</v>
      </c>
      <c r="H6" s="9" t="s">
        <v>48</v>
      </c>
      <c r="I6" s="9" t="s">
        <v>49</v>
      </c>
      <c r="J6" s="8">
        <v>1</v>
      </c>
      <c r="K6" s="8"/>
      <c r="L6" s="8"/>
      <c r="M6" s="8"/>
      <c r="N6" s="416" t="s">
        <v>50</v>
      </c>
      <c r="O6" s="416" t="s">
        <v>51</v>
      </c>
      <c r="P6" s="417" t="s">
        <v>52</v>
      </c>
      <c r="Q6" s="417" t="s">
        <v>53</v>
      </c>
      <c r="R6" s="8"/>
      <c r="S6" s="8">
        <v>55</v>
      </c>
      <c r="T6" s="459">
        <f>Pregrado!$S6*0.9</f>
        <v>49.5</v>
      </c>
      <c r="U6" s="459">
        <f>Pregrado!$S6*0.1</f>
        <v>5.5</v>
      </c>
      <c r="V6" s="459">
        <f>S6*AC6</f>
        <v>15.400000000000002</v>
      </c>
      <c r="W6" s="459">
        <v>50</v>
      </c>
      <c r="X6" s="9">
        <v>2</v>
      </c>
      <c r="Y6" s="8"/>
      <c r="Z6" s="8"/>
      <c r="AA6" s="8"/>
      <c r="AB6" s="8"/>
      <c r="AC6" s="418">
        <v>0.28000000000000003</v>
      </c>
      <c r="AD6" s="1"/>
      <c r="AE6" s="1"/>
    </row>
    <row r="7" spans="1:31" ht="14.25" customHeight="1">
      <c r="A7" s="1"/>
      <c r="B7" s="1"/>
      <c r="C7" s="8"/>
      <c r="D7" s="8" t="s">
        <v>54</v>
      </c>
      <c r="E7" s="9">
        <v>3</v>
      </c>
      <c r="F7" s="9" t="s">
        <v>47</v>
      </c>
      <c r="G7" s="9">
        <v>5</v>
      </c>
      <c r="H7" s="9" t="s">
        <v>48</v>
      </c>
      <c r="I7" s="9" t="s">
        <v>55</v>
      </c>
      <c r="J7" s="8">
        <v>1</v>
      </c>
      <c r="K7" s="8"/>
      <c r="L7" s="8"/>
      <c r="M7" s="8"/>
      <c r="N7" s="416" t="s">
        <v>50</v>
      </c>
      <c r="O7" s="416" t="s">
        <v>56</v>
      </c>
      <c r="P7" s="417" t="s">
        <v>57</v>
      </c>
      <c r="Q7" s="417" t="s">
        <v>58</v>
      </c>
      <c r="R7" s="8"/>
      <c r="S7" s="8">
        <v>26</v>
      </c>
      <c r="T7" s="459">
        <f>Pregrado!$S7*0.9</f>
        <v>23.400000000000002</v>
      </c>
      <c r="U7" s="459">
        <f>Pregrado!$S7*0.1</f>
        <v>2.6</v>
      </c>
      <c r="V7" s="459">
        <f t="shared" si="1"/>
        <v>1.3</v>
      </c>
      <c r="W7" s="459">
        <f>T34+Pregrado!$U7+Pregrado!$V7</f>
        <v>41.7</v>
      </c>
      <c r="X7" s="9">
        <v>2</v>
      </c>
      <c r="Y7" s="8"/>
      <c r="Z7" s="8"/>
      <c r="AA7" s="8"/>
      <c r="AB7" s="8"/>
      <c r="AC7" s="418">
        <v>0.05</v>
      </c>
      <c r="AD7" s="1"/>
      <c r="AE7" s="1"/>
    </row>
    <row r="8" spans="1:31" ht="14.25" customHeight="1">
      <c r="A8" s="1"/>
      <c r="B8" s="1"/>
      <c r="C8" s="8"/>
      <c r="D8" s="8" t="s">
        <v>59</v>
      </c>
      <c r="E8" s="9">
        <v>3</v>
      </c>
      <c r="F8" s="9" t="s">
        <v>42</v>
      </c>
      <c r="G8" s="9">
        <v>3</v>
      </c>
      <c r="H8" s="9" t="s">
        <v>48</v>
      </c>
      <c r="I8" s="9"/>
      <c r="J8" s="8"/>
      <c r="K8" s="8"/>
      <c r="L8" s="8"/>
      <c r="M8" s="8"/>
      <c r="N8" s="416" t="s">
        <v>60</v>
      </c>
      <c r="O8" s="416" t="s">
        <v>61</v>
      </c>
      <c r="P8" s="417" t="s">
        <v>57</v>
      </c>
      <c r="Q8" s="417" t="s">
        <v>62</v>
      </c>
      <c r="R8" s="8"/>
      <c r="S8" s="8">
        <v>32</v>
      </c>
      <c r="T8" s="459">
        <f>Pregrado!$S8*0.8</f>
        <v>25.6</v>
      </c>
      <c r="U8" s="459">
        <f>Pregrado!$S8*0.2</f>
        <v>6.4</v>
      </c>
      <c r="V8" s="459">
        <f t="shared" si="1"/>
        <v>2.2400000000000002</v>
      </c>
      <c r="W8" s="459">
        <f>(S17)+Pregrado!$U8+Pregrado!$V8</f>
        <v>30.64</v>
      </c>
      <c r="X8" s="469">
        <v>2</v>
      </c>
      <c r="Y8" s="8"/>
      <c r="Z8" s="8"/>
      <c r="AA8" s="8"/>
      <c r="AB8" s="8"/>
      <c r="AC8" s="418">
        <v>7.0000000000000007E-2</v>
      </c>
      <c r="AD8" s="1"/>
      <c r="AE8" s="1"/>
    </row>
    <row r="9" spans="1:31" ht="14.25" customHeight="1">
      <c r="A9" s="1"/>
      <c r="B9" s="1"/>
      <c r="C9" s="8"/>
      <c r="D9" s="8" t="s">
        <v>63</v>
      </c>
      <c r="E9" s="9">
        <v>3</v>
      </c>
      <c r="F9" s="9" t="s">
        <v>42</v>
      </c>
      <c r="G9" s="9">
        <v>3</v>
      </c>
      <c r="H9" s="9" t="s">
        <v>36</v>
      </c>
      <c r="I9" s="9"/>
      <c r="J9" s="8">
        <v>0</v>
      </c>
      <c r="K9" s="8"/>
      <c r="L9" s="8"/>
      <c r="M9" s="8"/>
      <c r="N9" s="416" t="s">
        <v>64</v>
      </c>
      <c r="O9" s="416" t="s">
        <v>38</v>
      </c>
      <c r="P9" s="417" t="s">
        <v>65</v>
      </c>
      <c r="Q9" s="417" t="s">
        <v>66</v>
      </c>
      <c r="R9" s="8"/>
      <c r="S9" s="8">
        <v>28</v>
      </c>
      <c r="T9" s="459">
        <f>Pregrado!$S9*0.9</f>
        <v>25.2</v>
      </c>
      <c r="U9" s="459">
        <f>Pregrado!$S9*0.1</f>
        <v>2.8000000000000003</v>
      </c>
      <c r="V9" s="459">
        <f t="shared" si="1"/>
        <v>2.8000000000000003</v>
      </c>
      <c r="W9" s="459">
        <f>+T37+Pregrado!$U9+Pregrado!$V9</f>
        <v>30.8</v>
      </c>
      <c r="X9" s="469">
        <v>2</v>
      </c>
      <c r="Y9" s="8"/>
      <c r="Z9" s="8"/>
      <c r="AA9" s="8"/>
      <c r="AB9" s="8"/>
      <c r="AC9" s="418">
        <v>0.1</v>
      </c>
      <c r="AD9" s="1"/>
      <c r="AE9" s="1"/>
    </row>
    <row r="10" spans="1:31" ht="14.25" customHeight="1">
      <c r="A10" s="1"/>
      <c r="B10" s="1"/>
      <c r="C10" s="8"/>
      <c r="D10" s="8" t="s">
        <v>67</v>
      </c>
      <c r="E10" s="9">
        <v>3</v>
      </c>
      <c r="F10" s="9" t="s">
        <v>47</v>
      </c>
      <c r="G10" s="9">
        <v>5</v>
      </c>
      <c r="H10" s="9" t="s">
        <v>48</v>
      </c>
      <c r="I10" s="9" t="s">
        <v>55</v>
      </c>
      <c r="J10" s="8">
        <v>1</v>
      </c>
      <c r="K10" s="8"/>
      <c r="L10" s="8"/>
      <c r="M10" s="8"/>
      <c r="N10" s="416" t="s">
        <v>50</v>
      </c>
      <c r="O10" s="416" t="s">
        <v>56</v>
      </c>
      <c r="P10" s="417"/>
      <c r="Q10" s="417" t="s">
        <v>53</v>
      </c>
      <c r="R10" s="8"/>
      <c r="S10" s="8"/>
      <c r="T10" s="459"/>
      <c r="U10" s="459"/>
      <c r="V10" s="459"/>
      <c r="W10" s="459"/>
      <c r="X10" s="503">
        <v>2</v>
      </c>
      <c r="Y10" s="8" t="s">
        <v>68</v>
      </c>
      <c r="Z10" s="8"/>
      <c r="AA10" s="8"/>
      <c r="AB10" s="8"/>
      <c r="AC10" s="418"/>
      <c r="AD10" s="1"/>
      <c r="AE10" s="1"/>
    </row>
    <row r="11" spans="1:31" ht="14.25" customHeight="1">
      <c r="A11" s="1"/>
      <c r="B11" s="1"/>
      <c r="C11" s="8"/>
      <c r="D11" s="8" t="s">
        <v>45</v>
      </c>
      <c r="E11" s="9">
        <v>3</v>
      </c>
      <c r="F11" s="9" t="s">
        <v>42</v>
      </c>
      <c r="G11" s="9">
        <v>3</v>
      </c>
      <c r="H11" s="9" t="s">
        <v>36</v>
      </c>
      <c r="I11" s="9"/>
      <c r="J11" s="8">
        <v>0</v>
      </c>
      <c r="K11" s="8"/>
      <c r="L11" s="8"/>
      <c r="M11" s="8"/>
      <c r="N11" s="416" t="s">
        <v>64</v>
      </c>
      <c r="O11" s="416" t="s">
        <v>38</v>
      </c>
      <c r="P11" s="417" t="s">
        <v>44</v>
      </c>
      <c r="Q11" s="417" t="s">
        <v>69</v>
      </c>
      <c r="R11" s="8"/>
      <c r="S11" s="8">
        <v>61</v>
      </c>
      <c r="T11" s="459">
        <f>Pregrado!$S11*0.9</f>
        <v>54.9</v>
      </c>
      <c r="U11" s="459">
        <f>Pregrado!$S11*0.1</f>
        <v>6.1000000000000005</v>
      </c>
      <c r="V11" s="459">
        <f t="shared" si="1"/>
        <v>6.71</v>
      </c>
      <c r="W11" s="459">
        <f>+T32+Pregrado!$U11+Pregrado!$V11+((S2+T2+U2+V2)*0.1)</f>
        <v>106.00999999999999</v>
      </c>
      <c r="X11" s="9">
        <v>5</v>
      </c>
      <c r="Y11" s="8"/>
      <c r="Z11" s="8"/>
      <c r="AA11" s="8"/>
      <c r="AB11" s="8"/>
      <c r="AC11" s="418">
        <v>0.11</v>
      </c>
      <c r="AD11" s="1"/>
      <c r="AE11" s="1"/>
    </row>
    <row r="12" spans="1:31" ht="14.25" customHeight="1">
      <c r="A12" s="1"/>
      <c r="B12" s="1"/>
      <c r="C12" s="8"/>
      <c r="D12" s="8" t="s">
        <v>70</v>
      </c>
      <c r="E12" s="9">
        <v>3</v>
      </c>
      <c r="F12" s="9" t="s">
        <v>42</v>
      </c>
      <c r="G12" s="9">
        <v>3</v>
      </c>
      <c r="H12" s="9" t="s">
        <v>36</v>
      </c>
      <c r="I12" s="9"/>
      <c r="J12" s="8">
        <v>0</v>
      </c>
      <c r="K12" s="8"/>
      <c r="L12" s="8"/>
      <c r="M12" s="8"/>
      <c r="N12" s="416" t="s">
        <v>64</v>
      </c>
      <c r="O12" s="416" t="s">
        <v>38</v>
      </c>
      <c r="P12" s="417" t="s">
        <v>44</v>
      </c>
      <c r="Q12" s="417" t="s">
        <v>45</v>
      </c>
      <c r="R12" s="8"/>
      <c r="S12" s="8">
        <v>48</v>
      </c>
      <c r="T12" s="459">
        <f>Pregrado!$S12*0.9</f>
        <v>43.2</v>
      </c>
      <c r="U12" s="459">
        <f>Pregrado!$S12*0.1</f>
        <v>4.8000000000000007</v>
      </c>
      <c r="V12" s="459">
        <f t="shared" si="1"/>
        <v>7.1999999999999993</v>
      </c>
      <c r="W12" s="459">
        <f>+T11+Pregrado!$U12+Pregrado!$V12</f>
        <v>66.900000000000006</v>
      </c>
      <c r="X12" s="9">
        <v>3</v>
      </c>
      <c r="Y12" s="8"/>
      <c r="Z12" s="8"/>
      <c r="AA12" s="8"/>
      <c r="AB12" s="8"/>
      <c r="AC12" s="418">
        <v>0.15</v>
      </c>
      <c r="AD12" s="1"/>
      <c r="AE12" s="1"/>
    </row>
    <row r="13" spans="1:31" ht="14.25" customHeight="1">
      <c r="A13" s="1"/>
      <c r="B13" s="1"/>
      <c r="C13" s="8"/>
      <c r="D13" s="8" t="s">
        <v>71</v>
      </c>
      <c r="E13" s="9">
        <v>2</v>
      </c>
      <c r="F13" s="9" t="s">
        <v>72</v>
      </c>
      <c r="G13" s="9">
        <v>2</v>
      </c>
      <c r="H13" s="9" t="s">
        <v>36</v>
      </c>
      <c r="I13" s="9"/>
      <c r="J13" s="8">
        <v>0</v>
      </c>
      <c r="K13" s="8"/>
      <c r="L13" s="8"/>
      <c r="M13" s="8"/>
      <c r="N13" s="416" t="s">
        <v>73</v>
      </c>
      <c r="O13" s="416" t="s">
        <v>38</v>
      </c>
      <c r="P13" s="417" t="s">
        <v>44</v>
      </c>
      <c r="Q13" s="8" t="s">
        <v>70</v>
      </c>
      <c r="R13" s="8"/>
      <c r="S13" s="8">
        <v>41</v>
      </c>
      <c r="T13" s="459">
        <f>Pregrado!$S13*0.9</f>
        <v>36.9</v>
      </c>
      <c r="U13" s="459">
        <f>Pregrado!$S13*0.1</f>
        <v>4.1000000000000005</v>
      </c>
      <c r="V13" s="459">
        <f t="shared" si="1"/>
        <v>3.2800000000000002</v>
      </c>
      <c r="W13" s="459">
        <f>+T12+Pregrado!$U13+Pregrado!$V13</f>
        <v>50.580000000000005</v>
      </c>
      <c r="X13" s="9">
        <v>2</v>
      </c>
      <c r="Y13" s="8"/>
      <c r="Z13" s="8"/>
      <c r="AA13" s="8"/>
      <c r="AB13" s="8"/>
      <c r="AC13" s="418">
        <v>0.08</v>
      </c>
      <c r="AD13" s="1"/>
      <c r="AE13" s="1"/>
    </row>
    <row r="14" spans="1:31" ht="14.25" customHeight="1">
      <c r="A14" s="1"/>
      <c r="B14" s="1"/>
      <c r="C14" s="8"/>
      <c r="D14" s="8" t="s">
        <v>74</v>
      </c>
      <c r="E14" s="9">
        <v>3</v>
      </c>
      <c r="F14" s="9" t="s">
        <v>75</v>
      </c>
      <c r="G14" s="419">
        <v>6.25E-2</v>
      </c>
      <c r="H14" s="9"/>
      <c r="I14" s="9"/>
      <c r="J14" s="8"/>
      <c r="K14" s="8"/>
      <c r="L14" s="8"/>
      <c r="M14" s="8"/>
      <c r="N14" s="416" t="s">
        <v>76</v>
      </c>
      <c r="O14" s="420" t="s">
        <v>77</v>
      </c>
      <c r="P14" s="417" t="s">
        <v>57</v>
      </c>
      <c r="Q14" s="417" t="s">
        <v>78</v>
      </c>
      <c r="R14" s="8"/>
      <c r="S14" s="8">
        <v>34</v>
      </c>
      <c r="T14" s="459">
        <f>Pregrado!$S14*0.9</f>
        <v>30.6</v>
      </c>
      <c r="U14" s="459">
        <f>Pregrado!$S14*0.1</f>
        <v>3.4000000000000004</v>
      </c>
      <c r="V14" s="459">
        <f t="shared" si="1"/>
        <v>0</v>
      </c>
      <c r="W14" s="459">
        <f>+T21+Pregrado!$U14+Pregrado!$V14</f>
        <v>3.4000000000000004</v>
      </c>
      <c r="X14" s="470">
        <v>2</v>
      </c>
      <c r="Y14" s="8"/>
      <c r="Z14" s="8"/>
      <c r="AA14" s="8"/>
      <c r="AB14" s="8"/>
      <c r="AC14" s="418">
        <v>0</v>
      </c>
      <c r="AD14" s="1"/>
      <c r="AE14" s="1"/>
    </row>
    <row r="15" spans="1:31" ht="14.25" customHeight="1">
      <c r="A15" s="1"/>
      <c r="B15" s="1"/>
      <c r="C15" s="8"/>
      <c r="D15" s="8" t="s">
        <v>79</v>
      </c>
      <c r="E15" s="9">
        <v>3</v>
      </c>
      <c r="F15" s="9" t="s">
        <v>75</v>
      </c>
      <c r="G15" s="419">
        <v>6.25E-2</v>
      </c>
      <c r="H15" s="9"/>
      <c r="I15" s="9"/>
      <c r="J15" s="8"/>
      <c r="K15" s="8"/>
      <c r="L15" s="8"/>
      <c r="M15" s="8"/>
      <c r="N15" s="416" t="s">
        <v>76</v>
      </c>
      <c r="O15" s="420" t="s">
        <v>77</v>
      </c>
      <c r="P15" s="417" t="s">
        <v>57</v>
      </c>
      <c r="Q15" s="417" t="s">
        <v>80</v>
      </c>
      <c r="R15" s="8"/>
      <c r="S15" s="8">
        <v>31</v>
      </c>
      <c r="T15" s="459">
        <f>Pregrado!$S15*0.9</f>
        <v>27.900000000000002</v>
      </c>
      <c r="U15" s="459">
        <f>Pregrado!$S15*0.1</f>
        <v>3.1</v>
      </c>
      <c r="V15" s="459">
        <f t="shared" si="1"/>
        <v>0</v>
      </c>
      <c r="W15" s="459">
        <f>+T6+Pregrado!$U15+Pregrado!$V15</f>
        <v>52.6</v>
      </c>
      <c r="X15" s="9">
        <v>2</v>
      </c>
      <c r="Y15" s="8"/>
      <c r="Z15" s="8"/>
      <c r="AA15" s="8"/>
      <c r="AB15" s="8"/>
      <c r="AC15" s="418">
        <v>0</v>
      </c>
      <c r="AD15" s="1"/>
      <c r="AE15" s="1"/>
    </row>
    <row r="16" spans="1:31" ht="14.25" customHeight="1">
      <c r="A16" s="1"/>
      <c r="B16" s="1"/>
      <c r="C16" s="8"/>
      <c r="D16" s="8" t="s">
        <v>81</v>
      </c>
      <c r="E16" s="9">
        <v>3</v>
      </c>
      <c r="F16" s="9" t="s">
        <v>47</v>
      </c>
      <c r="G16" s="9">
        <v>5</v>
      </c>
      <c r="H16" s="9" t="s">
        <v>36</v>
      </c>
      <c r="I16" s="9"/>
      <c r="J16" s="8">
        <v>1</v>
      </c>
      <c r="K16" s="8"/>
      <c r="L16" s="8"/>
      <c r="M16" s="8"/>
      <c r="N16" s="416" t="s">
        <v>50</v>
      </c>
      <c r="O16" s="420"/>
      <c r="P16" s="417"/>
      <c r="Q16" s="417" t="s">
        <v>82</v>
      </c>
      <c r="R16" s="8"/>
      <c r="S16" s="8"/>
      <c r="T16" s="459"/>
      <c r="U16" s="459"/>
      <c r="V16" s="459"/>
      <c r="W16" s="459"/>
      <c r="X16" s="505">
        <v>2</v>
      </c>
      <c r="Y16" s="8" t="s">
        <v>68</v>
      </c>
      <c r="Z16" s="8"/>
      <c r="AA16" s="8"/>
      <c r="AB16" s="8"/>
      <c r="AC16" s="418"/>
      <c r="AD16" s="1"/>
      <c r="AE16" s="1"/>
    </row>
    <row r="17" spans="1:31" ht="14.25" customHeight="1">
      <c r="A17" s="1"/>
      <c r="B17" s="1"/>
      <c r="C17" s="8"/>
      <c r="D17" s="8" t="s">
        <v>83</v>
      </c>
      <c r="E17" s="9">
        <v>3</v>
      </c>
      <c r="F17" s="9" t="s">
        <v>42</v>
      </c>
      <c r="G17" s="9">
        <v>3</v>
      </c>
      <c r="H17" s="9" t="s">
        <v>48</v>
      </c>
      <c r="I17" s="9" t="s">
        <v>49</v>
      </c>
      <c r="J17" s="8">
        <v>1</v>
      </c>
      <c r="K17" s="8"/>
      <c r="L17" s="8"/>
      <c r="M17" s="8"/>
      <c r="N17" s="416" t="s">
        <v>64</v>
      </c>
      <c r="O17" s="416" t="s">
        <v>84</v>
      </c>
      <c r="P17" s="417" t="s">
        <v>39</v>
      </c>
      <c r="Q17" s="417" t="s">
        <v>85</v>
      </c>
      <c r="R17" s="8"/>
      <c r="S17" s="8">
        <v>22</v>
      </c>
      <c r="T17" s="459">
        <f>Pregrado!$S17*0.9</f>
        <v>19.8</v>
      </c>
      <c r="U17" s="459">
        <f>Pregrado!$S17*0.1</f>
        <v>2.2000000000000002</v>
      </c>
      <c r="V17" s="459">
        <f t="shared" si="1"/>
        <v>4.84</v>
      </c>
      <c r="W17" s="460">
        <f>+T13+Pregrado!$U17+Pregrado!$V17</f>
        <v>43.94</v>
      </c>
      <c r="X17" s="446">
        <v>2</v>
      </c>
      <c r="Y17" s="8"/>
      <c r="Z17" s="8"/>
      <c r="AA17" s="8"/>
      <c r="AB17" s="8"/>
      <c r="AC17" s="418">
        <v>0.22</v>
      </c>
      <c r="AD17" s="1"/>
      <c r="AE17" s="1"/>
    </row>
    <row r="18" spans="1:31" ht="14.25" customHeight="1">
      <c r="A18" s="1"/>
      <c r="B18" s="1"/>
      <c r="C18" s="8"/>
      <c r="D18" s="8" t="s">
        <v>86</v>
      </c>
      <c r="E18" s="9">
        <v>3</v>
      </c>
      <c r="F18" s="9" t="s">
        <v>42</v>
      </c>
      <c r="G18" s="9">
        <v>3</v>
      </c>
      <c r="H18" s="9" t="s">
        <v>48</v>
      </c>
      <c r="I18" s="9"/>
      <c r="J18" s="8"/>
      <c r="K18" s="8"/>
      <c r="L18" s="8"/>
      <c r="M18" s="8"/>
      <c r="N18" s="416" t="s">
        <v>64</v>
      </c>
      <c r="O18" s="416" t="s">
        <v>84</v>
      </c>
      <c r="P18" s="417" t="s">
        <v>39</v>
      </c>
      <c r="Q18" s="417" t="s">
        <v>87</v>
      </c>
      <c r="R18" s="8"/>
      <c r="S18" s="463"/>
      <c r="T18" s="464"/>
      <c r="U18" s="464"/>
      <c r="V18" s="464"/>
      <c r="W18" s="465"/>
      <c r="X18" s="466"/>
      <c r="Y18" s="8"/>
      <c r="Z18" s="8"/>
      <c r="AA18" s="8"/>
      <c r="AB18" s="8"/>
      <c r="AC18" s="418">
        <v>0.05</v>
      </c>
      <c r="AD18" s="1"/>
      <c r="AE18" s="1"/>
    </row>
    <row r="19" spans="1:31" ht="14.25" customHeight="1">
      <c r="A19" s="1"/>
      <c r="B19" s="1"/>
      <c r="C19" s="8" t="s">
        <v>88</v>
      </c>
      <c r="D19" s="8" t="s">
        <v>89</v>
      </c>
      <c r="E19" s="9">
        <v>3</v>
      </c>
      <c r="F19" s="9" t="s">
        <v>47</v>
      </c>
      <c r="G19" s="9">
        <v>5</v>
      </c>
      <c r="H19" s="9" t="s">
        <v>36</v>
      </c>
      <c r="I19" s="9"/>
      <c r="J19" s="8">
        <v>1</v>
      </c>
      <c r="K19" s="8"/>
      <c r="L19" s="8"/>
      <c r="M19" s="8"/>
      <c r="N19" s="416" t="s">
        <v>50</v>
      </c>
      <c r="O19" s="416" t="s">
        <v>90</v>
      </c>
      <c r="P19" s="417" t="s">
        <v>57</v>
      </c>
      <c r="Q19" s="417" t="s">
        <v>70</v>
      </c>
      <c r="R19" s="8"/>
      <c r="S19" s="8">
        <v>0</v>
      </c>
      <c r="T19" s="459">
        <f>Pregrado!$S19*0.9</f>
        <v>0</v>
      </c>
      <c r="U19" s="459">
        <f>Pregrado!$S19*0.1</f>
        <v>0</v>
      </c>
      <c r="V19" s="459">
        <f t="shared" si="1"/>
        <v>0</v>
      </c>
      <c r="W19" s="459">
        <f>+T40+Pregrado!$U19+Pregrado!$V19</f>
        <v>21.6</v>
      </c>
      <c r="X19" s="9">
        <v>1</v>
      </c>
      <c r="Y19" s="8"/>
      <c r="Z19" s="8"/>
      <c r="AA19" s="8"/>
      <c r="AB19" s="8"/>
      <c r="AC19" s="418">
        <v>0.04</v>
      </c>
      <c r="AD19" s="1"/>
      <c r="AE19" s="1"/>
    </row>
    <row r="20" spans="1:31" ht="14.25" customHeight="1">
      <c r="A20" s="1"/>
      <c r="B20" s="1"/>
      <c r="C20" s="8"/>
      <c r="D20" s="8" t="s">
        <v>91</v>
      </c>
      <c r="E20" s="9">
        <v>3</v>
      </c>
      <c r="F20" s="9" t="s">
        <v>47</v>
      </c>
      <c r="G20" s="9">
        <v>5</v>
      </c>
      <c r="H20" s="9" t="s">
        <v>48</v>
      </c>
      <c r="I20" s="9" t="s">
        <v>55</v>
      </c>
      <c r="J20" s="8">
        <v>1</v>
      </c>
      <c r="K20" s="8"/>
      <c r="L20" s="8"/>
      <c r="M20" s="8"/>
      <c r="N20" s="416" t="s">
        <v>60</v>
      </c>
      <c r="O20" s="416" t="s">
        <v>92</v>
      </c>
      <c r="P20" s="417" t="s">
        <v>93</v>
      </c>
      <c r="Q20" s="417" t="s">
        <v>53</v>
      </c>
      <c r="R20" s="8"/>
      <c r="S20" s="8">
        <v>51</v>
      </c>
      <c r="T20" s="459">
        <f>Pregrado!$S20*0.9</f>
        <v>45.9</v>
      </c>
      <c r="U20" s="459">
        <f>Pregrado!$S20*0.1</f>
        <v>5.1000000000000005</v>
      </c>
      <c r="V20" s="459">
        <f t="shared" si="1"/>
        <v>2.5500000000000003</v>
      </c>
      <c r="W20" s="459">
        <v>50</v>
      </c>
      <c r="X20" s="503">
        <v>1</v>
      </c>
      <c r="Y20" s="8">
        <v>1</v>
      </c>
      <c r="Z20" s="8"/>
      <c r="AA20" s="8"/>
      <c r="AB20" s="8"/>
      <c r="AC20" s="418">
        <v>0.05</v>
      </c>
      <c r="AD20" s="1"/>
      <c r="AE20" s="1"/>
    </row>
    <row r="21" spans="1:31" ht="14.25" customHeight="1">
      <c r="A21" s="1"/>
      <c r="B21" s="1"/>
      <c r="C21" s="8"/>
      <c r="D21" s="8" t="s">
        <v>94</v>
      </c>
      <c r="E21" s="9">
        <v>3</v>
      </c>
      <c r="F21" s="9" t="s">
        <v>42</v>
      </c>
      <c r="G21" s="9">
        <v>3</v>
      </c>
      <c r="H21" s="9"/>
      <c r="I21" s="9"/>
      <c r="J21" s="8"/>
      <c r="K21" s="8"/>
      <c r="L21" s="8"/>
      <c r="M21" s="8"/>
      <c r="N21" s="416" t="s">
        <v>64</v>
      </c>
      <c r="O21" s="467" t="s">
        <v>51</v>
      </c>
      <c r="P21" s="417"/>
      <c r="Q21" s="417"/>
      <c r="R21" s="8"/>
      <c r="S21" s="8"/>
      <c r="T21" s="459"/>
      <c r="U21" s="459"/>
      <c r="V21" s="459"/>
      <c r="W21" s="461"/>
      <c r="X21" s="9">
        <v>1</v>
      </c>
      <c r="Y21" s="8"/>
      <c r="Z21" s="8"/>
      <c r="AA21" s="8"/>
      <c r="AB21" s="8"/>
      <c r="AC21" s="418"/>
      <c r="AD21" s="1"/>
      <c r="AE21" s="1"/>
    </row>
    <row r="22" spans="1:31" ht="14.25" customHeight="1">
      <c r="A22" s="1"/>
      <c r="B22" s="1"/>
      <c r="C22" s="8"/>
      <c r="D22" s="8" t="s">
        <v>95</v>
      </c>
      <c r="E22" s="9">
        <v>4</v>
      </c>
      <c r="F22" s="9" t="s">
        <v>96</v>
      </c>
      <c r="G22" s="9">
        <v>6</v>
      </c>
      <c r="H22" s="9" t="s">
        <v>48</v>
      </c>
      <c r="I22" s="9"/>
      <c r="J22" s="8"/>
      <c r="K22" s="8"/>
      <c r="L22" s="8"/>
      <c r="M22" s="8"/>
      <c r="N22" s="416" t="s">
        <v>97</v>
      </c>
      <c r="O22" s="416" t="s">
        <v>98</v>
      </c>
      <c r="P22" s="417" t="s">
        <v>39</v>
      </c>
      <c r="Q22" s="417" t="s">
        <v>99</v>
      </c>
      <c r="R22" s="8"/>
      <c r="S22" s="8">
        <v>26</v>
      </c>
      <c r="T22" s="459">
        <f>Pregrado!$S22*0.9</f>
        <v>23.400000000000002</v>
      </c>
      <c r="U22" s="459">
        <f>Pregrado!$S22*0.1</f>
        <v>2.6</v>
      </c>
      <c r="V22" s="459">
        <f t="shared" ref="V22" si="2">S22*AC22</f>
        <v>1.3</v>
      </c>
      <c r="W22" s="461">
        <f>+T40+Pregrado!$U22+Pregrado!$V22</f>
        <v>25.500000000000004</v>
      </c>
      <c r="X22" s="9">
        <v>1</v>
      </c>
      <c r="Y22" s="8"/>
      <c r="Z22" s="8"/>
      <c r="AA22" s="8"/>
      <c r="AB22" s="8"/>
      <c r="AC22" s="418">
        <v>0.05</v>
      </c>
      <c r="AD22" s="1"/>
      <c r="AE22" s="1"/>
    </row>
    <row r="23" spans="1:31" ht="14.25" customHeight="1">
      <c r="A23" s="1"/>
      <c r="B23" s="1"/>
      <c r="C23" s="8"/>
      <c r="D23" s="8" t="s">
        <v>100</v>
      </c>
      <c r="E23" s="9">
        <v>3</v>
      </c>
      <c r="F23" s="9" t="s">
        <v>75</v>
      </c>
      <c r="G23" s="419">
        <v>6.25E-2</v>
      </c>
      <c r="H23" s="9"/>
      <c r="I23" s="421"/>
      <c r="J23" s="8"/>
      <c r="K23" s="8"/>
      <c r="L23" s="8"/>
      <c r="M23" s="8"/>
      <c r="N23" s="416" t="s">
        <v>76</v>
      </c>
      <c r="O23" s="420" t="s">
        <v>77</v>
      </c>
      <c r="P23" s="417" t="s">
        <v>57</v>
      </c>
      <c r="Q23" s="417" t="s">
        <v>101</v>
      </c>
      <c r="R23" s="8"/>
      <c r="S23" s="8">
        <v>31</v>
      </c>
      <c r="T23" s="459">
        <f>Pregrado!$S23*0.9</f>
        <v>27.900000000000002</v>
      </c>
      <c r="U23" s="459">
        <f>Pregrado!$S23*0.1</f>
        <v>3.1</v>
      </c>
      <c r="V23" s="459">
        <f t="shared" si="1"/>
        <v>0</v>
      </c>
      <c r="W23" s="459">
        <f>+T34+Pregrado!$U23+Pregrado!$V23</f>
        <v>40.900000000000006</v>
      </c>
      <c r="X23" s="9">
        <v>2</v>
      </c>
      <c r="Y23" s="8"/>
      <c r="Z23" s="8"/>
      <c r="AA23" s="8"/>
      <c r="AB23" s="8"/>
      <c r="AC23" s="418">
        <v>0</v>
      </c>
      <c r="AD23" s="1"/>
      <c r="AE23" s="1"/>
    </row>
    <row r="24" spans="1:31" ht="14.25" customHeight="1">
      <c r="A24" s="1"/>
      <c r="B24" s="1"/>
      <c r="C24" s="8" t="s">
        <v>33</v>
      </c>
      <c r="D24" s="8" t="s">
        <v>102</v>
      </c>
      <c r="E24" s="9">
        <v>2</v>
      </c>
      <c r="F24" s="9" t="s">
        <v>103</v>
      </c>
      <c r="G24" s="9">
        <v>4</v>
      </c>
      <c r="H24" s="9" t="s">
        <v>48</v>
      </c>
      <c r="I24" s="9" t="s">
        <v>49</v>
      </c>
      <c r="J24" s="8">
        <v>1</v>
      </c>
      <c r="K24" s="8"/>
      <c r="L24" s="8"/>
      <c r="M24" s="8"/>
      <c r="N24" s="416" t="s">
        <v>37</v>
      </c>
      <c r="O24" s="416" t="s">
        <v>51</v>
      </c>
      <c r="P24" s="417" t="s">
        <v>57</v>
      </c>
      <c r="Q24" s="417" t="s">
        <v>104</v>
      </c>
      <c r="R24" s="8"/>
      <c r="S24" s="8">
        <v>40</v>
      </c>
      <c r="T24" s="459">
        <f>Pregrado!$S24*0.9</f>
        <v>36</v>
      </c>
      <c r="U24" s="459">
        <f>Pregrado!$S24*0.1</f>
        <v>4</v>
      </c>
      <c r="V24" s="459">
        <f t="shared" si="1"/>
        <v>2.4</v>
      </c>
      <c r="W24" s="459">
        <f>+T25+Pregrado!$U24+Pregrado!$V24</f>
        <v>49.6</v>
      </c>
      <c r="X24" s="9">
        <v>2</v>
      </c>
      <c r="Y24" s="8"/>
      <c r="Z24" s="8"/>
      <c r="AA24" s="8"/>
      <c r="AB24" s="8"/>
      <c r="AC24" s="418">
        <v>0.06</v>
      </c>
      <c r="AD24" s="1"/>
      <c r="AE24" s="1"/>
    </row>
    <row r="25" spans="1:31" ht="14.25" customHeight="1">
      <c r="A25" s="1"/>
      <c r="B25" s="1"/>
      <c r="C25" s="8"/>
      <c r="D25" s="8" t="s">
        <v>104</v>
      </c>
      <c r="E25" s="9">
        <v>3</v>
      </c>
      <c r="F25" s="9" t="s">
        <v>42</v>
      </c>
      <c r="G25" s="9">
        <v>3</v>
      </c>
      <c r="H25" s="9" t="s">
        <v>36</v>
      </c>
      <c r="I25" s="9"/>
      <c r="J25" s="8">
        <v>0</v>
      </c>
      <c r="K25" s="8"/>
      <c r="L25" s="8"/>
      <c r="M25" s="8"/>
      <c r="N25" s="416" t="s">
        <v>64</v>
      </c>
      <c r="O25" s="416" t="s">
        <v>38</v>
      </c>
      <c r="P25" s="417" t="s">
        <v>44</v>
      </c>
      <c r="Q25" s="417"/>
      <c r="R25" s="8"/>
      <c r="S25" s="8">
        <v>48</v>
      </c>
      <c r="T25" s="459">
        <f>Pregrado!$S25*0.9</f>
        <v>43.2</v>
      </c>
      <c r="U25" s="459">
        <f>Pregrado!$S25*0.1</f>
        <v>4.8000000000000007</v>
      </c>
      <c r="V25" s="459">
        <f>S25*AC25</f>
        <v>9.120000000000001</v>
      </c>
      <c r="W25" s="459"/>
      <c r="X25" s="9">
        <v>2</v>
      </c>
      <c r="Y25" s="8"/>
      <c r="Z25" s="8"/>
      <c r="AA25" s="8"/>
      <c r="AB25" s="8"/>
      <c r="AC25" s="418">
        <v>0.19</v>
      </c>
      <c r="AD25" s="1"/>
      <c r="AE25" s="1"/>
    </row>
    <row r="26" spans="1:31" ht="14.25" customHeight="1">
      <c r="A26" s="1"/>
      <c r="B26" s="1"/>
      <c r="C26" s="8" t="s">
        <v>105</v>
      </c>
      <c r="D26" s="8" t="s">
        <v>106</v>
      </c>
      <c r="E26" s="9">
        <v>3</v>
      </c>
      <c r="F26" s="9" t="s">
        <v>47</v>
      </c>
      <c r="G26" s="9">
        <v>5</v>
      </c>
      <c r="H26" s="9" t="s">
        <v>36</v>
      </c>
      <c r="I26" s="9"/>
      <c r="J26" s="8">
        <v>1</v>
      </c>
      <c r="K26" s="8"/>
      <c r="L26" s="8"/>
      <c r="M26" s="8"/>
      <c r="N26" s="416" t="s">
        <v>60</v>
      </c>
      <c r="O26" s="416" t="s">
        <v>51</v>
      </c>
      <c r="P26" s="417" t="s">
        <v>57</v>
      </c>
      <c r="Q26" s="417" t="s">
        <v>107</v>
      </c>
      <c r="R26" s="8"/>
      <c r="S26" s="8">
        <v>45</v>
      </c>
      <c r="T26" s="459">
        <f>Pregrado!$S26*0.9</f>
        <v>40.5</v>
      </c>
      <c r="U26" s="459">
        <f>Pregrado!$S26*0.1</f>
        <v>4.5</v>
      </c>
      <c r="V26" s="459">
        <f t="shared" si="1"/>
        <v>3.1500000000000004</v>
      </c>
      <c r="W26" s="459">
        <f>+T6+Pregrado!$U26+Pregrado!$V26</f>
        <v>57.15</v>
      </c>
      <c r="X26" s="9">
        <v>2</v>
      </c>
      <c r="Y26" s="8"/>
      <c r="Z26" s="8"/>
      <c r="AA26" s="8"/>
      <c r="AB26" s="8"/>
      <c r="AC26" s="418">
        <v>7.0000000000000007E-2</v>
      </c>
      <c r="AD26" s="1"/>
      <c r="AE26" s="1"/>
    </row>
    <row r="27" spans="1:31" ht="14.25" customHeight="1">
      <c r="A27" s="1"/>
      <c r="B27" s="1"/>
      <c r="C27" s="8" t="s">
        <v>108</v>
      </c>
      <c r="D27" s="8" t="s">
        <v>109</v>
      </c>
      <c r="E27" s="9">
        <v>2</v>
      </c>
      <c r="F27" s="9" t="s">
        <v>103</v>
      </c>
      <c r="G27" s="9">
        <v>4</v>
      </c>
      <c r="H27" s="9"/>
      <c r="I27" s="9"/>
      <c r="J27" s="8"/>
      <c r="K27" s="8"/>
      <c r="L27" s="8"/>
      <c r="M27" s="8"/>
      <c r="N27" s="416" t="s">
        <v>37</v>
      </c>
      <c r="O27" s="416" t="s">
        <v>38</v>
      </c>
      <c r="P27" s="417" t="s">
        <v>57</v>
      </c>
      <c r="Q27" s="417" t="s">
        <v>110</v>
      </c>
      <c r="R27" s="8"/>
      <c r="S27" s="8">
        <v>27</v>
      </c>
      <c r="T27" s="459">
        <f>Pregrado!$S27*0.9</f>
        <v>24.3</v>
      </c>
      <c r="U27" s="459">
        <f>Pregrado!$S27*0.1</f>
        <v>2.7</v>
      </c>
      <c r="V27" s="459">
        <f t="shared" si="1"/>
        <v>1.35</v>
      </c>
      <c r="W27" s="459">
        <f>+T39+Pregrado!$U27+Pregrado!$V27</f>
        <v>27.450000000000003</v>
      </c>
      <c r="X27" s="9">
        <v>1</v>
      </c>
      <c r="Y27" s="8"/>
      <c r="Z27" s="8"/>
      <c r="AA27" s="8"/>
      <c r="AB27" s="8"/>
      <c r="AC27" s="418">
        <v>0.05</v>
      </c>
      <c r="AD27" s="1"/>
      <c r="AE27" s="1"/>
    </row>
    <row r="28" spans="1:31" ht="14.25" customHeight="1">
      <c r="A28" s="1"/>
      <c r="B28" s="1"/>
      <c r="C28" s="8"/>
      <c r="D28" s="8" t="s">
        <v>111</v>
      </c>
      <c r="E28" s="9">
        <v>3</v>
      </c>
      <c r="F28" s="9" t="s">
        <v>47</v>
      </c>
      <c r="G28" s="9">
        <v>5</v>
      </c>
      <c r="H28" s="9" t="s">
        <v>48</v>
      </c>
      <c r="I28" s="9" t="s">
        <v>49</v>
      </c>
      <c r="J28" s="8">
        <v>1</v>
      </c>
      <c r="K28" s="8"/>
      <c r="L28" s="8"/>
      <c r="M28" s="8"/>
      <c r="N28" s="416" t="s">
        <v>60</v>
      </c>
      <c r="O28" s="416" t="s">
        <v>112</v>
      </c>
      <c r="P28" s="417" t="s">
        <v>39</v>
      </c>
      <c r="Q28" s="417" t="s">
        <v>83</v>
      </c>
      <c r="R28" s="8"/>
      <c r="S28" s="8">
        <v>44</v>
      </c>
      <c r="T28" s="459">
        <f>Pregrado!$S28*0.9</f>
        <v>39.6</v>
      </c>
      <c r="U28" s="459">
        <f>Pregrado!$S28*0.1</f>
        <v>4.4000000000000004</v>
      </c>
      <c r="V28" s="459">
        <f t="shared" si="1"/>
        <v>3.52</v>
      </c>
      <c r="W28" s="459">
        <f>+T17+Pregrado!$U28+Pregrado!$V28</f>
        <v>27.720000000000002</v>
      </c>
      <c r="X28" s="9">
        <v>1</v>
      </c>
      <c r="Y28" s="8"/>
      <c r="Z28" s="8"/>
      <c r="AA28" s="8"/>
      <c r="AB28" s="8"/>
      <c r="AC28" s="418">
        <v>0.08</v>
      </c>
      <c r="AD28" s="1"/>
      <c r="AE28" s="1"/>
    </row>
    <row r="29" spans="1:31" ht="14.25" customHeight="1">
      <c r="A29" s="1"/>
      <c r="B29" s="1"/>
      <c r="C29" s="8"/>
      <c r="D29" s="8" t="s">
        <v>113</v>
      </c>
      <c r="E29" s="9">
        <v>2</v>
      </c>
      <c r="F29" s="9" t="s">
        <v>103</v>
      </c>
      <c r="G29" s="9">
        <v>4</v>
      </c>
      <c r="H29" s="9"/>
      <c r="I29" s="9"/>
      <c r="J29" s="8"/>
      <c r="K29" s="8"/>
      <c r="L29" s="8"/>
      <c r="M29" s="8"/>
      <c r="N29" s="416" t="s">
        <v>37</v>
      </c>
      <c r="O29" s="416" t="s">
        <v>38</v>
      </c>
      <c r="P29" s="417"/>
      <c r="Q29" s="417" t="s">
        <v>41</v>
      </c>
      <c r="R29" s="8"/>
      <c r="S29" s="8" t="s">
        <v>114</v>
      </c>
      <c r="T29" s="459"/>
      <c r="U29" s="459"/>
      <c r="V29" s="8"/>
      <c r="W29" s="459"/>
      <c r="X29" s="469">
        <v>2</v>
      </c>
      <c r="Y29" s="8"/>
      <c r="Z29" s="8"/>
      <c r="AA29" s="8"/>
      <c r="AB29" s="8"/>
      <c r="AC29" s="418"/>
      <c r="AD29" s="1"/>
      <c r="AE29" s="1"/>
    </row>
    <row r="30" spans="1:31" ht="14.25" customHeight="1">
      <c r="A30" s="1"/>
      <c r="B30" s="1"/>
      <c r="C30" s="8"/>
      <c r="D30" s="8" t="s">
        <v>115</v>
      </c>
      <c r="E30" s="9">
        <v>3</v>
      </c>
      <c r="F30" s="9" t="s">
        <v>47</v>
      </c>
      <c r="G30" s="9">
        <v>5</v>
      </c>
      <c r="H30" s="9" t="s">
        <v>48</v>
      </c>
      <c r="I30" s="9" t="s">
        <v>55</v>
      </c>
      <c r="J30" s="8">
        <v>1</v>
      </c>
      <c r="K30" s="8"/>
      <c r="L30" s="8"/>
      <c r="M30" s="8"/>
      <c r="N30" s="416" t="s">
        <v>116</v>
      </c>
      <c r="O30" s="416" t="s">
        <v>117</v>
      </c>
      <c r="P30" s="417" t="s">
        <v>57</v>
      </c>
      <c r="Q30" s="417" t="s">
        <v>118</v>
      </c>
      <c r="R30" s="8"/>
      <c r="S30" s="8">
        <v>42</v>
      </c>
      <c r="T30" s="459">
        <f>Pregrado!$S30*0.9</f>
        <v>37.800000000000004</v>
      </c>
      <c r="U30" s="459">
        <f>Pregrado!$S30*0.1</f>
        <v>4.2</v>
      </c>
      <c r="V30" s="8">
        <f t="shared" si="1"/>
        <v>2.52</v>
      </c>
      <c r="W30" s="459">
        <f>+T5+Pregrado!$U30+Pregrado!$V30</f>
        <v>48.120000000000005</v>
      </c>
      <c r="X30" s="9">
        <v>2</v>
      </c>
      <c r="Y30" s="8"/>
      <c r="Z30" s="8"/>
      <c r="AA30" s="8"/>
      <c r="AB30" s="8"/>
      <c r="AC30" s="418">
        <v>0.06</v>
      </c>
      <c r="AD30" s="1"/>
      <c r="AE30" s="1"/>
    </row>
    <row r="31" spans="1:31" ht="14.25" customHeight="1">
      <c r="A31" s="1"/>
      <c r="B31" s="1"/>
      <c r="C31" s="8"/>
      <c r="D31" s="8" t="s">
        <v>119</v>
      </c>
      <c r="E31" s="9">
        <v>2</v>
      </c>
      <c r="F31" s="9" t="s">
        <v>72</v>
      </c>
      <c r="G31" s="9">
        <v>2</v>
      </c>
      <c r="H31" s="9" t="s">
        <v>36</v>
      </c>
      <c r="I31" s="9"/>
      <c r="J31" s="8">
        <v>0</v>
      </c>
      <c r="K31" s="8"/>
      <c r="L31" s="8"/>
      <c r="M31" s="8"/>
      <c r="N31" s="416" t="s">
        <v>73</v>
      </c>
      <c r="O31" s="416" t="s">
        <v>38</v>
      </c>
      <c r="P31" s="417" t="s">
        <v>44</v>
      </c>
      <c r="Q31" s="417"/>
      <c r="R31" s="8"/>
      <c r="S31" s="8">
        <v>47</v>
      </c>
      <c r="T31" s="459">
        <f>Pregrado!$S31*0.9</f>
        <v>42.300000000000004</v>
      </c>
      <c r="U31" s="459">
        <f>Pregrado!$S31*0.1</f>
        <v>4.7</v>
      </c>
      <c r="V31" s="459">
        <f t="shared" si="1"/>
        <v>15.510000000000002</v>
      </c>
      <c r="W31" s="459">
        <v>40</v>
      </c>
      <c r="X31" s="9">
        <v>2</v>
      </c>
      <c r="Y31" s="8"/>
      <c r="Z31" s="8"/>
      <c r="AA31" s="8"/>
      <c r="AB31" s="8"/>
      <c r="AC31" s="418">
        <v>0.33</v>
      </c>
      <c r="AD31" s="1"/>
      <c r="AE31" s="1"/>
    </row>
    <row r="32" spans="1:31" ht="14.25" customHeight="1">
      <c r="A32" s="1"/>
      <c r="B32" s="1"/>
      <c r="C32" s="8"/>
      <c r="D32" s="8" t="s">
        <v>69</v>
      </c>
      <c r="E32" s="9">
        <v>3</v>
      </c>
      <c r="F32" s="9" t="s">
        <v>42</v>
      </c>
      <c r="G32" s="9">
        <v>3</v>
      </c>
      <c r="H32" s="9"/>
      <c r="I32" s="9"/>
      <c r="J32" s="8"/>
      <c r="K32" s="8"/>
      <c r="L32" s="8"/>
      <c r="M32" s="8"/>
      <c r="N32" s="416" t="s">
        <v>64</v>
      </c>
      <c r="O32" s="416" t="s">
        <v>120</v>
      </c>
      <c r="P32" s="417" t="s">
        <v>44</v>
      </c>
      <c r="Q32" s="417"/>
      <c r="R32" s="8"/>
      <c r="S32" s="8">
        <v>94</v>
      </c>
      <c r="T32" s="459">
        <f>Pregrado!$S32*0.9</f>
        <v>84.600000000000009</v>
      </c>
      <c r="U32" s="459">
        <f>Pregrado!$S32*0.1</f>
        <v>9.4</v>
      </c>
      <c r="V32" s="459">
        <f t="shared" si="1"/>
        <v>31.020000000000003</v>
      </c>
      <c r="W32" s="459">
        <v>90</v>
      </c>
      <c r="X32" s="9">
        <v>5</v>
      </c>
      <c r="Y32" s="8"/>
      <c r="Z32" s="8"/>
      <c r="AA32" s="8"/>
      <c r="AB32" s="8"/>
      <c r="AC32" s="418">
        <v>0.33</v>
      </c>
      <c r="AD32" s="1"/>
      <c r="AE32" s="1"/>
    </row>
    <row r="33" spans="1:31" ht="14.25" customHeight="1">
      <c r="A33" s="1"/>
      <c r="B33" s="1"/>
      <c r="C33" s="8" t="s">
        <v>108</v>
      </c>
      <c r="D33" s="8" t="s">
        <v>121</v>
      </c>
      <c r="E33" s="9">
        <v>3</v>
      </c>
      <c r="F33" s="9" t="s">
        <v>42</v>
      </c>
      <c r="G33" s="9">
        <v>3</v>
      </c>
      <c r="H33" s="9" t="s">
        <v>36</v>
      </c>
      <c r="I33" s="9"/>
      <c r="J33" s="8">
        <v>0</v>
      </c>
      <c r="K33" s="8"/>
      <c r="L33" s="8"/>
      <c r="M33" s="8"/>
      <c r="N33" s="416" t="s">
        <v>64</v>
      </c>
      <c r="O33" s="416" t="s">
        <v>120</v>
      </c>
      <c r="P33" s="417" t="s">
        <v>44</v>
      </c>
      <c r="Q33" s="417" t="s">
        <v>70</v>
      </c>
      <c r="R33" s="8"/>
      <c r="S33" s="8">
        <v>45</v>
      </c>
      <c r="T33" s="459">
        <f>Pregrado!$S33*0.9</f>
        <v>40.5</v>
      </c>
      <c r="U33" s="459">
        <f>Pregrado!$S33*0.1</f>
        <v>4.5</v>
      </c>
      <c r="V33" s="459">
        <f t="shared" si="1"/>
        <v>11.25</v>
      </c>
      <c r="W33" s="459">
        <f>+T11+Pregrado!$U33+Pregrado!$V33</f>
        <v>70.650000000000006</v>
      </c>
      <c r="X33" s="9">
        <v>3</v>
      </c>
      <c r="Y33" s="8"/>
      <c r="Z33" s="8"/>
      <c r="AA33" s="8"/>
      <c r="AB33" s="8"/>
      <c r="AC33" s="418">
        <v>0.25</v>
      </c>
      <c r="AD33" s="1"/>
      <c r="AE33" s="1"/>
    </row>
    <row r="34" spans="1:31" ht="14.25" customHeight="1">
      <c r="A34" s="1"/>
      <c r="B34" s="1"/>
      <c r="C34" s="8" t="s">
        <v>108</v>
      </c>
      <c r="D34" s="8" t="s">
        <v>122</v>
      </c>
      <c r="E34" s="9">
        <v>2</v>
      </c>
      <c r="F34" s="9" t="s">
        <v>103</v>
      </c>
      <c r="G34" s="9">
        <v>4</v>
      </c>
      <c r="H34" s="9" t="s">
        <v>48</v>
      </c>
      <c r="I34" s="9" t="s">
        <v>49</v>
      </c>
      <c r="J34" s="8">
        <v>1</v>
      </c>
      <c r="K34" s="8"/>
      <c r="L34" s="8"/>
      <c r="M34" s="8"/>
      <c r="N34" s="416" t="s">
        <v>37</v>
      </c>
      <c r="O34" s="416" t="s">
        <v>56</v>
      </c>
      <c r="P34" s="417" t="s">
        <v>57</v>
      </c>
      <c r="Q34" s="417" t="s">
        <v>121</v>
      </c>
      <c r="R34" s="8"/>
      <c r="S34" s="8">
        <v>42</v>
      </c>
      <c r="T34" s="459">
        <f>Pregrado!$S34*0.9</f>
        <v>37.800000000000004</v>
      </c>
      <c r="U34" s="459">
        <f>Pregrado!$S34*0.1</f>
        <v>4.2</v>
      </c>
      <c r="V34" s="459">
        <f t="shared" si="1"/>
        <v>10.92</v>
      </c>
      <c r="W34" s="459">
        <f>T33+Pregrado!$U34+Pregrado!$V34</f>
        <v>55.620000000000005</v>
      </c>
      <c r="X34" s="469">
        <v>2</v>
      </c>
      <c r="Y34" s="8"/>
      <c r="Z34" s="8"/>
      <c r="AA34" s="8"/>
      <c r="AB34" s="8"/>
      <c r="AC34" s="418">
        <v>0.26</v>
      </c>
      <c r="AD34" s="1"/>
      <c r="AE34" s="1"/>
    </row>
    <row r="35" spans="1:31" ht="14.25" customHeight="1">
      <c r="A35" s="1"/>
      <c r="B35" s="1"/>
      <c r="C35" s="8"/>
      <c r="D35" s="8" t="s">
        <v>53</v>
      </c>
      <c r="E35" s="9">
        <v>3</v>
      </c>
      <c r="F35" s="9" t="s">
        <v>47</v>
      </c>
      <c r="G35" s="9">
        <v>5</v>
      </c>
      <c r="H35" s="9" t="s">
        <v>48</v>
      </c>
      <c r="I35" s="9" t="s">
        <v>49</v>
      </c>
      <c r="J35" s="8">
        <v>1</v>
      </c>
      <c r="K35" s="8"/>
      <c r="L35" s="8"/>
      <c r="M35" s="8"/>
      <c r="N35" s="416" t="s">
        <v>50</v>
      </c>
      <c r="O35" s="416" t="s">
        <v>51</v>
      </c>
      <c r="P35" s="417" t="s">
        <v>52</v>
      </c>
      <c r="Q35" s="417"/>
      <c r="R35" s="8"/>
      <c r="S35" s="8">
        <v>102</v>
      </c>
      <c r="T35" s="459">
        <f>Pregrado!$S35*0.9</f>
        <v>91.8</v>
      </c>
      <c r="U35" s="459">
        <f>Pregrado!$S35*0.1</f>
        <v>10.200000000000001</v>
      </c>
      <c r="V35" s="459">
        <f>S35*AC35</f>
        <v>30.599999999999998</v>
      </c>
      <c r="W35" s="459">
        <v>90</v>
      </c>
      <c r="X35" s="9">
        <v>5</v>
      </c>
      <c r="Y35" s="8"/>
      <c r="Z35" s="8"/>
      <c r="AA35" s="8"/>
      <c r="AB35" s="8"/>
      <c r="AC35" s="418">
        <v>0.3</v>
      </c>
      <c r="AD35" s="1"/>
      <c r="AE35" s="1"/>
    </row>
    <row r="36" spans="1:31" ht="14.25" customHeight="1">
      <c r="A36" s="1"/>
      <c r="B36" s="1"/>
      <c r="C36" s="8"/>
      <c r="D36" s="8" t="s">
        <v>123</v>
      </c>
      <c r="E36" s="9">
        <v>1</v>
      </c>
      <c r="F36" s="9" t="s">
        <v>124</v>
      </c>
      <c r="G36" s="9">
        <v>2</v>
      </c>
      <c r="H36" s="9"/>
      <c r="I36" s="9"/>
      <c r="J36" s="8"/>
      <c r="K36" s="8"/>
      <c r="L36" s="8"/>
      <c r="M36" s="8"/>
      <c r="N36" s="416" t="s">
        <v>73</v>
      </c>
      <c r="O36" s="416" t="s">
        <v>125</v>
      </c>
      <c r="P36" s="8" t="s">
        <v>57</v>
      </c>
      <c r="Q36" s="417" t="s">
        <v>126</v>
      </c>
      <c r="R36" s="8"/>
      <c r="S36" s="8">
        <v>33</v>
      </c>
      <c r="T36" s="459">
        <f>Pregrado!$S36*0.9</f>
        <v>29.7</v>
      </c>
      <c r="U36" s="459">
        <f>Pregrado!$S36*0.1</f>
        <v>3.3000000000000003</v>
      </c>
      <c r="V36" s="459">
        <f t="shared" si="1"/>
        <v>0</v>
      </c>
      <c r="W36" s="459">
        <f>T40+Pregrado!$U36+Pregrado!$V36</f>
        <v>24.900000000000002</v>
      </c>
      <c r="X36" s="9">
        <v>1</v>
      </c>
      <c r="Y36" s="8"/>
      <c r="Z36" s="8"/>
      <c r="AA36" s="8"/>
      <c r="AB36" s="8"/>
      <c r="AC36" s="418">
        <v>0</v>
      </c>
      <c r="AD36" s="1"/>
      <c r="AE36" s="1"/>
    </row>
    <row r="37" spans="1:31" ht="14.25" customHeight="1">
      <c r="A37" s="1"/>
      <c r="B37" s="1"/>
      <c r="C37" s="8"/>
      <c r="D37" s="8" t="s">
        <v>127</v>
      </c>
      <c r="E37" s="9">
        <v>3</v>
      </c>
      <c r="F37" s="9" t="s">
        <v>42</v>
      </c>
      <c r="G37" s="9">
        <v>3</v>
      </c>
      <c r="H37" s="9" t="s">
        <v>48</v>
      </c>
      <c r="I37" s="9" t="s">
        <v>49</v>
      </c>
      <c r="J37" s="8">
        <v>0</v>
      </c>
      <c r="K37" s="8"/>
      <c r="L37" s="8"/>
      <c r="M37" s="8"/>
      <c r="N37" s="416" t="s">
        <v>64</v>
      </c>
      <c r="O37" s="416" t="s">
        <v>38</v>
      </c>
      <c r="P37" s="417" t="s">
        <v>39</v>
      </c>
      <c r="Q37" s="417" t="s">
        <v>41</v>
      </c>
      <c r="R37" s="8"/>
      <c r="S37" s="8">
        <v>28</v>
      </c>
      <c r="T37" s="459">
        <f>Pregrado!$S37*0.9</f>
        <v>25.2</v>
      </c>
      <c r="U37" s="459">
        <f>Pregrado!$S37*0.1</f>
        <v>2.8000000000000003</v>
      </c>
      <c r="V37" s="459">
        <f t="shared" si="1"/>
        <v>1.4000000000000001</v>
      </c>
      <c r="W37" s="459">
        <f>+T5+Pregrado!$U37+Pregrado!$V37</f>
        <v>45.599999999999994</v>
      </c>
      <c r="X37" s="9">
        <v>2</v>
      </c>
      <c r="Y37" s="8"/>
      <c r="Z37" s="8"/>
      <c r="AA37" s="8"/>
      <c r="AB37" s="8"/>
      <c r="AC37" s="418">
        <v>0.05</v>
      </c>
      <c r="AD37" s="1"/>
      <c r="AE37" s="1"/>
    </row>
    <row r="38" spans="1:31" ht="14.25" customHeight="1">
      <c r="A38" s="1"/>
      <c r="B38" s="1"/>
      <c r="C38" s="8"/>
      <c r="D38" s="8" t="s">
        <v>128</v>
      </c>
      <c r="E38" s="9">
        <v>3</v>
      </c>
      <c r="F38" s="9" t="s">
        <v>42</v>
      </c>
      <c r="G38" s="9">
        <v>3</v>
      </c>
      <c r="H38" s="9" t="s">
        <v>36</v>
      </c>
      <c r="I38" s="9"/>
      <c r="J38" s="8">
        <v>0</v>
      </c>
      <c r="K38" s="8"/>
      <c r="L38" s="8"/>
      <c r="M38" s="8"/>
      <c r="N38" s="416" t="s">
        <v>64</v>
      </c>
      <c r="O38" s="416" t="s">
        <v>38</v>
      </c>
      <c r="P38" s="417" t="s">
        <v>57</v>
      </c>
      <c r="Q38" s="417" t="s">
        <v>129</v>
      </c>
      <c r="R38" s="8"/>
      <c r="S38" s="8">
        <v>40</v>
      </c>
      <c r="T38" s="459">
        <f>Pregrado!$S38*0.9</f>
        <v>36</v>
      </c>
      <c r="U38" s="459">
        <f>Pregrado!$S38*0.1</f>
        <v>4</v>
      </c>
      <c r="V38" s="459">
        <f t="shared" si="1"/>
        <v>2.8000000000000003</v>
      </c>
      <c r="W38" s="461">
        <f>+T26+Pregrado!$U38+Pregrado!$V38</f>
        <v>47.3</v>
      </c>
      <c r="X38" s="446">
        <v>2</v>
      </c>
      <c r="Y38" s="8"/>
      <c r="Z38" s="8"/>
      <c r="AA38" s="8"/>
      <c r="AB38" s="8"/>
      <c r="AC38" s="418">
        <v>7.0000000000000007E-2</v>
      </c>
      <c r="AD38" s="1"/>
      <c r="AE38" s="1"/>
    </row>
    <row r="39" spans="1:31" ht="14.25" customHeight="1">
      <c r="A39" s="1"/>
      <c r="B39" s="1"/>
      <c r="C39" s="8"/>
      <c r="D39" s="8" t="s">
        <v>130</v>
      </c>
      <c r="E39" s="9">
        <v>3</v>
      </c>
      <c r="F39" s="9" t="s">
        <v>42</v>
      </c>
      <c r="G39" s="9">
        <v>3</v>
      </c>
      <c r="H39" s="9" t="s">
        <v>36</v>
      </c>
      <c r="I39" s="9"/>
      <c r="J39" s="8">
        <v>0</v>
      </c>
      <c r="K39" s="8"/>
      <c r="L39" s="8"/>
      <c r="M39" s="8"/>
      <c r="N39" s="416" t="s">
        <v>64</v>
      </c>
      <c r="O39" s="416" t="s">
        <v>38</v>
      </c>
      <c r="P39" s="417" t="s">
        <v>39</v>
      </c>
      <c r="Q39" s="417" t="s">
        <v>131</v>
      </c>
      <c r="R39" s="8"/>
      <c r="S39" s="8">
        <v>26</v>
      </c>
      <c r="T39" s="459">
        <f>Pregrado!$S39*0.9</f>
        <v>23.400000000000002</v>
      </c>
      <c r="U39" s="459">
        <f>Pregrado!$S39*0.1</f>
        <v>2.6</v>
      </c>
      <c r="V39" s="459">
        <f t="shared" si="1"/>
        <v>2.08</v>
      </c>
      <c r="W39" s="459">
        <f>+T9+Pregrado!$U39+Pregrado!$V39</f>
        <v>29.880000000000003</v>
      </c>
      <c r="X39" s="469">
        <v>2</v>
      </c>
      <c r="Y39" s="8"/>
      <c r="Z39" s="8"/>
      <c r="AA39" s="8"/>
      <c r="AB39" s="8"/>
      <c r="AC39" s="418">
        <v>0.08</v>
      </c>
      <c r="AD39" s="1"/>
      <c r="AE39" s="1"/>
    </row>
    <row r="40" spans="1:31" ht="14.25" customHeight="1">
      <c r="A40" s="1"/>
      <c r="B40" s="1"/>
      <c r="C40" s="506" t="s">
        <v>108</v>
      </c>
      <c r="D40" s="8" t="s">
        <v>132</v>
      </c>
      <c r="E40" s="9">
        <v>2</v>
      </c>
      <c r="F40" s="9" t="s">
        <v>103</v>
      </c>
      <c r="G40" s="9">
        <v>4</v>
      </c>
      <c r="H40" s="9" t="s">
        <v>36</v>
      </c>
      <c r="I40" s="9"/>
      <c r="J40" s="8">
        <v>1</v>
      </c>
      <c r="K40" s="8"/>
      <c r="L40" s="8"/>
      <c r="M40" s="8"/>
      <c r="N40" s="416" t="s">
        <v>37</v>
      </c>
      <c r="O40" s="416" t="s">
        <v>56</v>
      </c>
      <c r="P40" s="417" t="s">
        <v>57</v>
      </c>
      <c r="Q40" s="417" t="s">
        <v>71</v>
      </c>
      <c r="R40" s="8"/>
      <c r="S40" s="8">
        <v>24</v>
      </c>
      <c r="T40" s="459">
        <f>Pregrado!$S40*0.9</f>
        <v>21.6</v>
      </c>
      <c r="U40" s="459">
        <f>Pregrado!$S40*0.1</f>
        <v>2.4000000000000004</v>
      </c>
      <c r="V40" s="459">
        <f t="shared" si="1"/>
        <v>1.6800000000000002</v>
      </c>
      <c r="W40" s="459">
        <f>+T13+Pregrado!$U40+Pregrado!$V40</f>
        <v>40.98</v>
      </c>
      <c r="X40" s="9">
        <v>2</v>
      </c>
      <c r="Y40" s="8"/>
      <c r="Z40" s="8"/>
      <c r="AA40" s="8"/>
      <c r="AB40" s="8"/>
      <c r="AC40" s="418">
        <v>7.0000000000000007E-2</v>
      </c>
      <c r="AD40" s="1"/>
      <c r="AE40" s="1"/>
    </row>
    <row r="41" spans="1:31" ht="14.25" customHeight="1">
      <c r="A41" s="1"/>
      <c r="B41" s="1"/>
      <c r="C41" s="8" t="s">
        <v>133</v>
      </c>
      <c r="D41" s="8" t="s">
        <v>134</v>
      </c>
      <c r="E41" s="9">
        <v>3</v>
      </c>
      <c r="F41" s="9" t="s">
        <v>47</v>
      </c>
      <c r="G41" s="9">
        <v>5</v>
      </c>
      <c r="H41" s="9"/>
      <c r="I41" s="421"/>
      <c r="J41" s="8"/>
      <c r="K41" s="8"/>
      <c r="L41" s="8"/>
      <c r="M41" s="8"/>
      <c r="N41" s="420" t="s">
        <v>50</v>
      </c>
      <c r="O41" s="420"/>
      <c r="P41" s="8"/>
      <c r="Q41" s="417"/>
      <c r="R41" s="8"/>
      <c r="S41" s="8">
        <v>50</v>
      </c>
      <c r="T41" s="459"/>
      <c r="U41" s="459"/>
      <c r="V41" s="8"/>
      <c r="W41" s="8"/>
      <c r="X41" s="9">
        <v>1</v>
      </c>
      <c r="Y41" s="8"/>
      <c r="Z41" s="8"/>
      <c r="AA41" s="423"/>
      <c r="AB41" s="8"/>
      <c r="AC41" s="418"/>
      <c r="AD41" s="1"/>
      <c r="AE41" s="1"/>
    </row>
    <row r="42" spans="1:31" ht="14.25" customHeight="1">
      <c r="A42" s="1"/>
      <c r="B42" s="1"/>
      <c r="C42" s="8" t="s">
        <v>133</v>
      </c>
      <c r="D42" s="8" t="s">
        <v>135</v>
      </c>
      <c r="E42" s="9">
        <v>3</v>
      </c>
      <c r="F42" s="9" t="s">
        <v>75</v>
      </c>
      <c r="G42" s="419">
        <v>6.25E-2</v>
      </c>
      <c r="H42" s="9"/>
      <c r="I42" s="421"/>
      <c r="J42" s="8"/>
      <c r="K42" s="8"/>
      <c r="L42" s="8"/>
      <c r="M42" s="8"/>
      <c r="N42" s="420" t="s">
        <v>136</v>
      </c>
      <c r="O42" s="420" t="s">
        <v>77</v>
      </c>
      <c r="P42" s="8"/>
      <c r="Q42" s="417"/>
      <c r="R42" s="8"/>
      <c r="S42" s="8">
        <v>50</v>
      </c>
      <c r="T42" s="459"/>
      <c r="U42" s="459"/>
      <c r="V42" s="8"/>
      <c r="W42" s="8"/>
      <c r="X42" s="9">
        <v>1</v>
      </c>
      <c r="Y42" s="8"/>
      <c r="Z42" s="8"/>
      <c r="AA42" s="423"/>
      <c r="AB42" s="8"/>
      <c r="AC42" s="418">
        <v>0.09</v>
      </c>
      <c r="AD42" s="1"/>
      <c r="AE42" s="1"/>
    </row>
    <row r="43" spans="1:31" ht="14.25" customHeight="1">
      <c r="A43" s="1"/>
      <c r="B43" s="1"/>
      <c r="C43" s="8" t="s">
        <v>133</v>
      </c>
      <c r="D43" s="8" t="s">
        <v>137</v>
      </c>
      <c r="E43" s="9">
        <v>3</v>
      </c>
      <c r="F43" s="9" t="s">
        <v>47</v>
      </c>
      <c r="G43" s="9">
        <v>5</v>
      </c>
      <c r="H43" s="9"/>
      <c r="I43" s="421"/>
      <c r="J43" s="8"/>
      <c r="K43" s="8"/>
      <c r="L43" s="8"/>
      <c r="M43" s="8"/>
      <c r="N43" s="420" t="s">
        <v>138</v>
      </c>
      <c r="O43" s="420"/>
      <c r="P43" s="8"/>
      <c r="Q43" s="417" t="s">
        <v>139</v>
      </c>
      <c r="R43" s="8"/>
      <c r="S43" s="8">
        <v>2</v>
      </c>
      <c r="T43" s="459"/>
      <c r="U43" s="459"/>
      <c r="V43" s="8"/>
      <c r="W43" s="8"/>
      <c r="X43" s="9">
        <v>1</v>
      </c>
      <c r="Y43" s="8"/>
      <c r="Z43" s="8"/>
      <c r="AA43" s="423"/>
      <c r="AB43" s="8"/>
      <c r="AC43" s="418"/>
      <c r="AD43" s="1"/>
      <c r="AE43" s="1"/>
    </row>
    <row r="44" spans="1:31" ht="14.25" customHeight="1">
      <c r="A44" s="1"/>
      <c r="B44" s="1"/>
      <c r="C44" s="8" t="s">
        <v>133</v>
      </c>
      <c r="D44" s="423" t="s">
        <v>140</v>
      </c>
      <c r="E44" s="424">
        <v>3</v>
      </c>
      <c r="F44" s="9" t="s">
        <v>47</v>
      </c>
      <c r="G44" s="9">
        <v>5</v>
      </c>
      <c r="H44" s="424"/>
      <c r="I44" s="422"/>
      <c r="J44" s="423"/>
      <c r="K44" s="423"/>
      <c r="L44" s="423"/>
      <c r="M44" s="423"/>
      <c r="N44" s="425" t="s">
        <v>141</v>
      </c>
      <c r="O44" s="425" t="s">
        <v>142</v>
      </c>
      <c r="P44" s="423"/>
      <c r="Q44" s="426" t="s">
        <v>69</v>
      </c>
      <c r="R44" s="423"/>
      <c r="S44" s="423">
        <v>23</v>
      </c>
      <c r="T44" s="423"/>
      <c r="U44" s="423"/>
      <c r="V44" s="423"/>
      <c r="W44" s="423"/>
      <c r="X44" s="9">
        <v>1</v>
      </c>
      <c r="Y44" s="8"/>
      <c r="Z44" s="423"/>
      <c r="AA44" s="423"/>
      <c r="AB44" s="8"/>
      <c r="AC44" s="418"/>
      <c r="AD44" s="1"/>
      <c r="AE44" s="1"/>
    </row>
    <row r="45" spans="1:31" ht="14.25" customHeight="1">
      <c r="A45" s="1"/>
      <c r="B45" s="1"/>
      <c r="C45" s="8" t="s">
        <v>133</v>
      </c>
      <c r="D45" s="423" t="s">
        <v>143</v>
      </c>
      <c r="E45" s="424">
        <v>3</v>
      </c>
      <c r="F45" s="9" t="s">
        <v>47</v>
      </c>
      <c r="G45" s="9">
        <v>5</v>
      </c>
      <c r="H45" s="424"/>
      <c r="I45" s="422"/>
      <c r="J45" s="423"/>
      <c r="K45" s="423"/>
      <c r="L45" s="423"/>
      <c r="M45" s="423"/>
      <c r="N45" s="425" t="s">
        <v>141</v>
      </c>
      <c r="O45" s="425" t="s">
        <v>142</v>
      </c>
      <c r="P45" s="423"/>
      <c r="Q45" s="426" t="s">
        <v>140</v>
      </c>
      <c r="R45" s="423"/>
      <c r="S45" s="423">
        <v>5</v>
      </c>
      <c r="T45" s="423"/>
      <c r="U45" s="423"/>
      <c r="V45" s="423"/>
      <c r="W45" s="423"/>
      <c r="X45" s="9">
        <v>1</v>
      </c>
      <c r="Y45" s="8"/>
      <c r="Z45" s="423"/>
      <c r="AA45" s="423"/>
      <c r="AB45" s="8"/>
      <c r="AC45" s="418"/>
      <c r="AD45" s="1"/>
      <c r="AE45" s="1"/>
    </row>
    <row r="46" spans="1:31" ht="14.25" customHeight="1">
      <c r="A46" s="1"/>
      <c r="B46" s="1"/>
      <c r="C46" s="8" t="s">
        <v>133</v>
      </c>
      <c r="D46" s="423" t="s">
        <v>144</v>
      </c>
      <c r="E46" s="424">
        <v>3</v>
      </c>
      <c r="F46" s="9" t="s">
        <v>47</v>
      </c>
      <c r="G46" s="9">
        <v>5</v>
      </c>
      <c r="H46" s="424"/>
      <c r="I46" s="422"/>
      <c r="J46" s="423"/>
      <c r="K46" s="423"/>
      <c r="L46" s="423"/>
      <c r="M46" s="423"/>
      <c r="N46" s="425" t="s">
        <v>141</v>
      </c>
      <c r="O46" s="425" t="s">
        <v>142</v>
      </c>
      <c r="P46" s="423"/>
      <c r="Q46" s="426" t="s">
        <v>143</v>
      </c>
      <c r="R46" s="423"/>
      <c r="S46" s="423">
        <v>5</v>
      </c>
      <c r="T46" s="423"/>
      <c r="U46" s="423"/>
      <c r="V46" s="423"/>
      <c r="W46" s="423"/>
      <c r="X46" s="9">
        <v>1</v>
      </c>
      <c r="Y46" s="8"/>
      <c r="Z46" s="423"/>
      <c r="AA46" s="423"/>
      <c r="AB46" s="8"/>
      <c r="AC46" s="418"/>
      <c r="AD46" s="1"/>
      <c r="AE46" s="1"/>
    </row>
    <row r="47" spans="1:31" ht="14.25" customHeight="1">
      <c r="A47" s="1"/>
      <c r="B47" s="1"/>
      <c r="C47" s="8" t="s">
        <v>145</v>
      </c>
      <c r="D47" s="8" t="s">
        <v>146</v>
      </c>
      <c r="E47" s="9">
        <v>3</v>
      </c>
      <c r="F47" s="9" t="s">
        <v>47</v>
      </c>
      <c r="G47" s="9">
        <v>5</v>
      </c>
      <c r="H47" s="9"/>
      <c r="I47" s="421"/>
      <c r="J47" s="8"/>
      <c r="K47" s="8"/>
      <c r="L47" s="8"/>
      <c r="M47" s="8"/>
      <c r="N47" s="420" t="s">
        <v>43</v>
      </c>
      <c r="O47" s="425" t="s">
        <v>38</v>
      </c>
      <c r="P47" s="8"/>
      <c r="Q47" s="417"/>
      <c r="R47" s="8"/>
      <c r="S47" s="8">
        <v>9</v>
      </c>
      <c r="T47" s="8"/>
      <c r="U47" s="8"/>
      <c r="V47" s="8"/>
      <c r="W47" s="8"/>
      <c r="X47" s="9">
        <v>1</v>
      </c>
      <c r="Y47" s="8"/>
      <c r="Z47" s="8"/>
      <c r="AA47" s="423"/>
      <c r="AB47" s="8"/>
      <c r="AC47" s="418"/>
      <c r="AD47" s="1"/>
      <c r="AE47" s="1"/>
    </row>
    <row r="48" spans="1:31" ht="14.25" customHeight="1">
      <c r="A48" s="1"/>
      <c r="B48" s="1"/>
      <c r="C48" s="8" t="s">
        <v>145</v>
      </c>
      <c r="D48" s="8" t="s">
        <v>147</v>
      </c>
      <c r="E48" s="9">
        <v>3</v>
      </c>
      <c r="F48" s="9" t="s">
        <v>42</v>
      </c>
      <c r="G48" s="9">
        <v>3</v>
      </c>
      <c r="H48" s="9"/>
      <c r="I48" s="421"/>
      <c r="J48" s="8"/>
      <c r="K48" s="8"/>
      <c r="L48" s="8"/>
      <c r="M48" s="8"/>
      <c r="N48" s="420" t="s">
        <v>43</v>
      </c>
      <c r="O48" s="420" t="s">
        <v>38</v>
      </c>
      <c r="P48" s="8"/>
      <c r="Q48" s="417" t="s">
        <v>69</v>
      </c>
      <c r="R48" s="8"/>
      <c r="S48" s="8">
        <v>7</v>
      </c>
      <c r="T48" s="8"/>
      <c r="U48" s="8"/>
      <c r="V48" s="8"/>
      <c r="W48" s="8"/>
      <c r="X48" s="9">
        <v>1</v>
      </c>
      <c r="Y48" s="8"/>
      <c r="Z48" s="8"/>
      <c r="AA48" s="423"/>
      <c r="AB48" s="8"/>
      <c r="AC48" s="418"/>
      <c r="AD48" s="1"/>
      <c r="AE48" s="1"/>
    </row>
    <row r="49" spans="1:31" ht="14.25" customHeight="1">
      <c r="A49" s="1"/>
      <c r="B49" s="1"/>
      <c r="C49" s="8" t="s">
        <v>145</v>
      </c>
      <c r="D49" s="8" t="s">
        <v>148</v>
      </c>
      <c r="E49" s="9">
        <v>3</v>
      </c>
      <c r="F49" s="9" t="s">
        <v>47</v>
      </c>
      <c r="G49" s="9">
        <v>5</v>
      </c>
      <c r="H49" s="9"/>
      <c r="I49" s="421"/>
      <c r="J49" s="8"/>
      <c r="K49" s="8"/>
      <c r="L49" s="8"/>
      <c r="M49" s="8"/>
      <c r="N49" s="420" t="s">
        <v>138</v>
      </c>
      <c r="O49" s="420" t="s">
        <v>51</v>
      </c>
      <c r="P49" s="8"/>
      <c r="Q49" s="417"/>
      <c r="R49" s="8"/>
      <c r="S49" s="8">
        <v>3</v>
      </c>
      <c r="T49" s="8"/>
      <c r="U49" s="8"/>
      <c r="V49" s="8"/>
      <c r="W49" s="8"/>
      <c r="X49" s="9">
        <v>1</v>
      </c>
      <c r="Y49" s="8"/>
      <c r="Z49" s="8"/>
      <c r="AA49" s="423"/>
      <c r="AB49" s="8"/>
      <c r="AC49" s="418"/>
      <c r="AD49" s="1"/>
      <c r="AE49" s="1"/>
    </row>
    <row r="50" spans="1:31" ht="14.25" customHeight="1">
      <c r="A50" s="1"/>
      <c r="B50" s="1"/>
      <c r="C50" s="8" t="s">
        <v>145</v>
      </c>
      <c r="D50" s="423" t="s">
        <v>149</v>
      </c>
      <c r="E50" s="9">
        <v>3</v>
      </c>
      <c r="F50" s="9" t="s">
        <v>42</v>
      </c>
      <c r="G50" s="9">
        <v>3</v>
      </c>
      <c r="H50" s="424"/>
      <c r="I50" s="422"/>
      <c r="J50" s="423"/>
      <c r="K50" s="423"/>
      <c r="L50" s="423"/>
      <c r="M50" s="423"/>
      <c r="N50" s="425" t="s">
        <v>97</v>
      </c>
      <c r="O50" s="425" t="s">
        <v>150</v>
      </c>
      <c r="P50" s="423"/>
      <c r="Q50" s="426"/>
      <c r="R50" s="423"/>
      <c r="S50" s="423">
        <v>0</v>
      </c>
      <c r="T50" s="423"/>
      <c r="U50" s="423"/>
      <c r="V50" s="423"/>
      <c r="W50" s="423"/>
      <c r="X50" s="424">
        <v>1</v>
      </c>
      <c r="Y50" s="423"/>
      <c r="Z50" s="423"/>
      <c r="AA50" s="423"/>
      <c r="AB50" s="8"/>
      <c r="AC50" s="418"/>
      <c r="AD50" s="1"/>
      <c r="AE50" s="1"/>
    </row>
    <row r="51" spans="1:31" ht="14.25" customHeight="1">
      <c r="A51" s="1"/>
      <c r="B51" s="1"/>
      <c r="C51" s="8" t="s">
        <v>145</v>
      </c>
      <c r="D51" s="423" t="s">
        <v>151</v>
      </c>
      <c r="E51" s="424">
        <v>3</v>
      </c>
      <c r="F51" s="9" t="s">
        <v>47</v>
      </c>
      <c r="G51" s="9">
        <v>5</v>
      </c>
      <c r="H51" s="424"/>
      <c r="I51" s="422"/>
      <c r="J51" s="423"/>
      <c r="K51" s="423"/>
      <c r="L51" s="423"/>
      <c r="M51" s="423"/>
      <c r="N51" s="420" t="s">
        <v>138</v>
      </c>
      <c r="O51" s="468" t="s">
        <v>51</v>
      </c>
      <c r="P51" s="423"/>
      <c r="Q51" s="426"/>
      <c r="R51" s="423"/>
      <c r="S51" s="423"/>
      <c r="T51" s="423"/>
      <c r="U51" s="423"/>
      <c r="V51" s="423"/>
      <c r="W51" s="423"/>
      <c r="X51" s="424">
        <v>1</v>
      </c>
      <c r="Y51" s="423"/>
      <c r="Z51" s="423"/>
      <c r="AA51" s="423"/>
      <c r="AB51" s="8"/>
      <c r="AC51" s="418"/>
      <c r="AD51" s="1"/>
      <c r="AE51" s="1"/>
    </row>
    <row r="52" spans="1:31" ht="14.25" customHeight="1">
      <c r="A52" s="1"/>
      <c r="B52" s="1"/>
      <c r="C52" s="8" t="s">
        <v>145</v>
      </c>
      <c r="D52" s="423" t="s">
        <v>152</v>
      </c>
      <c r="E52" s="9">
        <v>3</v>
      </c>
      <c r="F52" s="9" t="s">
        <v>42</v>
      </c>
      <c r="G52" s="9">
        <v>3</v>
      </c>
      <c r="H52" s="424"/>
      <c r="I52" s="422"/>
      <c r="J52" s="423"/>
      <c r="K52" s="423"/>
      <c r="L52" s="423"/>
      <c r="M52" s="423"/>
      <c r="N52" s="420" t="s">
        <v>43</v>
      </c>
      <c r="O52" s="420" t="s">
        <v>38</v>
      </c>
      <c r="P52" s="423"/>
      <c r="Q52" s="426"/>
      <c r="R52" s="423"/>
      <c r="S52" s="423"/>
      <c r="T52" s="423"/>
      <c r="U52" s="423"/>
      <c r="V52" s="423"/>
      <c r="W52" s="423"/>
      <c r="X52" s="424">
        <v>1</v>
      </c>
      <c r="Y52" s="423"/>
      <c r="Z52" s="423"/>
      <c r="AA52" s="423"/>
      <c r="AB52" s="8"/>
      <c r="AC52" s="418"/>
      <c r="AD52" s="1"/>
      <c r="AE52" s="1"/>
    </row>
    <row r="53" spans="1:31" ht="14.25" customHeight="1">
      <c r="A53" s="1"/>
      <c r="B53" s="1"/>
      <c r="C53" s="8" t="s">
        <v>153</v>
      </c>
      <c r="D53" s="423" t="s">
        <v>154</v>
      </c>
      <c r="E53" s="424">
        <v>3</v>
      </c>
      <c r="F53" s="9" t="s">
        <v>47</v>
      </c>
      <c r="G53" s="9">
        <v>5</v>
      </c>
      <c r="H53" s="424"/>
      <c r="I53" s="422"/>
      <c r="J53" s="423"/>
      <c r="K53" s="423"/>
      <c r="L53" s="423"/>
      <c r="M53" s="423"/>
      <c r="N53" s="420" t="s">
        <v>50</v>
      </c>
      <c r="O53" s="425" t="s">
        <v>155</v>
      </c>
      <c r="P53" s="423"/>
      <c r="Q53" s="426"/>
      <c r="R53" s="423"/>
      <c r="S53" s="423">
        <v>2</v>
      </c>
      <c r="T53" s="423"/>
      <c r="U53" s="423"/>
      <c r="V53" s="423"/>
      <c r="W53" s="423"/>
      <c r="X53" s="424">
        <v>1</v>
      </c>
      <c r="Y53" s="423"/>
      <c r="Z53" s="423"/>
      <c r="AA53" s="423"/>
      <c r="AB53" s="8"/>
      <c r="AC53" s="418"/>
      <c r="AD53" s="2"/>
      <c r="AE53" s="1"/>
    </row>
    <row r="54" spans="1:31" ht="14.25" customHeight="1">
      <c r="A54" s="1"/>
      <c r="B54" s="1"/>
      <c r="C54" s="8" t="s">
        <v>153</v>
      </c>
      <c r="D54" s="423" t="s">
        <v>156</v>
      </c>
      <c r="E54" s="447">
        <v>2</v>
      </c>
      <c r="F54" s="447" t="s">
        <v>157</v>
      </c>
      <c r="G54" s="447">
        <v>2</v>
      </c>
      <c r="H54" s="424"/>
      <c r="I54" s="422"/>
      <c r="J54" s="423"/>
      <c r="K54" s="423"/>
      <c r="L54" s="423"/>
      <c r="M54" s="423"/>
      <c r="N54" s="420" t="s">
        <v>73</v>
      </c>
      <c r="O54" s="420" t="s">
        <v>38</v>
      </c>
      <c r="P54" s="423"/>
      <c r="Q54" s="426"/>
      <c r="R54" s="423"/>
      <c r="S54" s="423">
        <v>2</v>
      </c>
      <c r="T54" s="423"/>
      <c r="U54" s="423"/>
      <c r="V54" s="423"/>
      <c r="W54" s="423"/>
      <c r="X54" s="424">
        <v>1</v>
      </c>
      <c r="Y54" s="423"/>
      <c r="Z54" s="423"/>
      <c r="AA54" s="423"/>
      <c r="AB54" s="8"/>
      <c r="AC54" s="418"/>
      <c r="AD54" s="2"/>
      <c r="AE54" s="1"/>
    </row>
    <row r="55" spans="1:31" ht="14.25" customHeight="1">
      <c r="A55" s="1"/>
      <c r="B55" s="1"/>
      <c r="C55" s="8" t="s">
        <v>153</v>
      </c>
      <c r="D55" s="423" t="s">
        <v>158</v>
      </c>
      <c r="E55" s="424">
        <v>3</v>
      </c>
      <c r="F55" s="9" t="s">
        <v>47</v>
      </c>
      <c r="G55" s="424">
        <v>5</v>
      </c>
      <c r="H55" s="424" t="s">
        <v>48</v>
      </c>
      <c r="I55" s="422"/>
      <c r="J55" s="423">
        <v>1</v>
      </c>
      <c r="K55" s="423"/>
      <c r="L55" s="423"/>
      <c r="M55" s="423"/>
      <c r="N55" s="420" t="s">
        <v>138</v>
      </c>
      <c r="O55" s="425" t="s">
        <v>155</v>
      </c>
      <c r="P55" s="423" t="s">
        <v>57</v>
      </c>
      <c r="Q55" s="426" t="s">
        <v>159</v>
      </c>
      <c r="R55" s="423"/>
      <c r="S55" s="423">
        <v>6</v>
      </c>
      <c r="T55" s="423"/>
      <c r="U55" s="423"/>
      <c r="V55" s="423"/>
      <c r="W55" s="423"/>
      <c r="X55" s="424">
        <v>1</v>
      </c>
      <c r="Y55" s="423"/>
      <c r="Z55" s="423"/>
      <c r="AA55" s="423"/>
      <c r="AB55" s="8"/>
      <c r="AC55" s="418"/>
      <c r="AD55" s="2"/>
      <c r="AE55" s="1"/>
    </row>
    <row r="56" spans="1:31" ht="14.25" customHeight="1">
      <c r="A56" s="1"/>
      <c r="B56" s="1"/>
      <c r="C56" s="8" t="s">
        <v>153</v>
      </c>
      <c r="D56" s="423" t="s">
        <v>160</v>
      </c>
      <c r="E56" s="424">
        <v>1</v>
      </c>
      <c r="F56" s="9" t="s">
        <v>124</v>
      </c>
      <c r="G56" s="424">
        <v>3</v>
      </c>
      <c r="H56" s="424"/>
      <c r="I56" s="422"/>
      <c r="J56" s="423"/>
      <c r="K56" s="423"/>
      <c r="L56" s="423"/>
      <c r="M56" s="423"/>
      <c r="N56" s="420"/>
      <c r="O56" s="425" t="s">
        <v>161</v>
      </c>
      <c r="P56" s="423"/>
      <c r="Q56" s="426" t="s">
        <v>162</v>
      </c>
      <c r="R56" s="423"/>
      <c r="S56" s="423"/>
      <c r="T56" s="423"/>
      <c r="U56" s="423"/>
      <c r="V56" s="423"/>
      <c r="W56" s="423"/>
      <c r="X56" s="424">
        <v>1</v>
      </c>
      <c r="Y56" s="423"/>
      <c r="Z56" s="423"/>
      <c r="AA56" s="423"/>
      <c r="AB56" s="8"/>
      <c r="AC56" s="418"/>
      <c r="AD56" s="2"/>
      <c r="AE56" s="1"/>
    </row>
    <row r="57" spans="1:31" ht="14.25" customHeight="1">
      <c r="A57" s="1"/>
      <c r="B57" s="1"/>
      <c r="C57" s="8" t="s">
        <v>153</v>
      </c>
      <c r="D57" s="423" t="s">
        <v>163</v>
      </c>
      <c r="E57" s="424">
        <v>3</v>
      </c>
      <c r="F57" s="9" t="s">
        <v>47</v>
      </c>
      <c r="G57" s="9">
        <v>5</v>
      </c>
      <c r="H57" s="424"/>
      <c r="I57" s="422"/>
      <c r="J57" s="423"/>
      <c r="K57" s="423"/>
      <c r="L57" s="423"/>
      <c r="M57" s="423"/>
      <c r="N57" s="420" t="s">
        <v>138</v>
      </c>
      <c r="O57" s="425" t="s">
        <v>155</v>
      </c>
      <c r="P57" s="423"/>
      <c r="Q57" s="426" t="s">
        <v>164</v>
      </c>
      <c r="R57" s="423"/>
      <c r="S57" s="423"/>
      <c r="T57" s="423"/>
      <c r="U57" s="423"/>
      <c r="V57" s="423"/>
      <c r="W57" s="423"/>
      <c r="X57" s="424">
        <v>1</v>
      </c>
      <c r="Y57" s="423"/>
      <c r="Z57" s="423"/>
      <c r="AA57" s="423"/>
      <c r="AB57" s="8"/>
      <c r="AC57" s="418"/>
      <c r="AD57" s="2"/>
      <c r="AE57" s="1"/>
    </row>
    <row r="58" spans="1:31" ht="14.25" customHeight="1">
      <c r="A58" s="1"/>
      <c r="B58" s="1"/>
      <c r="C58" s="8" t="s">
        <v>165</v>
      </c>
      <c r="D58" s="8" t="s">
        <v>166</v>
      </c>
      <c r="E58" s="9">
        <v>3</v>
      </c>
      <c r="F58" s="9" t="s">
        <v>47</v>
      </c>
      <c r="G58" s="9">
        <v>5</v>
      </c>
      <c r="H58" s="9"/>
      <c r="I58" s="421"/>
      <c r="J58" s="8"/>
      <c r="K58" s="8"/>
      <c r="L58" s="8"/>
      <c r="M58" s="8"/>
      <c r="N58" s="420" t="s">
        <v>50</v>
      </c>
      <c r="O58" s="420" t="s">
        <v>155</v>
      </c>
      <c r="P58" s="8"/>
      <c r="Q58" s="417" t="s">
        <v>69</v>
      </c>
      <c r="R58" s="8"/>
      <c r="S58" s="8">
        <v>19</v>
      </c>
      <c r="T58" s="8"/>
      <c r="U58" s="8"/>
      <c r="V58" s="8"/>
      <c r="W58" s="8"/>
      <c r="X58" s="9">
        <v>1</v>
      </c>
      <c r="Y58" s="8"/>
      <c r="Z58" s="8"/>
      <c r="AA58" s="423"/>
      <c r="AB58" s="8"/>
      <c r="AC58" s="418">
        <v>0.09</v>
      </c>
      <c r="AD58" s="1"/>
      <c r="AE58" s="1"/>
    </row>
    <row r="59" spans="1:31" ht="14.25" customHeight="1">
      <c r="A59" s="1"/>
      <c r="B59" s="1"/>
      <c r="C59" s="506" t="s">
        <v>108</v>
      </c>
      <c r="D59" s="8" t="s">
        <v>167</v>
      </c>
      <c r="E59" s="9">
        <v>3</v>
      </c>
      <c r="F59" s="9" t="s">
        <v>47</v>
      </c>
      <c r="G59" s="9">
        <v>5</v>
      </c>
      <c r="H59" s="9"/>
      <c r="I59" s="421"/>
      <c r="J59" s="8"/>
      <c r="K59" s="8"/>
      <c r="L59" s="8"/>
      <c r="M59" s="8"/>
      <c r="N59" s="420" t="s">
        <v>50</v>
      </c>
      <c r="O59" s="420" t="s">
        <v>155</v>
      </c>
      <c r="P59" s="8"/>
      <c r="Q59" s="426" t="s">
        <v>137</v>
      </c>
      <c r="R59" s="8"/>
      <c r="S59" s="8"/>
      <c r="T59" s="8"/>
      <c r="U59" s="8"/>
      <c r="V59" s="8"/>
      <c r="W59" s="8"/>
      <c r="X59" s="9">
        <v>1</v>
      </c>
      <c r="Y59" s="8"/>
      <c r="Z59" s="8"/>
      <c r="AA59" s="423"/>
      <c r="AB59" s="8"/>
      <c r="AC59" s="418">
        <v>0.09</v>
      </c>
      <c r="AD59" s="1"/>
      <c r="AE59" s="1"/>
    </row>
    <row r="60" spans="1:31" ht="14.25" customHeight="1">
      <c r="A60" s="1"/>
      <c r="B60" s="1"/>
      <c r="C60" s="8" t="s">
        <v>168</v>
      </c>
      <c r="D60" s="423" t="s">
        <v>169</v>
      </c>
      <c r="E60" s="9">
        <v>3</v>
      </c>
      <c r="F60" s="9" t="s">
        <v>47</v>
      </c>
      <c r="G60" s="9">
        <v>5</v>
      </c>
      <c r="H60" s="9"/>
      <c r="I60" s="421"/>
      <c r="J60" s="8"/>
      <c r="K60" s="8"/>
      <c r="L60" s="8"/>
      <c r="M60" s="8"/>
      <c r="N60" s="420" t="s">
        <v>50</v>
      </c>
      <c r="O60" s="420" t="s">
        <v>155</v>
      </c>
      <c r="P60" s="423"/>
      <c r="Q60" s="426" t="s">
        <v>170</v>
      </c>
      <c r="R60" s="423"/>
      <c r="S60" s="423"/>
      <c r="T60" s="423"/>
      <c r="U60" s="423"/>
      <c r="V60" s="423"/>
      <c r="W60" s="423"/>
      <c r="X60" s="424">
        <v>1</v>
      </c>
      <c r="Y60" s="423"/>
      <c r="Z60" s="423"/>
      <c r="AA60" s="423"/>
      <c r="AB60" s="8"/>
      <c r="AC60" s="418"/>
      <c r="AD60" s="1"/>
      <c r="AE60" s="1"/>
    </row>
    <row r="61" spans="1:31" ht="14.25" customHeight="1">
      <c r="A61" s="1"/>
      <c r="B61" s="1"/>
      <c r="C61" s="8" t="s">
        <v>168</v>
      </c>
      <c r="D61" s="423" t="s">
        <v>171</v>
      </c>
      <c r="E61" s="424">
        <v>3</v>
      </c>
      <c r="F61" s="9" t="s">
        <v>47</v>
      </c>
      <c r="G61" s="424">
        <v>5</v>
      </c>
      <c r="H61" s="424"/>
      <c r="I61" s="422"/>
      <c r="J61" s="423"/>
      <c r="K61" s="423"/>
      <c r="L61" s="423"/>
      <c r="M61" s="423"/>
      <c r="N61" s="420" t="s">
        <v>138</v>
      </c>
      <c r="O61" s="425" t="s">
        <v>155</v>
      </c>
      <c r="P61" s="423"/>
      <c r="Q61" s="426"/>
      <c r="R61" s="423"/>
      <c r="S61" s="423">
        <v>1</v>
      </c>
      <c r="T61" s="423"/>
      <c r="U61" s="423"/>
      <c r="V61" s="423"/>
      <c r="W61" s="423"/>
      <c r="X61" s="424">
        <v>1</v>
      </c>
      <c r="Y61" s="423"/>
      <c r="Z61" s="423"/>
      <c r="AA61" s="423"/>
      <c r="AB61" s="8"/>
      <c r="AC61" s="418"/>
      <c r="AD61" s="2"/>
      <c r="AE61" s="1"/>
    </row>
    <row r="62" spans="1:31" ht="14.25" customHeight="1">
      <c r="A62" s="1"/>
      <c r="B62" s="1"/>
      <c r="C62" s="8" t="s">
        <v>168</v>
      </c>
      <c r="D62" s="423" t="s">
        <v>172</v>
      </c>
      <c r="E62" s="9">
        <v>3</v>
      </c>
      <c r="F62" s="9" t="s">
        <v>42</v>
      </c>
      <c r="G62" s="9">
        <v>3</v>
      </c>
      <c r="H62" s="424"/>
      <c r="I62" s="422"/>
      <c r="J62" s="423"/>
      <c r="K62" s="423"/>
      <c r="L62" s="423"/>
      <c r="M62" s="423"/>
      <c r="N62" s="420" t="s">
        <v>43</v>
      </c>
      <c r="O62" s="425" t="s">
        <v>38</v>
      </c>
      <c r="P62" s="423"/>
      <c r="Q62" s="426"/>
      <c r="R62" s="423"/>
      <c r="S62" s="423">
        <v>22</v>
      </c>
      <c r="T62" s="423"/>
      <c r="U62" s="423"/>
      <c r="V62" s="423"/>
      <c r="W62" s="423"/>
      <c r="X62" s="424">
        <v>1</v>
      </c>
      <c r="Y62" s="423"/>
      <c r="Z62" s="423"/>
      <c r="AA62" s="423"/>
      <c r="AB62" s="8"/>
      <c r="AC62" s="418">
        <v>0.13</v>
      </c>
      <c r="AD62" s="1"/>
      <c r="AE62" s="1"/>
    </row>
    <row r="63" spans="1:31" ht="14.25" customHeight="1">
      <c r="A63" s="1"/>
      <c r="B63" s="1"/>
      <c r="C63" s="8" t="s">
        <v>168</v>
      </c>
      <c r="D63" s="423" t="s">
        <v>173</v>
      </c>
      <c r="E63" s="9">
        <v>3</v>
      </c>
      <c r="F63" s="9" t="s">
        <v>42</v>
      </c>
      <c r="G63" s="9">
        <v>3</v>
      </c>
      <c r="H63" s="424"/>
      <c r="I63" s="422"/>
      <c r="J63" s="423"/>
      <c r="K63" s="423"/>
      <c r="L63" s="423"/>
      <c r="M63" s="423"/>
      <c r="N63" s="420" t="s">
        <v>43</v>
      </c>
      <c r="O63" s="425" t="s">
        <v>174</v>
      </c>
      <c r="P63" s="423"/>
      <c r="Q63" s="426"/>
      <c r="R63" s="423"/>
      <c r="S63" s="423">
        <v>3</v>
      </c>
      <c r="T63" s="423"/>
      <c r="U63" s="423"/>
      <c r="V63" s="423"/>
      <c r="W63" s="423"/>
      <c r="X63" s="424">
        <v>1</v>
      </c>
      <c r="Y63" s="423"/>
      <c r="Z63" s="423"/>
      <c r="AA63" s="423"/>
      <c r="AB63" s="8"/>
      <c r="AC63" s="418"/>
      <c r="AD63" s="1"/>
      <c r="AE63" s="1"/>
    </row>
    <row r="64" spans="1:31" ht="14.25" customHeight="1">
      <c r="A64" s="1"/>
      <c r="B64" s="1"/>
      <c r="C64" s="8" t="s">
        <v>168</v>
      </c>
      <c r="D64" s="423" t="s">
        <v>175</v>
      </c>
      <c r="E64" s="424">
        <v>3</v>
      </c>
      <c r="F64" s="9" t="s">
        <v>47</v>
      </c>
      <c r="G64" s="424">
        <v>5</v>
      </c>
      <c r="H64" s="424"/>
      <c r="I64" s="422"/>
      <c r="J64" s="423"/>
      <c r="K64" s="423"/>
      <c r="L64" s="423"/>
      <c r="M64" s="423"/>
      <c r="N64" s="420" t="s">
        <v>138</v>
      </c>
      <c r="O64" s="425" t="s">
        <v>176</v>
      </c>
      <c r="P64" s="423"/>
      <c r="Q64" s="426"/>
      <c r="R64" s="423"/>
      <c r="S64" s="423">
        <v>1</v>
      </c>
      <c r="T64" s="423"/>
      <c r="U64" s="423"/>
      <c r="V64" s="423"/>
      <c r="W64" s="423"/>
      <c r="X64" s="424">
        <v>1</v>
      </c>
      <c r="Y64" s="423"/>
      <c r="Z64" s="423"/>
      <c r="AA64" s="423"/>
      <c r="AB64" s="8"/>
      <c r="AC64" s="418"/>
      <c r="AD64" s="1"/>
      <c r="AE64" s="1"/>
    </row>
    <row r="65" spans="1:31" ht="14.25" customHeight="1">
      <c r="A65" s="1"/>
      <c r="B65" s="1"/>
      <c r="C65" s="8" t="s">
        <v>168</v>
      </c>
      <c r="D65" s="423" t="s">
        <v>177</v>
      </c>
      <c r="E65" s="424">
        <v>3</v>
      </c>
      <c r="F65" s="9" t="s">
        <v>47</v>
      </c>
      <c r="G65" s="424">
        <v>5</v>
      </c>
      <c r="H65" s="424"/>
      <c r="I65" s="422"/>
      <c r="J65" s="423"/>
      <c r="K65" s="423"/>
      <c r="L65" s="423"/>
      <c r="M65" s="423"/>
      <c r="N65" s="420" t="s">
        <v>138</v>
      </c>
      <c r="O65" s="425"/>
      <c r="P65" s="423"/>
      <c r="Q65" s="426" t="s">
        <v>178</v>
      </c>
      <c r="R65" s="423"/>
      <c r="S65" s="423"/>
      <c r="T65" s="423"/>
      <c r="U65" s="423"/>
      <c r="V65" s="423"/>
      <c r="W65" s="423"/>
      <c r="X65" s="424">
        <v>1</v>
      </c>
      <c r="Y65" s="423"/>
      <c r="Z65" s="423"/>
      <c r="AA65" s="423"/>
      <c r="AB65" s="8"/>
      <c r="AC65" s="418"/>
      <c r="AD65" s="1"/>
      <c r="AE65" s="1"/>
    </row>
    <row r="66" spans="1:31" ht="14.25" customHeight="1">
      <c r="A66" s="1"/>
      <c r="B66" s="1"/>
      <c r="C66" s="8" t="s">
        <v>168</v>
      </c>
      <c r="D66" s="423" t="s">
        <v>179</v>
      </c>
      <c r="E66" s="424">
        <v>3</v>
      </c>
      <c r="F66" s="9" t="s">
        <v>47</v>
      </c>
      <c r="G66" s="424">
        <v>5</v>
      </c>
      <c r="H66" s="424"/>
      <c r="I66" s="422"/>
      <c r="J66" s="423"/>
      <c r="K66" s="423"/>
      <c r="L66" s="423"/>
      <c r="M66" s="423"/>
      <c r="N66" s="420" t="s">
        <v>138</v>
      </c>
      <c r="O66" s="425" t="s">
        <v>176</v>
      </c>
      <c r="P66" s="423"/>
      <c r="Q66" s="426"/>
      <c r="R66" s="423"/>
      <c r="S66" s="423">
        <v>2</v>
      </c>
      <c r="T66" s="423"/>
      <c r="U66" s="423"/>
      <c r="V66" s="423"/>
      <c r="W66" s="423"/>
      <c r="X66" s="424">
        <v>1</v>
      </c>
      <c r="Y66" s="423"/>
      <c r="Z66" s="423"/>
      <c r="AA66" s="423"/>
      <c r="AB66" s="8"/>
      <c r="AC66" s="418"/>
      <c r="AD66" s="1"/>
      <c r="AE66" s="1"/>
    </row>
    <row r="67" spans="1:31" ht="14.25" customHeight="1">
      <c r="A67" s="1"/>
      <c r="B67" s="1"/>
      <c r="C67" s="10" t="s">
        <v>180</v>
      </c>
      <c r="D67" s="10" t="s">
        <v>180</v>
      </c>
      <c r="E67" s="11">
        <v>2</v>
      </c>
      <c r="F67" s="11" t="s">
        <v>103</v>
      </c>
      <c r="G67" s="11">
        <v>4</v>
      </c>
      <c r="H67" s="11"/>
      <c r="I67" s="11"/>
      <c r="J67" s="10"/>
      <c r="K67" s="10"/>
      <c r="L67" s="10"/>
      <c r="M67" s="10"/>
      <c r="N67" s="12" t="s">
        <v>37</v>
      </c>
      <c r="O67" s="12" t="s">
        <v>51</v>
      </c>
      <c r="P67" s="13" t="s">
        <v>57</v>
      </c>
      <c r="Q67" s="10" t="s">
        <v>106</v>
      </c>
      <c r="R67" s="10"/>
      <c r="S67" s="10" t="s">
        <v>114</v>
      </c>
      <c r="T67" s="10"/>
      <c r="U67" s="10"/>
      <c r="V67" s="10"/>
      <c r="W67" s="10"/>
      <c r="X67" s="11">
        <v>1</v>
      </c>
      <c r="Y67" s="10"/>
      <c r="Z67" s="10"/>
      <c r="AA67" s="10"/>
      <c r="AB67" s="10"/>
      <c r="AC67" s="14"/>
      <c r="AD67" s="15"/>
      <c r="AE67" s="15"/>
    </row>
    <row r="68" spans="1:31" ht="14.25" customHeight="1">
      <c r="A68" s="1"/>
      <c r="B68" s="1"/>
      <c r="C68" s="10" t="s">
        <v>180</v>
      </c>
      <c r="D68" s="10" t="s">
        <v>181</v>
      </c>
      <c r="E68" s="11">
        <v>2</v>
      </c>
      <c r="F68" s="11" t="s">
        <v>103</v>
      </c>
      <c r="G68" s="11">
        <v>4</v>
      </c>
      <c r="H68" s="11"/>
      <c r="I68" s="11"/>
      <c r="J68" s="10"/>
      <c r="K68" s="10"/>
      <c r="L68" s="10"/>
      <c r="M68" s="10"/>
      <c r="N68" s="12" t="s">
        <v>37</v>
      </c>
      <c r="O68" s="12" t="s">
        <v>51</v>
      </c>
      <c r="P68" s="13" t="s">
        <v>57</v>
      </c>
      <c r="Q68" s="10" t="s">
        <v>106</v>
      </c>
      <c r="R68" s="10"/>
      <c r="S68" s="10">
        <v>24</v>
      </c>
      <c r="T68" s="16"/>
      <c r="U68" s="10"/>
      <c r="V68" s="10"/>
      <c r="W68" s="10"/>
      <c r="X68" s="471"/>
      <c r="Y68" s="10"/>
      <c r="Z68" s="10"/>
      <c r="AA68" s="10"/>
      <c r="AB68" s="10"/>
      <c r="AC68" s="14"/>
      <c r="AD68" s="15"/>
      <c r="AE68" s="15"/>
    </row>
    <row r="69" spans="1:31" ht="14.25" customHeight="1">
      <c r="A69" s="1"/>
      <c r="B69" s="1"/>
      <c r="C69" s="10" t="s">
        <v>180</v>
      </c>
      <c r="D69" s="10" t="s">
        <v>182</v>
      </c>
      <c r="E69" s="11">
        <v>2</v>
      </c>
      <c r="F69" s="11" t="s">
        <v>103</v>
      </c>
      <c r="G69" s="11">
        <v>4</v>
      </c>
      <c r="H69" s="11"/>
      <c r="I69" s="11"/>
      <c r="J69" s="10"/>
      <c r="K69" s="10"/>
      <c r="L69" s="10"/>
      <c r="M69" s="10"/>
      <c r="N69" s="12" t="s">
        <v>37</v>
      </c>
      <c r="O69" s="12" t="s">
        <v>51</v>
      </c>
      <c r="P69" s="13" t="s">
        <v>57</v>
      </c>
      <c r="Q69" s="10" t="s">
        <v>106</v>
      </c>
      <c r="R69" s="10"/>
      <c r="S69" s="10" t="s">
        <v>114</v>
      </c>
      <c r="T69" s="10"/>
      <c r="U69" s="10"/>
      <c r="V69" s="10"/>
      <c r="W69" s="10"/>
      <c r="X69" s="11">
        <v>1</v>
      </c>
      <c r="Y69" s="10"/>
      <c r="Z69" s="10"/>
      <c r="AA69" s="10"/>
      <c r="AB69" s="10"/>
      <c r="AC69" s="14"/>
      <c r="AD69" s="15"/>
      <c r="AE69" s="15"/>
    </row>
    <row r="70" spans="1:31" ht="14.25" customHeight="1">
      <c r="A70" s="1"/>
      <c r="B70" s="1"/>
      <c r="C70" s="10" t="s">
        <v>180</v>
      </c>
      <c r="D70" s="10" t="s">
        <v>183</v>
      </c>
      <c r="E70" s="11">
        <v>2</v>
      </c>
      <c r="F70" s="11" t="s">
        <v>103</v>
      </c>
      <c r="G70" s="11">
        <v>4</v>
      </c>
      <c r="H70" s="11"/>
      <c r="I70" s="11"/>
      <c r="J70" s="10"/>
      <c r="K70" s="10"/>
      <c r="L70" s="10"/>
      <c r="M70" s="10"/>
      <c r="N70" s="12" t="s">
        <v>37</v>
      </c>
      <c r="O70" s="12" t="s">
        <v>51</v>
      </c>
      <c r="P70" s="13" t="s">
        <v>57</v>
      </c>
      <c r="Q70" s="10" t="s">
        <v>53</v>
      </c>
      <c r="R70" s="10"/>
      <c r="S70" s="10">
        <v>33</v>
      </c>
      <c r="T70" s="16"/>
      <c r="U70" s="16"/>
      <c r="V70" s="10"/>
      <c r="W70" s="10"/>
      <c r="X70" s="471"/>
      <c r="Y70" s="10"/>
      <c r="Z70" s="10"/>
      <c r="AA70" s="10"/>
      <c r="AB70" s="10"/>
      <c r="AC70" s="14"/>
      <c r="AD70" s="15"/>
      <c r="AE70" s="15"/>
    </row>
    <row r="71" spans="1:31" ht="14.25" customHeight="1">
      <c r="A71" s="1"/>
      <c r="B71" s="1"/>
      <c r="C71" s="10" t="s">
        <v>180</v>
      </c>
      <c r="D71" s="10" t="s">
        <v>184</v>
      </c>
      <c r="E71" s="11">
        <v>2</v>
      </c>
      <c r="F71" s="11" t="s">
        <v>103</v>
      </c>
      <c r="G71" s="11">
        <v>4</v>
      </c>
      <c r="H71" s="11"/>
      <c r="I71" s="11"/>
      <c r="J71" s="10"/>
      <c r="K71" s="10"/>
      <c r="L71" s="10"/>
      <c r="M71" s="10"/>
      <c r="N71" s="12" t="s">
        <v>37</v>
      </c>
      <c r="O71" s="12" t="s">
        <v>51</v>
      </c>
      <c r="P71" s="13" t="s">
        <v>57</v>
      </c>
      <c r="Q71" s="10" t="s">
        <v>185</v>
      </c>
      <c r="R71" s="10"/>
      <c r="S71" s="10" t="s">
        <v>114</v>
      </c>
      <c r="T71" s="16"/>
      <c r="U71" s="16"/>
      <c r="V71" s="10"/>
      <c r="W71" s="10"/>
      <c r="X71" s="11">
        <v>1</v>
      </c>
      <c r="Y71" s="10"/>
      <c r="Z71" s="10"/>
      <c r="AA71" s="10"/>
      <c r="AB71" s="10"/>
      <c r="AC71" s="14"/>
      <c r="AD71" s="15"/>
      <c r="AE71" s="15"/>
    </row>
    <row r="72" spans="1:31" ht="14.25" customHeight="1">
      <c r="A72" s="1"/>
      <c r="B72" s="1"/>
      <c r="C72" s="10" t="s">
        <v>180</v>
      </c>
      <c r="D72" s="10" t="s">
        <v>186</v>
      </c>
      <c r="E72" s="11">
        <v>2</v>
      </c>
      <c r="F72" s="11" t="s">
        <v>103</v>
      </c>
      <c r="G72" s="11">
        <v>4</v>
      </c>
      <c r="H72" s="11"/>
      <c r="I72" s="11"/>
      <c r="J72" s="10"/>
      <c r="K72" s="10"/>
      <c r="L72" s="10"/>
      <c r="M72" s="10"/>
      <c r="N72" s="12" t="s">
        <v>37</v>
      </c>
      <c r="O72" s="12" t="s">
        <v>51</v>
      </c>
      <c r="P72" s="13" t="s">
        <v>57</v>
      </c>
      <c r="Q72" s="10" t="s">
        <v>106</v>
      </c>
      <c r="R72" s="10"/>
      <c r="S72" s="10">
        <v>26</v>
      </c>
      <c r="T72" s="16"/>
      <c r="U72" s="16"/>
      <c r="V72" s="10"/>
      <c r="W72" s="10"/>
      <c r="X72" s="471"/>
      <c r="Y72" s="10"/>
      <c r="Z72" s="10"/>
      <c r="AA72" s="10"/>
      <c r="AB72" s="10"/>
      <c r="AC72" s="14"/>
      <c r="AD72" s="15"/>
      <c r="AE72" s="15"/>
    </row>
    <row r="73" spans="1:31" ht="14.25" customHeight="1">
      <c r="A73" s="1"/>
      <c r="B73" s="1"/>
      <c r="C73" s="17" t="s">
        <v>187</v>
      </c>
      <c r="D73" s="17" t="s">
        <v>188</v>
      </c>
      <c r="E73" s="18">
        <v>2</v>
      </c>
      <c r="F73" s="18" t="s">
        <v>103</v>
      </c>
      <c r="G73" s="18">
        <v>4</v>
      </c>
      <c r="H73" s="18"/>
      <c r="I73" s="18"/>
      <c r="J73" s="17"/>
      <c r="K73" s="17"/>
      <c r="L73" s="17"/>
      <c r="M73" s="17"/>
      <c r="N73" s="19" t="s">
        <v>37</v>
      </c>
      <c r="O73" s="19" t="s">
        <v>51</v>
      </c>
      <c r="P73" s="20" t="s">
        <v>57</v>
      </c>
      <c r="Q73" s="17" t="s">
        <v>189</v>
      </c>
      <c r="R73" s="17"/>
      <c r="S73" s="17">
        <v>21</v>
      </c>
      <c r="T73" s="21"/>
      <c r="U73" s="17"/>
      <c r="V73" s="17"/>
      <c r="W73" s="17"/>
      <c r="X73" s="18">
        <v>1</v>
      </c>
      <c r="Y73" s="17"/>
      <c r="Z73" s="17"/>
      <c r="AA73" s="17"/>
      <c r="AB73" s="17"/>
      <c r="AC73" s="22"/>
      <c r="AD73" s="23"/>
      <c r="AE73" s="23"/>
    </row>
    <row r="74" spans="1:31" ht="14.25" customHeight="1">
      <c r="A74" s="1"/>
      <c r="B74" s="1"/>
      <c r="C74" s="17" t="s">
        <v>187</v>
      </c>
      <c r="D74" s="17" t="s">
        <v>190</v>
      </c>
      <c r="E74" s="18">
        <v>2</v>
      </c>
      <c r="F74" s="18" t="s">
        <v>72</v>
      </c>
      <c r="G74" s="18">
        <v>2</v>
      </c>
      <c r="H74" s="18"/>
      <c r="I74" s="18"/>
      <c r="J74" s="17"/>
      <c r="K74" s="17"/>
      <c r="L74" s="17"/>
      <c r="M74" s="17"/>
      <c r="N74" s="19" t="s">
        <v>37</v>
      </c>
      <c r="O74" s="19" t="s">
        <v>51</v>
      </c>
      <c r="P74" s="20" t="s">
        <v>57</v>
      </c>
      <c r="Q74" s="17" t="s">
        <v>191</v>
      </c>
      <c r="R74" s="17"/>
      <c r="S74" s="17">
        <v>22</v>
      </c>
      <c r="T74" s="21"/>
      <c r="U74" s="21"/>
      <c r="V74" s="17"/>
      <c r="W74" s="17"/>
      <c r="X74" s="472"/>
      <c r="Y74" s="17"/>
      <c r="Z74" s="17"/>
      <c r="AA74" s="17"/>
      <c r="AB74" s="17"/>
      <c r="AC74" s="22"/>
      <c r="AD74" s="23"/>
      <c r="AE74" s="23"/>
    </row>
    <row r="75" spans="1:31" ht="14.25" customHeight="1">
      <c r="A75" s="1"/>
      <c r="B75" s="1"/>
      <c r="C75" s="17" t="s">
        <v>187</v>
      </c>
      <c r="D75" s="17" t="s">
        <v>192</v>
      </c>
      <c r="E75" s="18">
        <v>2</v>
      </c>
      <c r="F75" s="18" t="s">
        <v>103</v>
      </c>
      <c r="G75" s="18">
        <v>4</v>
      </c>
      <c r="H75" s="18"/>
      <c r="I75" s="18"/>
      <c r="J75" s="17"/>
      <c r="K75" s="17"/>
      <c r="L75" s="17"/>
      <c r="M75" s="17"/>
      <c r="N75" s="19" t="s">
        <v>37</v>
      </c>
      <c r="O75" s="19" t="s">
        <v>51</v>
      </c>
      <c r="P75" s="20" t="s">
        <v>57</v>
      </c>
      <c r="Q75" s="17" t="s">
        <v>193</v>
      </c>
      <c r="R75" s="17"/>
      <c r="S75" s="17" t="s">
        <v>114</v>
      </c>
      <c r="T75" s="17"/>
      <c r="U75" s="17"/>
      <c r="V75" s="17"/>
      <c r="W75" s="17"/>
      <c r="X75" s="18">
        <v>1</v>
      </c>
      <c r="Y75" s="17"/>
      <c r="Z75" s="17"/>
      <c r="AA75" s="17"/>
      <c r="AB75" s="17"/>
      <c r="AC75" s="22"/>
      <c r="AD75" s="23"/>
      <c r="AE75" s="23"/>
    </row>
    <row r="76" spans="1:31" ht="14.25" customHeight="1">
      <c r="A76" s="1"/>
      <c r="B76" s="1"/>
      <c r="C76" s="17" t="s">
        <v>187</v>
      </c>
      <c r="D76" s="17" t="s">
        <v>194</v>
      </c>
      <c r="E76" s="18">
        <v>2</v>
      </c>
      <c r="F76" s="18" t="s">
        <v>103</v>
      </c>
      <c r="G76" s="18">
        <v>4</v>
      </c>
      <c r="H76" s="18"/>
      <c r="I76" s="18"/>
      <c r="J76" s="17"/>
      <c r="K76" s="17"/>
      <c r="L76" s="17"/>
      <c r="M76" s="17"/>
      <c r="N76" s="19" t="s">
        <v>37</v>
      </c>
      <c r="O76" s="19" t="s">
        <v>51</v>
      </c>
      <c r="P76" s="20" t="s">
        <v>57</v>
      </c>
      <c r="Q76" s="17" t="s">
        <v>193</v>
      </c>
      <c r="R76" s="17"/>
      <c r="S76" s="17">
        <v>12</v>
      </c>
      <c r="T76" s="17"/>
      <c r="U76" s="17"/>
      <c r="V76" s="17"/>
      <c r="W76" s="17"/>
      <c r="X76" s="18">
        <v>1</v>
      </c>
      <c r="Y76" s="17"/>
      <c r="Z76" s="17"/>
      <c r="AA76" s="17"/>
      <c r="AB76" s="17"/>
      <c r="AC76" s="22"/>
      <c r="AD76" s="23"/>
      <c r="AE76" s="23"/>
    </row>
    <row r="77" spans="1:31" ht="14.25" customHeight="1">
      <c r="A77" s="1"/>
      <c r="B77" s="1"/>
      <c r="C77" s="25" t="s">
        <v>195</v>
      </c>
      <c r="D77" s="25" t="s">
        <v>196</v>
      </c>
      <c r="E77" s="26">
        <v>2</v>
      </c>
      <c r="F77" s="26" t="s">
        <v>103</v>
      </c>
      <c r="G77" s="26">
        <v>4</v>
      </c>
      <c r="H77" s="26"/>
      <c r="I77" s="26"/>
      <c r="J77" s="25"/>
      <c r="K77" s="25"/>
      <c r="L77" s="25"/>
      <c r="M77" s="25"/>
      <c r="N77" s="27" t="s">
        <v>37</v>
      </c>
      <c r="O77" s="27" t="s">
        <v>51</v>
      </c>
      <c r="P77" s="28" t="s">
        <v>57</v>
      </c>
      <c r="Q77" s="25" t="s">
        <v>197</v>
      </c>
      <c r="R77" s="25"/>
      <c r="S77" s="25">
        <v>27</v>
      </c>
      <c r="T77" s="29"/>
      <c r="U77" s="29"/>
      <c r="V77" s="25"/>
      <c r="W77" s="25"/>
      <c r="X77" s="26">
        <v>1</v>
      </c>
      <c r="Y77" s="25"/>
      <c r="Z77" s="25"/>
      <c r="AA77" s="25"/>
      <c r="AB77" s="25"/>
      <c r="AC77" s="30"/>
      <c r="AD77" s="24"/>
      <c r="AE77" s="24"/>
    </row>
    <row r="78" spans="1:31" ht="14.25" customHeight="1">
      <c r="A78" s="1"/>
      <c r="B78" s="1"/>
      <c r="C78" s="25" t="s">
        <v>198</v>
      </c>
      <c r="D78" s="25" t="s">
        <v>185</v>
      </c>
      <c r="E78" s="26">
        <v>2</v>
      </c>
      <c r="F78" s="26" t="s">
        <v>103</v>
      </c>
      <c r="G78" s="26">
        <v>4</v>
      </c>
      <c r="H78" s="26"/>
      <c r="I78" s="26"/>
      <c r="J78" s="25"/>
      <c r="K78" s="25"/>
      <c r="L78" s="25"/>
      <c r="M78" s="25"/>
      <c r="N78" s="27" t="s">
        <v>37</v>
      </c>
      <c r="O78" s="27" t="s">
        <v>51</v>
      </c>
      <c r="P78" s="28" t="s">
        <v>57</v>
      </c>
      <c r="Q78" s="25" t="s">
        <v>53</v>
      </c>
      <c r="R78" s="25"/>
      <c r="S78" s="25">
        <v>20</v>
      </c>
      <c r="T78" s="29"/>
      <c r="U78" s="29"/>
      <c r="V78" s="25"/>
      <c r="W78" s="25"/>
      <c r="X78" s="504">
        <v>2</v>
      </c>
      <c r="Y78" s="25" t="s">
        <v>199</v>
      </c>
      <c r="Z78" s="25"/>
      <c r="AA78" s="25"/>
      <c r="AB78" s="25"/>
      <c r="AC78" s="30"/>
      <c r="AD78" s="24"/>
      <c r="AE78" s="24"/>
    </row>
    <row r="79" spans="1:31" ht="14.25" customHeight="1">
      <c r="A79" s="1"/>
      <c r="B79" s="1"/>
      <c r="C79" s="25" t="s">
        <v>198</v>
      </c>
      <c r="D79" s="25" t="s">
        <v>200</v>
      </c>
      <c r="E79" s="26">
        <v>2</v>
      </c>
      <c r="F79" s="26" t="s">
        <v>103</v>
      </c>
      <c r="G79" s="26">
        <v>4</v>
      </c>
      <c r="H79" s="26"/>
      <c r="I79" s="26"/>
      <c r="J79" s="25"/>
      <c r="K79" s="25"/>
      <c r="L79" s="25"/>
      <c r="M79" s="25"/>
      <c r="N79" s="27" t="s">
        <v>37</v>
      </c>
      <c r="O79" s="27" t="s">
        <v>51</v>
      </c>
      <c r="P79" s="28" t="s">
        <v>57</v>
      </c>
      <c r="Q79" s="25" t="s">
        <v>201</v>
      </c>
      <c r="R79" s="25"/>
      <c r="S79" s="25">
        <v>21</v>
      </c>
      <c r="T79" s="29"/>
      <c r="U79" s="29"/>
      <c r="V79" s="25"/>
      <c r="W79" s="25"/>
      <c r="X79" s="26">
        <v>1</v>
      </c>
      <c r="Y79" s="25"/>
      <c r="Z79" s="25"/>
      <c r="AA79" s="25"/>
      <c r="AB79" s="25"/>
      <c r="AC79" s="30"/>
      <c r="AD79" s="24"/>
      <c r="AE79" s="24"/>
    </row>
    <row r="80" spans="1:31" ht="14.25" customHeight="1">
      <c r="A80" s="1"/>
      <c r="B80" s="1"/>
      <c r="C80" s="25" t="s">
        <v>198</v>
      </c>
      <c r="D80" s="25" t="s">
        <v>202</v>
      </c>
      <c r="E80" s="26">
        <v>2</v>
      </c>
      <c r="F80" s="26" t="s">
        <v>103</v>
      </c>
      <c r="G80" s="26">
        <v>4</v>
      </c>
      <c r="H80" s="26"/>
      <c r="I80" s="26"/>
      <c r="J80" s="25"/>
      <c r="K80" s="25"/>
      <c r="L80" s="25"/>
      <c r="M80" s="25"/>
      <c r="N80" s="27" t="s">
        <v>37</v>
      </c>
      <c r="O80" s="27" t="s">
        <v>51</v>
      </c>
      <c r="P80" s="28" t="s">
        <v>57</v>
      </c>
      <c r="Q80" s="25" t="s">
        <v>185</v>
      </c>
      <c r="R80" s="25"/>
      <c r="S80" s="25">
        <v>23</v>
      </c>
      <c r="T80" s="29"/>
      <c r="U80" s="29"/>
      <c r="V80" s="25"/>
      <c r="W80" s="25"/>
      <c r="X80" s="473"/>
      <c r="Y80" s="25"/>
      <c r="Z80" s="25"/>
      <c r="AA80" s="25"/>
      <c r="AB80" s="25"/>
      <c r="AC80" s="30"/>
      <c r="AD80" s="24"/>
      <c r="AE80" s="24"/>
    </row>
    <row r="81" spans="1:31" ht="14.25" customHeight="1">
      <c r="A81" s="1"/>
      <c r="B81" s="1"/>
      <c r="C81" s="25" t="s">
        <v>198</v>
      </c>
      <c r="D81" s="25" t="s">
        <v>203</v>
      </c>
      <c r="E81" s="26">
        <v>2</v>
      </c>
      <c r="F81" s="26" t="s">
        <v>103</v>
      </c>
      <c r="G81" s="26">
        <v>4</v>
      </c>
      <c r="H81" s="26"/>
      <c r="I81" s="26"/>
      <c r="J81" s="25"/>
      <c r="K81" s="25"/>
      <c r="L81" s="25"/>
      <c r="M81" s="25"/>
      <c r="N81" s="27" t="s">
        <v>37</v>
      </c>
      <c r="O81" s="27" t="s">
        <v>51</v>
      </c>
      <c r="P81" s="28" t="s">
        <v>57</v>
      </c>
      <c r="Q81" s="25" t="s">
        <v>204</v>
      </c>
      <c r="R81" s="25"/>
      <c r="S81" s="25" t="s">
        <v>114</v>
      </c>
      <c r="T81" s="29"/>
      <c r="U81" s="29"/>
      <c r="V81" s="25"/>
      <c r="W81" s="25"/>
      <c r="X81" s="26">
        <v>1</v>
      </c>
      <c r="Y81" s="25"/>
      <c r="Z81" s="25"/>
      <c r="AA81" s="25"/>
      <c r="AB81" s="25"/>
      <c r="AC81" s="30"/>
      <c r="AD81" s="24"/>
      <c r="AE81" s="24"/>
    </row>
    <row r="82" spans="1:31" ht="14.25" customHeight="1">
      <c r="A82" s="1"/>
      <c r="B82" s="1"/>
      <c r="C82" s="474" t="s">
        <v>205</v>
      </c>
      <c r="D82" s="474" t="s">
        <v>206</v>
      </c>
      <c r="E82" s="475">
        <v>2</v>
      </c>
      <c r="F82" s="475" t="s">
        <v>103</v>
      </c>
      <c r="G82" s="475">
        <v>4</v>
      </c>
      <c r="H82" s="474"/>
      <c r="I82" s="474"/>
      <c r="J82" s="474"/>
      <c r="K82" s="474"/>
      <c r="L82" s="474"/>
      <c r="M82" s="474"/>
      <c r="N82" s="476" t="s">
        <v>37</v>
      </c>
      <c r="O82" s="476" t="s">
        <v>51</v>
      </c>
      <c r="P82" s="474"/>
      <c r="Q82" s="474" t="s">
        <v>106</v>
      </c>
      <c r="R82" s="474"/>
      <c r="S82" s="474" t="s">
        <v>114</v>
      </c>
      <c r="T82" s="477"/>
      <c r="U82" s="477"/>
      <c r="V82" s="474"/>
      <c r="W82" s="474"/>
      <c r="X82" s="475">
        <v>1</v>
      </c>
      <c r="Y82" s="474"/>
      <c r="Z82" s="474"/>
      <c r="AA82" s="474"/>
      <c r="AB82" s="474"/>
      <c r="AC82" s="478"/>
      <c r="AD82" s="479"/>
      <c r="AE82" s="479"/>
    </row>
    <row r="83" spans="1:31" ht="14.25" customHeight="1">
      <c r="A83" s="1"/>
      <c r="B83" s="1"/>
      <c r="C83" s="480" t="s">
        <v>205</v>
      </c>
      <c r="D83" s="480" t="s">
        <v>207</v>
      </c>
      <c r="E83" s="481">
        <v>2</v>
      </c>
      <c r="F83" s="481" t="s">
        <v>103</v>
      </c>
      <c r="G83" s="481">
        <v>4</v>
      </c>
      <c r="H83" s="480"/>
      <c r="I83" s="480"/>
      <c r="J83" s="480"/>
      <c r="K83" s="480"/>
      <c r="L83" s="480"/>
      <c r="M83" s="480"/>
      <c r="N83" s="482" t="s">
        <v>37</v>
      </c>
      <c r="O83" s="482" t="s">
        <v>208</v>
      </c>
      <c r="P83" s="480"/>
      <c r="Q83" s="480" t="s">
        <v>209</v>
      </c>
      <c r="R83" s="480"/>
      <c r="S83" s="480"/>
      <c r="T83" s="480"/>
      <c r="U83" s="480"/>
      <c r="V83" s="480"/>
      <c r="W83" s="483"/>
      <c r="X83" s="498"/>
      <c r="Y83" s="480"/>
      <c r="Z83" s="480"/>
      <c r="AA83" s="480"/>
      <c r="AB83" s="480"/>
      <c r="AC83" s="484"/>
      <c r="AD83" s="485"/>
      <c r="AE83" s="485"/>
    </row>
    <row r="84" spans="1:31" ht="14.25" customHeight="1">
      <c r="A84" s="1"/>
      <c r="B84" s="1"/>
      <c r="C84" s="474" t="s">
        <v>205</v>
      </c>
      <c r="D84" s="474" t="s">
        <v>210</v>
      </c>
      <c r="E84" s="474"/>
      <c r="F84" s="474"/>
      <c r="G84" s="474"/>
      <c r="H84" s="474"/>
      <c r="I84" s="474"/>
      <c r="J84" s="474"/>
      <c r="K84" s="474"/>
      <c r="L84" s="474"/>
      <c r="M84" s="474"/>
      <c r="N84" s="476"/>
      <c r="O84" s="476" t="s">
        <v>51</v>
      </c>
      <c r="P84" s="474"/>
      <c r="Q84" s="474" t="s">
        <v>106</v>
      </c>
      <c r="R84" s="474"/>
      <c r="S84" s="474"/>
      <c r="T84" s="474"/>
      <c r="U84" s="474"/>
      <c r="V84" s="474"/>
      <c r="W84" s="474"/>
      <c r="X84" s="475">
        <v>1</v>
      </c>
      <c r="Y84" s="474"/>
      <c r="Z84" s="474"/>
      <c r="AA84" s="474"/>
      <c r="AB84" s="474"/>
      <c r="AC84" s="478"/>
      <c r="AD84" s="479"/>
      <c r="AE84" s="479"/>
    </row>
    <row r="85" spans="1:31" ht="14.25" customHeight="1">
      <c r="A85" s="1"/>
      <c r="B85" s="1"/>
      <c r="C85" s="486" t="s">
        <v>211</v>
      </c>
      <c r="D85" s="486" t="s">
        <v>212</v>
      </c>
      <c r="E85" s="491">
        <v>3</v>
      </c>
      <c r="F85" s="491" t="s">
        <v>42</v>
      </c>
      <c r="G85" s="491">
        <v>3</v>
      </c>
      <c r="H85" s="491"/>
      <c r="I85" s="491"/>
      <c r="J85" s="490"/>
      <c r="K85" s="490"/>
      <c r="L85" s="490"/>
      <c r="M85" s="490"/>
      <c r="N85" s="492" t="s">
        <v>43</v>
      </c>
      <c r="O85" s="493" t="s">
        <v>38</v>
      </c>
      <c r="P85" s="486"/>
      <c r="Q85" s="486" t="s">
        <v>213</v>
      </c>
      <c r="R85" s="486"/>
      <c r="S85" s="486" t="s">
        <v>114</v>
      </c>
      <c r="T85" s="486"/>
      <c r="U85" s="486"/>
      <c r="V85" s="486"/>
      <c r="W85" s="486"/>
      <c r="X85" s="499"/>
      <c r="Y85" s="486"/>
      <c r="Z85" s="486"/>
      <c r="AA85" s="486"/>
      <c r="AB85" s="486"/>
      <c r="AC85" s="488"/>
      <c r="AD85" s="489"/>
      <c r="AE85" s="489"/>
    </row>
    <row r="86" spans="1:31" ht="14.25" customHeight="1">
      <c r="A86" s="1"/>
      <c r="B86" s="1"/>
      <c r="C86" s="486" t="s">
        <v>211</v>
      </c>
      <c r="D86" s="486" t="s">
        <v>214</v>
      </c>
      <c r="E86" s="491">
        <v>3</v>
      </c>
      <c r="F86" s="491" t="s">
        <v>42</v>
      </c>
      <c r="G86" s="491">
        <v>3</v>
      </c>
      <c r="H86" s="491"/>
      <c r="I86" s="491"/>
      <c r="J86" s="490"/>
      <c r="K86" s="490"/>
      <c r="L86" s="490"/>
      <c r="M86" s="490"/>
      <c r="N86" s="492" t="s">
        <v>43</v>
      </c>
      <c r="O86" s="493" t="s">
        <v>38</v>
      </c>
      <c r="P86" s="486"/>
      <c r="Q86" s="486" t="s">
        <v>130</v>
      </c>
      <c r="R86" s="486"/>
      <c r="S86" s="486" t="s">
        <v>114</v>
      </c>
      <c r="T86" s="486"/>
      <c r="U86" s="486"/>
      <c r="V86" s="486"/>
      <c r="W86" s="486"/>
      <c r="X86" s="487">
        <v>1</v>
      </c>
      <c r="Y86" s="486"/>
      <c r="Z86" s="486"/>
      <c r="AA86" s="486"/>
      <c r="AB86" s="486"/>
      <c r="AC86" s="488"/>
      <c r="AD86" s="489"/>
      <c r="AE86" s="489"/>
    </row>
    <row r="87" spans="1:31" ht="14.25" customHeight="1">
      <c r="A87" s="1"/>
      <c r="B87" s="1"/>
      <c r="C87" s="486" t="s">
        <v>211</v>
      </c>
      <c r="D87" s="486" t="s">
        <v>215</v>
      </c>
      <c r="E87" s="491">
        <v>3</v>
      </c>
      <c r="F87" s="491" t="s">
        <v>42</v>
      </c>
      <c r="G87" s="491">
        <v>3</v>
      </c>
      <c r="H87" s="491"/>
      <c r="I87" s="491"/>
      <c r="J87" s="490"/>
      <c r="K87" s="490"/>
      <c r="L87" s="490"/>
      <c r="M87" s="490"/>
      <c r="N87" s="492" t="s">
        <v>43</v>
      </c>
      <c r="O87" s="493" t="s">
        <v>38</v>
      </c>
      <c r="P87" s="486"/>
      <c r="Q87" s="486" t="s">
        <v>216</v>
      </c>
      <c r="R87" s="486"/>
      <c r="S87" s="486" t="s">
        <v>114</v>
      </c>
      <c r="T87" s="486"/>
      <c r="U87" s="486"/>
      <c r="V87" s="486"/>
      <c r="W87" s="486"/>
      <c r="X87" s="487">
        <v>1</v>
      </c>
      <c r="Y87" s="486"/>
      <c r="Z87" s="486"/>
      <c r="AA87" s="486"/>
      <c r="AB87" s="486"/>
      <c r="AC87" s="488"/>
      <c r="AD87" s="489"/>
      <c r="AE87" s="489"/>
    </row>
    <row r="88" spans="1:31" ht="14.25" customHeight="1">
      <c r="A88" s="1"/>
      <c r="B88" s="1"/>
      <c r="C88" s="490" t="s">
        <v>211</v>
      </c>
      <c r="D88" s="490" t="s">
        <v>217</v>
      </c>
      <c r="E88" s="491">
        <v>3</v>
      </c>
      <c r="F88" s="491" t="s">
        <v>42</v>
      </c>
      <c r="G88" s="491">
        <v>3</v>
      </c>
      <c r="H88" s="491"/>
      <c r="I88" s="491"/>
      <c r="J88" s="490"/>
      <c r="K88" s="490"/>
      <c r="L88" s="490"/>
      <c r="M88" s="490"/>
      <c r="N88" s="492" t="s">
        <v>43</v>
      </c>
      <c r="O88" s="493" t="s">
        <v>38</v>
      </c>
      <c r="P88" s="494"/>
      <c r="Q88" s="486" t="s">
        <v>218</v>
      </c>
      <c r="R88" s="490"/>
      <c r="S88" s="490" t="s">
        <v>219</v>
      </c>
      <c r="T88" s="490"/>
      <c r="U88" s="490"/>
      <c r="V88" s="495"/>
      <c r="W88" s="495"/>
      <c r="X88" s="500"/>
      <c r="Y88" s="490"/>
      <c r="Z88" s="490"/>
      <c r="AA88" s="490"/>
      <c r="AB88" s="490"/>
      <c r="AC88" s="496"/>
      <c r="AD88" s="497"/>
      <c r="AE88" s="497"/>
    </row>
    <row r="89" spans="1:31" ht="14.25" customHeight="1">
      <c r="A89" s="1"/>
      <c r="B89" s="1"/>
      <c r="C89" s="43" t="s">
        <v>220</v>
      </c>
      <c r="D89" s="43" t="s">
        <v>221</v>
      </c>
      <c r="E89" s="43"/>
      <c r="F89" s="43"/>
      <c r="G89" s="43"/>
      <c r="H89" s="43"/>
      <c r="I89" s="43"/>
      <c r="J89" s="43"/>
      <c r="K89" s="43"/>
      <c r="L89" s="43"/>
      <c r="M89" s="43"/>
      <c r="N89" s="44"/>
      <c r="O89" s="44"/>
      <c r="P89" s="43"/>
      <c r="Q89" s="43"/>
      <c r="R89" s="43"/>
      <c r="S89" s="43" t="s">
        <v>114</v>
      </c>
      <c r="T89" s="43"/>
      <c r="U89" s="43"/>
      <c r="V89" s="43"/>
      <c r="W89" s="43"/>
      <c r="X89" s="45"/>
      <c r="Y89" s="43"/>
      <c r="Z89" s="43"/>
      <c r="AA89" s="43"/>
      <c r="AB89" s="43"/>
      <c r="AC89" s="46"/>
      <c r="AD89" s="47"/>
      <c r="AE89" s="47"/>
    </row>
    <row r="90" spans="1:31" ht="14.25" customHeight="1">
      <c r="A90" s="1"/>
      <c r="B90" s="1"/>
      <c r="C90" s="31" t="s">
        <v>220</v>
      </c>
      <c r="D90" s="31" t="s">
        <v>222</v>
      </c>
      <c r="E90" s="31"/>
      <c r="F90" s="31"/>
      <c r="G90" s="31"/>
      <c r="H90" s="31"/>
      <c r="I90" s="31"/>
      <c r="J90" s="31"/>
      <c r="K90" s="31"/>
      <c r="L90" s="31"/>
      <c r="M90" s="31"/>
      <c r="N90" s="33"/>
      <c r="O90" s="33"/>
      <c r="P90" s="31"/>
      <c r="Q90" s="31"/>
      <c r="R90" s="31"/>
      <c r="S90" s="31" t="s">
        <v>114</v>
      </c>
      <c r="T90" s="31"/>
      <c r="U90" s="31"/>
      <c r="V90" s="31"/>
      <c r="W90" s="31"/>
      <c r="X90" s="32"/>
      <c r="Y90" s="31"/>
      <c r="Z90" s="31"/>
      <c r="AA90" s="31"/>
      <c r="AB90" s="31"/>
      <c r="AC90" s="34"/>
      <c r="AD90" s="35"/>
      <c r="AE90" s="35"/>
    </row>
    <row r="91" spans="1:31" ht="14.25" customHeight="1">
      <c r="A91" s="1"/>
      <c r="B91" s="1"/>
      <c r="C91" s="31" t="s">
        <v>220</v>
      </c>
      <c r="D91" s="31" t="s">
        <v>223</v>
      </c>
      <c r="E91" s="31"/>
      <c r="F91" s="31"/>
      <c r="G91" s="31"/>
      <c r="H91" s="31"/>
      <c r="I91" s="31"/>
      <c r="J91" s="31"/>
      <c r="K91" s="31"/>
      <c r="L91" s="31"/>
      <c r="M91" s="31"/>
      <c r="N91" s="33"/>
      <c r="O91" s="33"/>
      <c r="P91" s="31"/>
      <c r="Q91" s="31"/>
      <c r="R91" s="31"/>
      <c r="S91" s="31" t="s">
        <v>114</v>
      </c>
      <c r="T91" s="31"/>
      <c r="U91" s="31"/>
      <c r="V91" s="31"/>
      <c r="W91" s="31"/>
      <c r="X91" s="32"/>
      <c r="Y91" s="31"/>
      <c r="Z91" s="31"/>
      <c r="AA91" s="31"/>
      <c r="AB91" s="31"/>
      <c r="AC91" s="34"/>
      <c r="AD91" s="35"/>
      <c r="AE91" s="35"/>
    </row>
    <row r="92" spans="1:31" ht="14.25" customHeight="1">
      <c r="A92" s="1"/>
      <c r="B92" s="1"/>
      <c r="C92" s="36" t="s">
        <v>220</v>
      </c>
      <c r="D92" s="36" t="s">
        <v>224</v>
      </c>
      <c r="E92" s="37"/>
      <c r="F92" s="37"/>
      <c r="G92" s="37"/>
      <c r="H92" s="37"/>
      <c r="I92" s="37"/>
      <c r="J92" s="37"/>
      <c r="K92" s="37"/>
      <c r="L92" s="37"/>
      <c r="M92" s="37"/>
      <c r="N92" s="38"/>
      <c r="O92" s="38"/>
      <c r="P92" s="37"/>
      <c r="Q92" s="37" t="s">
        <v>225</v>
      </c>
      <c r="R92" s="37"/>
      <c r="S92" s="37" t="s">
        <v>114</v>
      </c>
      <c r="T92" s="37"/>
      <c r="U92" s="37"/>
      <c r="V92" s="37"/>
      <c r="W92" s="39"/>
      <c r="X92" s="40"/>
      <c r="Y92" s="36"/>
      <c r="Z92" s="37"/>
      <c r="AA92" s="37"/>
      <c r="AB92" s="37"/>
      <c r="AC92" s="41"/>
      <c r="AD92" s="42"/>
      <c r="AE92" s="42"/>
    </row>
    <row r="93" spans="1:31" ht="14.25" customHeight="1">
      <c r="A93" s="1"/>
      <c r="B93" s="1"/>
      <c r="C93" s="31" t="s">
        <v>220</v>
      </c>
      <c r="D93" s="31" t="s">
        <v>226</v>
      </c>
      <c r="E93" s="31"/>
      <c r="F93" s="31"/>
      <c r="G93" s="31"/>
      <c r="H93" s="31"/>
      <c r="I93" s="31"/>
      <c r="J93" s="31"/>
      <c r="K93" s="31"/>
      <c r="L93" s="31"/>
      <c r="M93" s="31"/>
      <c r="N93" s="33"/>
      <c r="O93" s="33"/>
      <c r="P93" s="31"/>
      <c r="Q93" s="31"/>
      <c r="R93" s="31"/>
      <c r="S93" s="31" t="s">
        <v>114</v>
      </c>
      <c r="T93" s="31"/>
      <c r="U93" s="31"/>
      <c r="V93" s="31"/>
      <c r="W93" s="31"/>
      <c r="X93" s="32"/>
      <c r="Y93" s="31"/>
      <c r="Z93" s="31"/>
      <c r="AA93" s="31"/>
      <c r="AB93" s="31"/>
      <c r="AC93" s="34"/>
      <c r="AD93" s="35"/>
      <c r="AE93" s="35"/>
    </row>
    <row r="94" spans="1:31" ht="14.25" customHeight="1">
      <c r="A94" s="1"/>
      <c r="B94" s="1"/>
      <c r="C94" s="31" t="s">
        <v>220</v>
      </c>
      <c r="D94" s="31" t="s">
        <v>227</v>
      </c>
      <c r="E94" s="31"/>
      <c r="F94" s="31"/>
      <c r="G94" s="31"/>
      <c r="H94" s="31"/>
      <c r="I94" s="31"/>
      <c r="J94" s="31"/>
      <c r="K94" s="31"/>
      <c r="L94" s="31"/>
      <c r="M94" s="31"/>
      <c r="N94" s="33"/>
      <c r="O94" s="33"/>
      <c r="P94" s="31"/>
      <c r="Q94" s="31"/>
      <c r="R94" s="31"/>
      <c r="S94" s="31" t="s">
        <v>114</v>
      </c>
      <c r="T94" s="31"/>
      <c r="U94" s="31"/>
      <c r="V94" s="31"/>
      <c r="W94" s="31"/>
      <c r="X94" s="32"/>
      <c r="Y94" s="31"/>
      <c r="Z94" s="31"/>
      <c r="AA94" s="31"/>
      <c r="AB94" s="31"/>
      <c r="AC94" s="34"/>
      <c r="AD94" s="35"/>
      <c r="AE94" s="35"/>
    </row>
    <row r="95" spans="1:31" ht="14.25" customHeight="1">
      <c r="A95" s="1"/>
      <c r="B95" s="1"/>
      <c r="C95" s="31" t="s">
        <v>220</v>
      </c>
      <c r="D95" s="31" t="s">
        <v>228</v>
      </c>
      <c r="E95" s="31"/>
      <c r="F95" s="31"/>
      <c r="G95" s="31"/>
      <c r="H95" s="31"/>
      <c r="I95" s="31"/>
      <c r="J95" s="31"/>
      <c r="K95" s="31"/>
      <c r="L95" s="31"/>
      <c r="M95" s="31"/>
      <c r="N95" s="33"/>
      <c r="O95" s="33"/>
      <c r="P95" s="31"/>
      <c r="Q95" s="31"/>
      <c r="R95" s="31"/>
      <c r="S95" s="31" t="s">
        <v>114</v>
      </c>
      <c r="T95" s="31"/>
      <c r="U95" s="31"/>
      <c r="V95" s="31"/>
      <c r="W95" s="31"/>
      <c r="X95" s="32"/>
      <c r="Y95" s="31"/>
      <c r="Z95" s="31"/>
      <c r="AA95" s="31"/>
      <c r="AB95" s="31"/>
      <c r="AC95" s="34"/>
      <c r="AD95" s="35"/>
      <c r="AE95" s="35"/>
    </row>
    <row r="96" spans="1:3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6"/>
      <c r="Y96" s="1"/>
      <c r="Z96" s="1"/>
      <c r="AA96" s="1"/>
      <c r="AB96" s="1"/>
      <c r="AC96" s="7"/>
      <c r="AD96" s="1"/>
      <c r="AE96" s="1"/>
    </row>
    <row r="97" spans="1:3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6"/>
      <c r="Y97" s="1"/>
      <c r="Z97" s="1"/>
      <c r="AA97" s="1"/>
      <c r="AB97" s="1"/>
      <c r="AC97" s="7"/>
      <c r="AD97" s="1"/>
      <c r="AE97" s="1"/>
    </row>
    <row r="98" spans="1:3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6"/>
      <c r="Y98" s="1"/>
      <c r="Z98" s="1"/>
      <c r="AA98" s="1"/>
      <c r="AB98" s="1"/>
      <c r="AC98" s="7"/>
      <c r="AD98" s="1"/>
      <c r="AE98" s="1"/>
    </row>
    <row r="99" spans="1:31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6"/>
      <c r="Y99" s="1"/>
      <c r="Z99" s="1"/>
      <c r="AA99" s="1"/>
      <c r="AB99" s="1"/>
      <c r="AC99" s="7"/>
      <c r="AD99" s="1"/>
      <c r="AE99" s="1"/>
    </row>
    <row r="100" spans="1:31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6"/>
      <c r="Y100" s="1"/>
      <c r="Z100" s="1"/>
      <c r="AA100" s="1"/>
      <c r="AB100" s="1"/>
      <c r="AC100" s="7"/>
      <c r="AD100" s="1"/>
      <c r="AE100" s="1"/>
    </row>
    <row r="101" spans="1:3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6"/>
      <c r="Y101" s="1"/>
      <c r="Z101" s="1"/>
      <c r="AA101" s="1"/>
      <c r="AB101" s="1"/>
      <c r="AC101" s="7"/>
      <c r="AD101" s="1"/>
      <c r="AE101" s="1"/>
    </row>
    <row r="102" spans="1:31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6"/>
      <c r="Y102" s="1"/>
      <c r="Z102" s="1"/>
      <c r="AA102" s="1"/>
      <c r="AB102" s="1"/>
      <c r="AC102" s="7"/>
      <c r="AD102" s="1"/>
      <c r="AE102" s="1"/>
    </row>
    <row r="103" spans="1:31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6"/>
      <c r="Y103" s="1"/>
      <c r="Z103" s="1"/>
      <c r="AA103" s="1"/>
      <c r="AB103" s="1"/>
      <c r="AC103" s="7"/>
      <c r="AD103" s="1"/>
      <c r="AE103" s="1"/>
    </row>
    <row r="104" spans="1:31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6"/>
      <c r="Y104" s="1"/>
      <c r="Z104" s="1"/>
      <c r="AA104" s="1"/>
      <c r="AB104" s="1"/>
      <c r="AC104" s="7"/>
      <c r="AD104" s="1"/>
      <c r="AE104" s="1"/>
    </row>
    <row r="105" spans="1:31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6"/>
      <c r="Y105" s="1"/>
      <c r="Z105" s="1"/>
      <c r="AA105" s="1"/>
      <c r="AB105" s="1"/>
      <c r="AC105" s="7"/>
      <c r="AD105" s="1"/>
      <c r="AE105" s="1"/>
    </row>
    <row r="106" spans="1:31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6"/>
      <c r="Y106" s="1"/>
      <c r="Z106" s="1"/>
      <c r="AA106" s="1"/>
      <c r="AB106" s="1"/>
      <c r="AC106" s="7"/>
      <c r="AD106" s="1"/>
      <c r="AE106" s="1"/>
    </row>
    <row r="107" spans="1:31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6"/>
      <c r="Y107" s="1"/>
      <c r="Z107" s="1"/>
      <c r="AA107" s="1"/>
      <c r="AB107" s="1"/>
      <c r="AC107" s="7"/>
      <c r="AD107" s="1"/>
      <c r="AE107" s="1"/>
    </row>
    <row r="108" spans="1:31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6"/>
      <c r="Y108" s="1"/>
      <c r="Z108" s="1"/>
      <c r="AA108" s="1"/>
      <c r="AB108" s="1"/>
      <c r="AC108" s="7"/>
      <c r="AD108" s="1"/>
      <c r="AE108" s="1"/>
    </row>
    <row r="109" spans="1:31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6"/>
      <c r="Y109" s="1"/>
      <c r="Z109" s="1"/>
      <c r="AA109" s="1"/>
      <c r="AB109" s="1"/>
      <c r="AC109" s="7"/>
      <c r="AD109" s="1"/>
      <c r="AE109" s="1"/>
    </row>
    <row r="110" spans="1:31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6"/>
      <c r="Y110" s="1"/>
      <c r="Z110" s="1"/>
      <c r="AA110" s="1"/>
      <c r="AB110" s="1"/>
      <c r="AC110" s="7"/>
      <c r="AD110" s="1"/>
      <c r="AE110" s="1"/>
    </row>
    <row r="111" spans="1:3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6"/>
      <c r="Y111" s="1"/>
      <c r="Z111" s="1"/>
      <c r="AA111" s="1"/>
      <c r="AB111" s="1"/>
      <c r="AC111" s="7"/>
      <c r="AD111" s="1"/>
      <c r="AE111" s="1"/>
    </row>
    <row r="112" spans="1:31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6"/>
      <c r="Y112" s="1"/>
      <c r="Z112" s="1"/>
      <c r="AA112" s="1"/>
      <c r="AB112" s="1"/>
      <c r="AC112" s="7"/>
      <c r="AD112" s="1"/>
      <c r="AE112" s="1"/>
    </row>
    <row r="113" spans="1:31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6"/>
      <c r="Y113" s="1"/>
      <c r="Z113" s="1"/>
      <c r="AA113" s="1"/>
      <c r="AB113" s="1"/>
      <c r="AC113" s="7"/>
      <c r="AD113" s="1"/>
      <c r="AE113" s="1"/>
    </row>
    <row r="114" spans="1:31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6"/>
      <c r="Y114" s="1"/>
      <c r="Z114" s="1"/>
      <c r="AA114" s="1"/>
      <c r="AB114" s="1"/>
      <c r="AC114" s="7"/>
      <c r="AD114" s="1"/>
      <c r="AE114" s="1"/>
    </row>
    <row r="115" spans="1:31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6"/>
      <c r="Y115" s="1"/>
      <c r="Z115" s="1"/>
      <c r="AA115" s="1"/>
      <c r="AB115" s="1"/>
      <c r="AC115" s="7"/>
      <c r="AD115" s="1"/>
      <c r="AE115" s="1"/>
    </row>
    <row r="116" spans="1:31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6"/>
      <c r="Y116" s="1"/>
      <c r="Z116" s="1"/>
      <c r="AA116" s="1"/>
      <c r="AB116" s="1"/>
      <c r="AC116" s="7"/>
      <c r="AD116" s="1"/>
      <c r="AE116" s="1"/>
    </row>
    <row r="117" spans="1:31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6"/>
      <c r="Y117" s="1"/>
      <c r="Z117" s="1"/>
      <c r="AA117" s="1"/>
      <c r="AB117" s="1"/>
      <c r="AC117" s="7"/>
      <c r="AD117" s="1"/>
      <c r="AE117" s="1"/>
    </row>
    <row r="118" spans="1:31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6"/>
      <c r="Y118" s="1"/>
      <c r="Z118" s="1"/>
      <c r="AA118" s="1"/>
      <c r="AB118" s="1"/>
      <c r="AC118" s="7"/>
      <c r="AD118" s="1"/>
      <c r="AE118" s="1"/>
    </row>
    <row r="119" spans="1:31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6"/>
      <c r="Y119" s="1"/>
      <c r="Z119" s="1"/>
      <c r="AA119" s="1"/>
      <c r="AB119" s="1"/>
      <c r="AC119" s="7"/>
      <c r="AD119" s="1"/>
      <c r="AE119" s="1"/>
    </row>
    <row r="120" spans="1:31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6"/>
      <c r="Y120" s="1"/>
      <c r="Z120" s="1"/>
      <c r="AA120" s="1"/>
      <c r="AB120" s="1"/>
      <c r="AC120" s="7"/>
      <c r="AD120" s="1"/>
      <c r="AE120" s="1"/>
    </row>
    <row r="121" spans="1:3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6"/>
      <c r="Y121" s="1"/>
      <c r="Z121" s="1"/>
      <c r="AA121" s="1"/>
      <c r="AB121" s="1"/>
      <c r="AC121" s="7"/>
      <c r="AD121" s="1"/>
      <c r="AE121" s="1"/>
    </row>
    <row r="122" spans="1:31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6"/>
      <c r="Y122" s="1"/>
      <c r="Z122" s="1"/>
      <c r="AA122" s="1"/>
      <c r="AB122" s="1"/>
      <c r="AC122" s="7"/>
      <c r="AD122" s="1"/>
      <c r="AE122" s="1"/>
    </row>
    <row r="123" spans="1:31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6"/>
      <c r="Y123" s="1"/>
      <c r="Z123" s="1"/>
      <c r="AA123" s="1"/>
      <c r="AB123" s="1"/>
      <c r="AC123" s="7"/>
      <c r="AD123" s="1"/>
      <c r="AE123" s="1"/>
    </row>
    <row r="124" spans="1:31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6"/>
      <c r="Y124" s="1"/>
      <c r="Z124" s="1"/>
      <c r="AA124" s="1"/>
      <c r="AB124" s="1"/>
      <c r="AC124" s="7"/>
      <c r="AD124" s="1"/>
      <c r="AE124" s="1"/>
    </row>
    <row r="125" spans="1:31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6"/>
      <c r="Y125" s="1"/>
      <c r="Z125" s="1"/>
      <c r="AA125" s="1"/>
      <c r="AB125" s="1"/>
      <c r="AC125" s="7"/>
      <c r="AD125" s="1"/>
      <c r="AE125" s="1"/>
    </row>
    <row r="126" spans="1:31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6"/>
      <c r="Y126" s="1"/>
      <c r="Z126" s="1"/>
      <c r="AA126" s="1"/>
      <c r="AB126" s="1"/>
      <c r="AC126" s="7"/>
      <c r="AD126" s="1"/>
      <c r="AE126" s="1"/>
    </row>
    <row r="127" spans="1:31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6"/>
      <c r="Y127" s="1"/>
      <c r="Z127" s="1"/>
      <c r="AA127" s="1"/>
      <c r="AB127" s="1"/>
      <c r="AC127" s="7"/>
      <c r="AD127" s="1"/>
      <c r="AE127" s="1"/>
    </row>
    <row r="128" spans="1:31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6"/>
      <c r="Y128" s="1"/>
      <c r="Z128" s="1"/>
      <c r="AA128" s="1"/>
      <c r="AB128" s="1"/>
      <c r="AC128" s="7"/>
      <c r="AD128" s="1"/>
      <c r="AE128" s="1"/>
    </row>
    <row r="129" spans="1:31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6"/>
      <c r="Y129" s="1"/>
      <c r="Z129" s="1"/>
      <c r="AA129" s="1"/>
      <c r="AB129" s="1"/>
      <c r="AC129" s="7"/>
      <c r="AD129" s="1"/>
      <c r="AE129" s="1"/>
    </row>
    <row r="130" spans="1:31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6"/>
      <c r="Y130" s="1"/>
      <c r="Z130" s="1"/>
      <c r="AA130" s="1"/>
      <c r="AB130" s="1"/>
      <c r="AC130" s="7"/>
      <c r="AD130" s="1"/>
      <c r="AE130" s="1"/>
    </row>
    <row r="131" spans="1: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6"/>
      <c r="Y131" s="1"/>
      <c r="Z131" s="1"/>
      <c r="AA131" s="1"/>
      <c r="AB131" s="1"/>
      <c r="AC131" s="7"/>
      <c r="AD131" s="1"/>
      <c r="AE131" s="1"/>
    </row>
    <row r="132" spans="1:31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6"/>
      <c r="Y132" s="1"/>
      <c r="Z132" s="1"/>
      <c r="AA132" s="1"/>
      <c r="AB132" s="1"/>
      <c r="AC132" s="7"/>
      <c r="AD132" s="1"/>
      <c r="AE132" s="1"/>
    </row>
    <row r="133" spans="1:31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6"/>
      <c r="Y133" s="1"/>
      <c r="Z133" s="1"/>
      <c r="AA133" s="1"/>
      <c r="AB133" s="1"/>
      <c r="AC133" s="7"/>
      <c r="AD133" s="1"/>
      <c r="AE133" s="1"/>
    </row>
    <row r="134" spans="1:31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6"/>
      <c r="Y134" s="1"/>
      <c r="Z134" s="1"/>
      <c r="AA134" s="1"/>
      <c r="AB134" s="1"/>
      <c r="AC134" s="7"/>
      <c r="AD134" s="1"/>
      <c r="AE134" s="1"/>
    </row>
    <row r="135" spans="1:31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6"/>
      <c r="Y135" s="1"/>
      <c r="Z135" s="1"/>
      <c r="AA135" s="1"/>
      <c r="AB135" s="1"/>
      <c r="AC135" s="7"/>
      <c r="AD135" s="1"/>
      <c r="AE135" s="1"/>
    </row>
    <row r="136" spans="1:31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6"/>
      <c r="Y136" s="1"/>
      <c r="Z136" s="1"/>
      <c r="AA136" s="1"/>
      <c r="AB136" s="1"/>
      <c r="AC136" s="7"/>
      <c r="AD136" s="1"/>
      <c r="AE136" s="1"/>
    </row>
    <row r="137" spans="1:31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6"/>
      <c r="Y137" s="1"/>
      <c r="Z137" s="1"/>
      <c r="AA137" s="1"/>
      <c r="AB137" s="1"/>
      <c r="AC137" s="7"/>
      <c r="AD137" s="1"/>
      <c r="AE137" s="1"/>
    </row>
    <row r="138" spans="1:31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6"/>
      <c r="Y138" s="1"/>
      <c r="Z138" s="1"/>
      <c r="AA138" s="1"/>
      <c r="AB138" s="1"/>
      <c r="AC138" s="7"/>
      <c r="AD138" s="1"/>
      <c r="AE138" s="1"/>
    </row>
    <row r="139" spans="1:31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6"/>
      <c r="Y139" s="1"/>
      <c r="Z139" s="1"/>
      <c r="AA139" s="1"/>
      <c r="AB139" s="1"/>
      <c r="AC139" s="7"/>
      <c r="AD139" s="1"/>
      <c r="AE139" s="1"/>
    </row>
    <row r="140" spans="1:31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6"/>
      <c r="Y140" s="1"/>
      <c r="Z140" s="1"/>
      <c r="AA140" s="1"/>
      <c r="AB140" s="1"/>
      <c r="AC140" s="7"/>
      <c r="AD140" s="1"/>
      <c r="AE140" s="1"/>
    </row>
    <row r="141" spans="1:3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6"/>
      <c r="Y141" s="1"/>
      <c r="Z141" s="1"/>
      <c r="AA141" s="1"/>
      <c r="AB141" s="1"/>
      <c r="AC141" s="7"/>
      <c r="AD141" s="1"/>
      <c r="AE141" s="1"/>
    </row>
    <row r="142" spans="1:31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6"/>
      <c r="Y142" s="1"/>
      <c r="Z142" s="1"/>
      <c r="AA142" s="1"/>
      <c r="AB142" s="1"/>
      <c r="AC142" s="7"/>
      <c r="AD142" s="1"/>
      <c r="AE142" s="1"/>
    </row>
    <row r="143" spans="1:31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6"/>
      <c r="Y143" s="1"/>
      <c r="Z143" s="1"/>
      <c r="AA143" s="1"/>
      <c r="AB143" s="1"/>
      <c r="AC143" s="7"/>
      <c r="AD143" s="1"/>
      <c r="AE143" s="1"/>
    </row>
    <row r="144" spans="1:31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6"/>
      <c r="Y144" s="1"/>
      <c r="Z144" s="1"/>
      <c r="AA144" s="1"/>
      <c r="AB144" s="1"/>
      <c r="AC144" s="7"/>
      <c r="AD144" s="1"/>
      <c r="AE144" s="1"/>
    </row>
    <row r="145" spans="1:31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6"/>
      <c r="Y145" s="1"/>
      <c r="Z145" s="1"/>
      <c r="AA145" s="1"/>
      <c r="AB145" s="1"/>
      <c r="AC145" s="7"/>
      <c r="AD145" s="1"/>
      <c r="AE145" s="1"/>
    </row>
    <row r="146" spans="1:31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6"/>
      <c r="Y146" s="1"/>
      <c r="Z146" s="1"/>
      <c r="AA146" s="1"/>
      <c r="AB146" s="1"/>
      <c r="AC146" s="7"/>
      <c r="AD146" s="1"/>
      <c r="AE146" s="1"/>
    </row>
    <row r="147" spans="1:31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6"/>
      <c r="Y147" s="1"/>
      <c r="Z147" s="1"/>
      <c r="AA147" s="1"/>
      <c r="AB147" s="1"/>
      <c r="AC147" s="7"/>
      <c r="AD147" s="1"/>
      <c r="AE147" s="1"/>
    </row>
    <row r="148" spans="1:31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6"/>
      <c r="Y148" s="1"/>
      <c r="Z148" s="1"/>
      <c r="AA148" s="1"/>
      <c r="AB148" s="1"/>
      <c r="AC148" s="7"/>
      <c r="AD148" s="1"/>
      <c r="AE148" s="1"/>
    </row>
    <row r="149" spans="1:31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6"/>
      <c r="Y149" s="1"/>
      <c r="Z149" s="1"/>
      <c r="AA149" s="1"/>
      <c r="AB149" s="1"/>
      <c r="AC149" s="7"/>
      <c r="AD149" s="1"/>
      <c r="AE149" s="1"/>
    </row>
    <row r="150" spans="1:31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6"/>
      <c r="Y150" s="1"/>
      <c r="Z150" s="1"/>
      <c r="AA150" s="1"/>
      <c r="AB150" s="1"/>
      <c r="AC150" s="7"/>
      <c r="AD150" s="1"/>
      <c r="AE150" s="1"/>
    </row>
    <row r="151" spans="1:3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6"/>
      <c r="Y151" s="1"/>
      <c r="Z151" s="1"/>
      <c r="AA151" s="1"/>
      <c r="AB151" s="1"/>
      <c r="AC151" s="7"/>
      <c r="AD151" s="1"/>
      <c r="AE151" s="1"/>
    </row>
    <row r="152" spans="1:31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6"/>
      <c r="Y152" s="1"/>
      <c r="Z152" s="1"/>
      <c r="AA152" s="1"/>
      <c r="AB152" s="1"/>
      <c r="AC152" s="7"/>
      <c r="AD152" s="1"/>
      <c r="AE152" s="1"/>
    </row>
    <row r="153" spans="1:31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6"/>
      <c r="Y153" s="1"/>
      <c r="Z153" s="1"/>
      <c r="AA153" s="1"/>
      <c r="AB153" s="1"/>
      <c r="AC153" s="7"/>
      <c r="AD153" s="1"/>
      <c r="AE153" s="1"/>
    </row>
    <row r="154" spans="1:31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6"/>
      <c r="Y154" s="1"/>
      <c r="Z154" s="1"/>
      <c r="AA154" s="1"/>
      <c r="AB154" s="1"/>
      <c r="AC154" s="7"/>
      <c r="AD154" s="1"/>
      <c r="AE154" s="1"/>
    </row>
    <row r="155" spans="1:31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6"/>
      <c r="Y155" s="1"/>
      <c r="Z155" s="1"/>
      <c r="AA155" s="1"/>
      <c r="AB155" s="1"/>
      <c r="AC155" s="7"/>
      <c r="AD155" s="1"/>
      <c r="AE155" s="1"/>
    </row>
    <row r="156" spans="1:31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6"/>
      <c r="Y156" s="1"/>
      <c r="Z156" s="1"/>
      <c r="AA156" s="1"/>
      <c r="AB156" s="1"/>
      <c r="AC156" s="7"/>
      <c r="AD156" s="1"/>
      <c r="AE156" s="1"/>
    </row>
    <row r="157" spans="1:31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6"/>
      <c r="Y157" s="1"/>
      <c r="Z157" s="1"/>
      <c r="AA157" s="1"/>
      <c r="AB157" s="1"/>
      <c r="AC157" s="7"/>
      <c r="AD157" s="1"/>
      <c r="AE157" s="1"/>
    </row>
    <row r="158" spans="1:31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6"/>
      <c r="Y158" s="1"/>
      <c r="Z158" s="1"/>
      <c r="AA158" s="1"/>
      <c r="AB158" s="1"/>
      <c r="AC158" s="7"/>
      <c r="AD158" s="1"/>
      <c r="AE158" s="1"/>
    </row>
    <row r="159" spans="1:31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6"/>
      <c r="Y159" s="1"/>
      <c r="Z159" s="1"/>
      <c r="AA159" s="1"/>
      <c r="AB159" s="1"/>
      <c r="AC159" s="7"/>
      <c r="AD159" s="1"/>
      <c r="AE159" s="1"/>
    </row>
    <row r="160" spans="1:31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6"/>
      <c r="Y160" s="1"/>
      <c r="Z160" s="1"/>
      <c r="AA160" s="1"/>
      <c r="AB160" s="1"/>
      <c r="AC160" s="7"/>
      <c r="AD160" s="1"/>
      <c r="AE160" s="1"/>
    </row>
    <row r="161" spans="1:3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6"/>
      <c r="Y161" s="1"/>
      <c r="Z161" s="1"/>
      <c r="AA161" s="1"/>
      <c r="AB161" s="1"/>
      <c r="AC161" s="7"/>
      <c r="AD161" s="1"/>
      <c r="AE161" s="1"/>
    </row>
    <row r="162" spans="1:31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6"/>
      <c r="Y162" s="1"/>
      <c r="Z162" s="1"/>
      <c r="AA162" s="1"/>
      <c r="AB162" s="1"/>
      <c r="AC162" s="7"/>
      <c r="AD162" s="1"/>
      <c r="AE162" s="1"/>
    </row>
    <row r="163" spans="1:31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6"/>
      <c r="Y163" s="1"/>
      <c r="Z163" s="1"/>
      <c r="AA163" s="1"/>
      <c r="AB163" s="1"/>
      <c r="AC163" s="7"/>
      <c r="AD163" s="1"/>
      <c r="AE163" s="1"/>
    </row>
    <row r="164" spans="1:31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6"/>
      <c r="Y164" s="1"/>
      <c r="Z164" s="1"/>
      <c r="AA164" s="1"/>
      <c r="AB164" s="1"/>
      <c r="AC164" s="7"/>
      <c r="AD164" s="1"/>
      <c r="AE164" s="1"/>
    </row>
    <row r="165" spans="1:31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6"/>
      <c r="Y165" s="1"/>
      <c r="Z165" s="1"/>
      <c r="AA165" s="1"/>
      <c r="AB165" s="1"/>
      <c r="AC165" s="7"/>
      <c r="AD165" s="1"/>
      <c r="AE165" s="1"/>
    </row>
    <row r="166" spans="1:31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6"/>
      <c r="Y166" s="1"/>
      <c r="Z166" s="1"/>
      <c r="AA166" s="1"/>
      <c r="AB166" s="1"/>
      <c r="AC166" s="7"/>
      <c r="AD166" s="1"/>
      <c r="AE166" s="1"/>
    </row>
    <row r="167" spans="1:31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6"/>
      <c r="Y167" s="1"/>
      <c r="Z167" s="1"/>
      <c r="AA167" s="1"/>
      <c r="AB167" s="1"/>
      <c r="AC167" s="7"/>
      <c r="AD167" s="1"/>
      <c r="AE167" s="1"/>
    </row>
    <row r="168" spans="1:31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6"/>
      <c r="Y168" s="1"/>
      <c r="Z168" s="1"/>
      <c r="AA168" s="1"/>
      <c r="AB168" s="1"/>
      <c r="AC168" s="7"/>
      <c r="AD168" s="1"/>
      <c r="AE168" s="1"/>
    </row>
    <row r="169" spans="1:31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6"/>
      <c r="Y169" s="1"/>
      <c r="Z169" s="1"/>
      <c r="AA169" s="1"/>
      <c r="AB169" s="1"/>
      <c r="AC169" s="7"/>
      <c r="AD169" s="1"/>
      <c r="AE169" s="1"/>
    </row>
    <row r="170" spans="1:31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6"/>
      <c r="Y170" s="1"/>
      <c r="Z170" s="1"/>
      <c r="AA170" s="1"/>
      <c r="AB170" s="1"/>
      <c r="AC170" s="7"/>
      <c r="AD170" s="1"/>
      <c r="AE170" s="1"/>
    </row>
    <row r="171" spans="1:3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6"/>
      <c r="Y171" s="1"/>
      <c r="Z171" s="1"/>
      <c r="AA171" s="1"/>
      <c r="AB171" s="1"/>
      <c r="AC171" s="7"/>
      <c r="AD171" s="1"/>
      <c r="AE171" s="1"/>
    </row>
    <row r="172" spans="1:31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6"/>
      <c r="Y172" s="1"/>
      <c r="Z172" s="1"/>
      <c r="AA172" s="1"/>
      <c r="AB172" s="1"/>
      <c r="AC172" s="7"/>
      <c r="AD172" s="1"/>
      <c r="AE172" s="1"/>
    </row>
    <row r="173" spans="1:31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6"/>
      <c r="Y173" s="1"/>
      <c r="Z173" s="1"/>
      <c r="AA173" s="1"/>
      <c r="AB173" s="1"/>
      <c r="AC173" s="7"/>
      <c r="AD173" s="1"/>
      <c r="AE173" s="1"/>
    </row>
    <row r="174" spans="1:31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6"/>
      <c r="Y174" s="1"/>
      <c r="Z174" s="1"/>
      <c r="AA174" s="1"/>
      <c r="AB174" s="1"/>
      <c r="AC174" s="7"/>
      <c r="AD174" s="1"/>
      <c r="AE174" s="1"/>
    </row>
    <row r="175" spans="1:31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6"/>
      <c r="Y175" s="1"/>
      <c r="Z175" s="1"/>
      <c r="AA175" s="1"/>
      <c r="AB175" s="1"/>
      <c r="AC175" s="7"/>
      <c r="AD175" s="1"/>
      <c r="AE175" s="1"/>
    </row>
    <row r="176" spans="1:31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6"/>
      <c r="Y176" s="1"/>
      <c r="Z176" s="1"/>
      <c r="AA176" s="1"/>
      <c r="AB176" s="1"/>
      <c r="AC176" s="7"/>
      <c r="AD176" s="1"/>
      <c r="AE176" s="1"/>
    </row>
    <row r="177" spans="1:31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6"/>
      <c r="Y177" s="1"/>
      <c r="Z177" s="1"/>
      <c r="AA177" s="1"/>
      <c r="AB177" s="1"/>
      <c r="AC177" s="7"/>
      <c r="AD177" s="1"/>
      <c r="AE177" s="1"/>
    </row>
    <row r="178" spans="1:31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6"/>
      <c r="Y178" s="1"/>
      <c r="Z178" s="1"/>
      <c r="AA178" s="1"/>
      <c r="AB178" s="1"/>
      <c r="AC178" s="7"/>
      <c r="AD178" s="1"/>
      <c r="AE178" s="1"/>
    </row>
    <row r="179" spans="1:31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6"/>
      <c r="Y179" s="1"/>
      <c r="Z179" s="1"/>
      <c r="AA179" s="1"/>
      <c r="AB179" s="1"/>
      <c r="AC179" s="7"/>
      <c r="AD179" s="1"/>
      <c r="AE179" s="1"/>
    </row>
    <row r="180" spans="1:31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6"/>
      <c r="Y180" s="1"/>
      <c r="Z180" s="1"/>
      <c r="AA180" s="1"/>
      <c r="AB180" s="1"/>
      <c r="AC180" s="7"/>
      <c r="AD180" s="1"/>
      <c r="AE180" s="1"/>
    </row>
    <row r="181" spans="1:3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6"/>
      <c r="Y181" s="1"/>
      <c r="Z181" s="1"/>
      <c r="AA181" s="1"/>
      <c r="AB181" s="1"/>
      <c r="AC181" s="7"/>
      <c r="AD181" s="1"/>
      <c r="AE181" s="1"/>
    </row>
    <row r="182" spans="1:31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6"/>
      <c r="Y182" s="1"/>
      <c r="Z182" s="1"/>
      <c r="AA182" s="1"/>
      <c r="AB182" s="1"/>
      <c r="AC182" s="7"/>
      <c r="AD182" s="1"/>
      <c r="AE182" s="1"/>
    </row>
    <row r="183" spans="1:31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6"/>
      <c r="Y183" s="1"/>
      <c r="Z183" s="1"/>
      <c r="AA183" s="1"/>
      <c r="AB183" s="1"/>
      <c r="AC183" s="7"/>
      <c r="AD183" s="1"/>
      <c r="AE183" s="1"/>
    </row>
    <row r="184" spans="1:31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6"/>
      <c r="Y184" s="1"/>
      <c r="Z184" s="1"/>
      <c r="AA184" s="1"/>
      <c r="AB184" s="1"/>
      <c r="AC184" s="7"/>
      <c r="AD184" s="1"/>
      <c r="AE184" s="1"/>
    </row>
    <row r="185" spans="1:31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6"/>
      <c r="Y185" s="1"/>
      <c r="Z185" s="1"/>
      <c r="AA185" s="1"/>
      <c r="AB185" s="1"/>
      <c r="AC185" s="7"/>
      <c r="AD185" s="1"/>
      <c r="AE185" s="1"/>
    </row>
    <row r="186" spans="1:31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6"/>
      <c r="Y186" s="1"/>
      <c r="Z186" s="1"/>
      <c r="AA186" s="1"/>
      <c r="AB186" s="1"/>
      <c r="AC186" s="7"/>
      <c r="AD186" s="1"/>
      <c r="AE186" s="1"/>
    </row>
    <row r="187" spans="1:31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6"/>
      <c r="Y187" s="1"/>
      <c r="Z187" s="1"/>
      <c r="AA187" s="1"/>
      <c r="AB187" s="1"/>
      <c r="AC187" s="7"/>
      <c r="AD187" s="1"/>
      <c r="AE187" s="1"/>
    </row>
    <row r="188" spans="1:31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6"/>
      <c r="Y188" s="1"/>
      <c r="Z188" s="1"/>
      <c r="AA188" s="1"/>
      <c r="AB188" s="1"/>
      <c r="AC188" s="7"/>
      <c r="AD188" s="1"/>
      <c r="AE188" s="1"/>
    </row>
    <row r="189" spans="1:31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6"/>
      <c r="Y189" s="1"/>
      <c r="Z189" s="1"/>
      <c r="AA189" s="1"/>
      <c r="AB189" s="1"/>
      <c r="AC189" s="7"/>
      <c r="AD189" s="1"/>
      <c r="AE189" s="1"/>
    </row>
    <row r="190" spans="1:31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6"/>
      <c r="Y190" s="1"/>
      <c r="Z190" s="1"/>
      <c r="AA190" s="1"/>
      <c r="AB190" s="1"/>
      <c r="AC190" s="7"/>
      <c r="AD190" s="1"/>
      <c r="AE190" s="1"/>
    </row>
    <row r="191" spans="1:3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6"/>
      <c r="Y191" s="1"/>
      <c r="Z191" s="1"/>
      <c r="AA191" s="1"/>
      <c r="AB191" s="1"/>
      <c r="AC191" s="7"/>
      <c r="AD191" s="1"/>
      <c r="AE191" s="1"/>
    </row>
    <row r="192" spans="1:31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6"/>
      <c r="Y192" s="1"/>
      <c r="Z192" s="1"/>
      <c r="AA192" s="1"/>
      <c r="AB192" s="1"/>
      <c r="AC192" s="7"/>
      <c r="AD192" s="1"/>
      <c r="AE192" s="1"/>
    </row>
    <row r="193" spans="1:31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6"/>
      <c r="Y193" s="1"/>
      <c r="Z193" s="1"/>
      <c r="AA193" s="1"/>
      <c r="AB193" s="1"/>
      <c r="AC193" s="7"/>
      <c r="AD193" s="1"/>
      <c r="AE193" s="1"/>
    </row>
    <row r="194" spans="1:31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6"/>
      <c r="Y194" s="1"/>
      <c r="Z194" s="1"/>
      <c r="AA194" s="1"/>
      <c r="AB194" s="1"/>
      <c r="AC194" s="7"/>
      <c r="AD194" s="1"/>
      <c r="AE194" s="1"/>
    </row>
    <row r="195" spans="1:31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6"/>
      <c r="Y195" s="1"/>
      <c r="Z195" s="1"/>
      <c r="AA195" s="1"/>
      <c r="AB195" s="1"/>
      <c r="AC195" s="7"/>
      <c r="AD195" s="1"/>
      <c r="AE195" s="1"/>
    </row>
    <row r="196" spans="1:31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6"/>
      <c r="Y196" s="1"/>
      <c r="Z196" s="1"/>
      <c r="AA196" s="1"/>
      <c r="AB196" s="1"/>
      <c r="AC196" s="7"/>
      <c r="AD196" s="1"/>
      <c r="AE196" s="1"/>
    </row>
    <row r="197" spans="1:31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6"/>
      <c r="Y197" s="1"/>
      <c r="Z197" s="1"/>
      <c r="AA197" s="1"/>
      <c r="AB197" s="1"/>
      <c r="AC197" s="7"/>
      <c r="AD197" s="1"/>
      <c r="AE197" s="1"/>
    </row>
    <row r="198" spans="1:31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6"/>
      <c r="Y198" s="1"/>
      <c r="Z198" s="1"/>
      <c r="AA198" s="1"/>
      <c r="AB198" s="1"/>
      <c r="AC198" s="7"/>
      <c r="AD198" s="1"/>
      <c r="AE198" s="1"/>
    </row>
    <row r="199" spans="1:31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6"/>
      <c r="Y199" s="1"/>
      <c r="Z199" s="1"/>
      <c r="AA199" s="1"/>
      <c r="AB199" s="1"/>
      <c r="AC199" s="7"/>
      <c r="AD199" s="1"/>
      <c r="AE199" s="1"/>
    </row>
    <row r="200" spans="1:31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6"/>
      <c r="Y200" s="1"/>
      <c r="Z200" s="1"/>
      <c r="AA200" s="1"/>
      <c r="AB200" s="1"/>
      <c r="AC200" s="7"/>
      <c r="AD200" s="1"/>
      <c r="AE200" s="1"/>
    </row>
    <row r="201" spans="1:3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6"/>
      <c r="Y201" s="1"/>
      <c r="Z201" s="1"/>
      <c r="AA201" s="1"/>
      <c r="AB201" s="1"/>
      <c r="AC201" s="7"/>
      <c r="AD201" s="1"/>
      <c r="AE201" s="1"/>
    </row>
    <row r="202" spans="1:31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6"/>
      <c r="Y202" s="1"/>
      <c r="Z202" s="1"/>
      <c r="AA202" s="1"/>
      <c r="AB202" s="1"/>
      <c r="AC202" s="7"/>
      <c r="AD202" s="1"/>
      <c r="AE202" s="1"/>
    </row>
    <row r="203" spans="1:31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6"/>
      <c r="Y203" s="1"/>
      <c r="Z203" s="1"/>
      <c r="AA203" s="1"/>
      <c r="AB203" s="1"/>
      <c r="AC203" s="7"/>
      <c r="AD203" s="1"/>
      <c r="AE203" s="1"/>
    </row>
    <row r="204" spans="1:31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6"/>
      <c r="Y204" s="1"/>
      <c r="Z204" s="1"/>
      <c r="AA204" s="1"/>
      <c r="AB204" s="1"/>
      <c r="AC204" s="7"/>
      <c r="AD204" s="1"/>
      <c r="AE204" s="1"/>
    </row>
    <row r="205" spans="1:31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6"/>
      <c r="Y205" s="1"/>
      <c r="Z205" s="1"/>
      <c r="AA205" s="1"/>
      <c r="AB205" s="1"/>
      <c r="AC205" s="7"/>
      <c r="AD205" s="1"/>
      <c r="AE205" s="1"/>
    </row>
    <row r="206" spans="1:31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6"/>
      <c r="Y206" s="1"/>
      <c r="Z206" s="1"/>
      <c r="AA206" s="1"/>
      <c r="AB206" s="1"/>
      <c r="AC206" s="7"/>
      <c r="AD206" s="1"/>
      <c r="AE206" s="1"/>
    </row>
    <row r="207" spans="1:31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6"/>
      <c r="Y207" s="1"/>
      <c r="Z207" s="1"/>
      <c r="AA207" s="1"/>
      <c r="AB207" s="1"/>
      <c r="AC207" s="7"/>
      <c r="AD207" s="1"/>
      <c r="AE207" s="1"/>
    </row>
    <row r="208" spans="1:31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6"/>
      <c r="Y208" s="1"/>
      <c r="Z208" s="1"/>
      <c r="AA208" s="1"/>
      <c r="AB208" s="1"/>
      <c r="AC208" s="7"/>
      <c r="AD208" s="1"/>
      <c r="AE208" s="1"/>
    </row>
    <row r="209" spans="1:31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6"/>
      <c r="Y209" s="1"/>
      <c r="Z209" s="1"/>
      <c r="AA209" s="1"/>
      <c r="AB209" s="1"/>
      <c r="AC209" s="7"/>
      <c r="AD209" s="1"/>
      <c r="AE209" s="1"/>
    </row>
    <row r="210" spans="1:31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6"/>
      <c r="Y210" s="1"/>
      <c r="Z210" s="1"/>
      <c r="AA210" s="1"/>
      <c r="AB210" s="1"/>
      <c r="AC210" s="7"/>
      <c r="AD210" s="1"/>
      <c r="AE210" s="1"/>
    </row>
    <row r="211" spans="1:3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6"/>
      <c r="Y211" s="1"/>
      <c r="Z211" s="1"/>
      <c r="AA211" s="1"/>
      <c r="AB211" s="1"/>
      <c r="AC211" s="7"/>
      <c r="AD211" s="1"/>
      <c r="AE211" s="1"/>
    </row>
    <row r="212" spans="1:31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6"/>
      <c r="Y212" s="1"/>
      <c r="Z212" s="1"/>
      <c r="AA212" s="1"/>
      <c r="AB212" s="1"/>
      <c r="AC212" s="7"/>
      <c r="AD212" s="1"/>
      <c r="AE212" s="1"/>
    </row>
    <row r="213" spans="1:31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6"/>
      <c r="Y213" s="1"/>
      <c r="Z213" s="1"/>
      <c r="AA213" s="1"/>
      <c r="AB213" s="1"/>
      <c r="AC213" s="7"/>
      <c r="AD213" s="1"/>
      <c r="AE213" s="1"/>
    </row>
    <row r="214" spans="1:31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6"/>
      <c r="Y214" s="1"/>
      <c r="Z214" s="1"/>
      <c r="AA214" s="1"/>
      <c r="AB214" s="1"/>
      <c r="AC214" s="7"/>
      <c r="AD214" s="1"/>
      <c r="AE214" s="1"/>
    </row>
    <row r="215" spans="1:31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6"/>
      <c r="Y215" s="1"/>
      <c r="Z215" s="1"/>
      <c r="AA215" s="1"/>
      <c r="AB215" s="1"/>
      <c r="AC215" s="7"/>
      <c r="AD215" s="1"/>
      <c r="AE215" s="1"/>
    </row>
    <row r="216" spans="1:31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6"/>
      <c r="Y216" s="1"/>
      <c r="Z216" s="1"/>
      <c r="AA216" s="1"/>
      <c r="AB216" s="1"/>
      <c r="AC216" s="7"/>
      <c r="AD216" s="1"/>
      <c r="AE216" s="1"/>
    </row>
    <row r="217" spans="1:31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6"/>
      <c r="Y217" s="1"/>
      <c r="Z217" s="1"/>
      <c r="AA217" s="1"/>
      <c r="AB217" s="1"/>
      <c r="AC217" s="7"/>
      <c r="AD217" s="1"/>
      <c r="AE217" s="1"/>
    </row>
    <row r="218" spans="1:31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6"/>
      <c r="Y218" s="1"/>
      <c r="Z218" s="1"/>
      <c r="AA218" s="1"/>
      <c r="AB218" s="1"/>
      <c r="AC218" s="7"/>
      <c r="AD218" s="1"/>
      <c r="AE218" s="1"/>
    </row>
    <row r="219" spans="1:31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6"/>
      <c r="Y219" s="1"/>
      <c r="Z219" s="1"/>
      <c r="AA219" s="1"/>
      <c r="AB219" s="1"/>
      <c r="AC219" s="7"/>
      <c r="AD219" s="1"/>
      <c r="AE219" s="1"/>
    </row>
    <row r="220" spans="1:31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6"/>
      <c r="Y220" s="1"/>
      <c r="Z220" s="1"/>
      <c r="AA220" s="1"/>
      <c r="AB220" s="1"/>
      <c r="AC220" s="7"/>
      <c r="AD220" s="1"/>
      <c r="AE220" s="1"/>
    </row>
    <row r="221" spans="1:3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6"/>
      <c r="Y221" s="1"/>
      <c r="Z221" s="1"/>
      <c r="AA221" s="1"/>
      <c r="AB221" s="1"/>
      <c r="AC221" s="7"/>
      <c r="AD221" s="1"/>
      <c r="AE221" s="1"/>
    </row>
    <row r="222" spans="1:31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6"/>
      <c r="Y222" s="1"/>
      <c r="Z222" s="1"/>
      <c r="AA222" s="1"/>
      <c r="AB222" s="1"/>
      <c r="AC222" s="7"/>
      <c r="AD222" s="1"/>
      <c r="AE222" s="1"/>
    </row>
    <row r="223" spans="1:31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6"/>
      <c r="Y223" s="1"/>
      <c r="Z223" s="1"/>
      <c r="AA223" s="1"/>
      <c r="AB223" s="1"/>
      <c r="AC223" s="7"/>
      <c r="AD223" s="1"/>
      <c r="AE223" s="1"/>
    </row>
    <row r="224" spans="1:31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6"/>
      <c r="Y224" s="1"/>
      <c r="Z224" s="1"/>
      <c r="AA224" s="1"/>
      <c r="AB224" s="1"/>
      <c r="AC224" s="7"/>
      <c r="AD224" s="1"/>
      <c r="AE224" s="1"/>
    </row>
    <row r="225" spans="1:31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6"/>
      <c r="Y225" s="1"/>
      <c r="Z225" s="1"/>
      <c r="AA225" s="1"/>
      <c r="AB225" s="1"/>
      <c r="AC225" s="7"/>
      <c r="AD225" s="1"/>
      <c r="AE225" s="1"/>
    </row>
    <row r="226" spans="1:31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6"/>
      <c r="Y226" s="1"/>
      <c r="Z226" s="1"/>
      <c r="AA226" s="1"/>
      <c r="AB226" s="1"/>
      <c r="AC226" s="7"/>
      <c r="AD226" s="1"/>
      <c r="AE226" s="1"/>
    </row>
    <row r="227" spans="1:31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6"/>
      <c r="Y227" s="1"/>
      <c r="Z227" s="1"/>
      <c r="AA227" s="1"/>
      <c r="AB227" s="1"/>
      <c r="AC227" s="7"/>
      <c r="AD227" s="1"/>
      <c r="AE227" s="1"/>
    </row>
    <row r="228" spans="1:31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6"/>
      <c r="Y228" s="1"/>
      <c r="Z228" s="1"/>
      <c r="AA228" s="1"/>
      <c r="AB228" s="1"/>
      <c r="AC228" s="7"/>
      <c r="AD228" s="1"/>
      <c r="AE228" s="1"/>
    </row>
    <row r="229" spans="1:31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6"/>
      <c r="Y229" s="1"/>
      <c r="Z229" s="1"/>
      <c r="AA229" s="1"/>
      <c r="AB229" s="1"/>
      <c r="AC229" s="7"/>
      <c r="AD229" s="1"/>
      <c r="AE229" s="1"/>
    </row>
    <row r="230" spans="1:31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6"/>
      <c r="Y230" s="1"/>
      <c r="Z230" s="1"/>
      <c r="AA230" s="1"/>
      <c r="AB230" s="1"/>
      <c r="AC230" s="7"/>
      <c r="AD230" s="1"/>
      <c r="AE230" s="1"/>
    </row>
    <row r="231" spans="1: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6"/>
      <c r="Y231" s="1"/>
      <c r="Z231" s="1"/>
      <c r="AA231" s="1"/>
      <c r="AB231" s="1"/>
      <c r="AC231" s="7"/>
      <c r="AD231" s="1"/>
      <c r="AE231" s="1"/>
    </row>
    <row r="232" spans="1:31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6"/>
      <c r="Y232" s="1"/>
      <c r="Z232" s="1"/>
      <c r="AA232" s="1"/>
      <c r="AB232" s="1"/>
      <c r="AC232" s="7"/>
      <c r="AD232" s="1"/>
      <c r="AE232" s="1"/>
    </row>
    <row r="233" spans="1:31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6"/>
      <c r="Y233" s="1"/>
      <c r="Z233" s="1"/>
      <c r="AA233" s="1"/>
      <c r="AB233" s="1"/>
      <c r="AC233" s="7"/>
      <c r="AD233" s="1"/>
      <c r="AE233" s="1"/>
    </row>
    <row r="234" spans="1:31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6"/>
      <c r="Y234" s="1"/>
      <c r="Z234" s="1"/>
      <c r="AA234" s="1"/>
      <c r="AB234" s="1"/>
      <c r="AC234" s="7"/>
      <c r="AD234" s="1"/>
      <c r="AE234" s="1"/>
    </row>
    <row r="235" spans="1:31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6"/>
      <c r="Y235" s="1"/>
      <c r="Z235" s="1"/>
      <c r="AA235" s="1"/>
      <c r="AB235" s="1"/>
      <c r="AC235" s="7"/>
      <c r="AD235" s="1"/>
      <c r="AE235" s="1"/>
    </row>
    <row r="236" spans="1:31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6"/>
      <c r="Y236" s="1"/>
      <c r="Z236" s="1"/>
      <c r="AA236" s="1"/>
      <c r="AB236" s="1"/>
      <c r="AC236" s="7"/>
      <c r="AD236" s="1"/>
      <c r="AE236" s="1"/>
    </row>
    <row r="237" spans="1:31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6"/>
      <c r="Y237" s="1"/>
      <c r="Z237" s="1"/>
      <c r="AA237" s="1"/>
      <c r="AB237" s="1"/>
      <c r="AC237" s="7"/>
      <c r="AD237" s="1"/>
      <c r="AE237" s="1"/>
    </row>
    <row r="238" spans="1:31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6"/>
      <c r="Y238" s="1"/>
      <c r="Z238" s="1"/>
      <c r="AA238" s="1"/>
      <c r="AB238" s="1"/>
      <c r="AC238" s="7"/>
      <c r="AD238" s="1"/>
      <c r="AE238" s="1"/>
    </row>
    <row r="239" spans="1:31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6"/>
      <c r="Y239" s="1"/>
      <c r="Z239" s="1"/>
      <c r="AA239" s="1"/>
      <c r="AB239" s="1"/>
      <c r="AC239" s="7"/>
      <c r="AD239" s="1"/>
      <c r="AE239" s="1"/>
    </row>
    <row r="240" spans="1:31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6"/>
      <c r="Y240" s="1"/>
      <c r="Z240" s="1"/>
      <c r="AA240" s="1"/>
      <c r="AB240" s="1"/>
      <c r="AC240" s="7"/>
      <c r="AD240" s="1"/>
      <c r="AE240" s="1"/>
    </row>
    <row r="241" spans="1:3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6"/>
      <c r="Y241" s="1"/>
      <c r="Z241" s="1"/>
      <c r="AA241" s="1"/>
      <c r="AB241" s="1"/>
      <c r="AC241" s="7"/>
      <c r="AD241" s="1"/>
      <c r="AE241" s="1"/>
    </row>
    <row r="242" spans="1:31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6"/>
      <c r="Y242" s="1"/>
      <c r="Z242" s="1"/>
      <c r="AA242" s="1"/>
      <c r="AB242" s="1"/>
      <c r="AC242" s="7"/>
      <c r="AD242" s="1"/>
      <c r="AE242" s="1"/>
    </row>
    <row r="243" spans="1:31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6"/>
      <c r="Y243" s="1"/>
      <c r="Z243" s="1"/>
      <c r="AA243" s="1"/>
      <c r="AB243" s="1"/>
      <c r="AC243" s="7"/>
      <c r="AD243" s="1"/>
      <c r="AE243" s="1"/>
    </row>
    <row r="244" spans="1:31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P244" s="1"/>
      <c r="Q244" s="1"/>
      <c r="R244" s="1"/>
      <c r="S244" s="1"/>
      <c r="T244" s="1"/>
      <c r="U244" s="1"/>
      <c r="V244" s="1"/>
      <c r="W244" s="1"/>
      <c r="X244" s="6"/>
      <c r="Y244" s="1"/>
      <c r="Z244" s="1"/>
      <c r="AA244" s="1"/>
      <c r="AB244" s="1"/>
      <c r="AC244" s="7"/>
      <c r="AD244" s="1"/>
      <c r="AE244" s="1"/>
    </row>
    <row r="245" spans="1:31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P245" s="1"/>
      <c r="Q245" s="1"/>
      <c r="R245" s="1"/>
      <c r="S245" s="1"/>
      <c r="T245" s="1"/>
      <c r="U245" s="1"/>
      <c r="V245" s="1"/>
      <c r="W245" s="1"/>
      <c r="X245" s="6"/>
      <c r="Y245" s="1"/>
      <c r="Z245" s="1"/>
      <c r="AA245" s="1"/>
      <c r="AB245" s="1"/>
      <c r="AC245" s="7"/>
      <c r="AD245" s="1"/>
      <c r="AE245" s="1"/>
    </row>
    <row r="246" spans="1:31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  <c r="P246" s="1"/>
      <c r="Q246" s="1"/>
      <c r="R246" s="1"/>
      <c r="S246" s="1"/>
      <c r="T246" s="1"/>
      <c r="U246" s="1"/>
      <c r="V246" s="1"/>
      <c r="W246" s="1"/>
      <c r="X246" s="6"/>
      <c r="Y246" s="1"/>
      <c r="Z246" s="1"/>
      <c r="AA246" s="1"/>
      <c r="AB246" s="1"/>
      <c r="AC246" s="7"/>
      <c r="AD246" s="1"/>
      <c r="AE246" s="1"/>
    </row>
    <row r="247" spans="1:31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  <c r="P247" s="1"/>
      <c r="Q247" s="1"/>
      <c r="R247" s="1"/>
      <c r="S247" s="1"/>
      <c r="T247" s="1"/>
      <c r="U247" s="1"/>
      <c r="V247" s="1"/>
      <c r="W247" s="1"/>
      <c r="X247" s="6"/>
      <c r="Y247" s="1"/>
      <c r="Z247" s="1"/>
      <c r="AA247" s="1"/>
      <c r="AB247" s="1"/>
      <c r="AC247" s="7"/>
      <c r="AD247" s="1"/>
      <c r="AE247" s="1"/>
    </row>
    <row r="248" spans="1:31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1"/>
      <c r="Q248" s="1"/>
      <c r="R248" s="1"/>
      <c r="S248" s="1"/>
      <c r="T248" s="1"/>
      <c r="U248" s="1"/>
      <c r="V248" s="1"/>
      <c r="W248" s="1"/>
      <c r="X248" s="6"/>
      <c r="Y248" s="1"/>
      <c r="Z248" s="1"/>
      <c r="AA248" s="1"/>
      <c r="AB248" s="1"/>
      <c r="AC248" s="7"/>
      <c r="AD248" s="1"/>
      <c r="AE248" s="1"/>
    </row>
    <row r="249" spans="1:31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P249" s="1"/>
      <c r="Q249" s="1"/>
      <c r="R249" s="1"/>
      <c r="S249" s="1"/>
      <c r="T249" s="1"/>
      <c r="U249" s="1"/>
      <c r="V249" s="1"/>
      <c r="W249" s="1"/>
      <c r="X249" s="6"/>
      <c r="Y249" s="1"/>
      <c r="Z249" s="1"/>
      <c r="AA249" s="1"/>
      <c r="AB249" s="1"/>
      <c r="AC249" s="7"/>
      <c r="AD249" s="1"/>
      <c r="AE249" s="1"/>
    </row>
    <row r="250" spans="1:31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P250" s="1"/>
      <c r="Q250" s="1"/>
      <c r="R250" s="1"/>
      <c r="S250" s="1"/>
      <c r="T250" s="1"/>
      <c r="U250" s="1"/>
      <c r="V250" s="1"/>
      <c r="W250" s="1"/>
      <c r="X250" s="6"/>
      <c r="Y250" s="1"/>
      <c r="Z250" s="1"/>
      <c r="AA250" s="1"/>
      <c r="AB250" s="1"/>
      <c r="AC250" s="7"/>
      <c r="AD250" s="1"/>
      <c r="AE250" s="1"/>
    </row>
    <row r="251" spans="1:3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P251" s="1"/>
      <c r="Q251" s="1"/>
      <c r="R251" s="1"/>
      <c r="S251" s="1"/>
      <c r="T251" s="1"/>
      <c r="U251" s="1"/>
      <c r="V251" s="1"/>
      <c r="W251" s="1"/>
      <c r="X251" s="6"/>
      <c r="Y251" s="1"/>
      <c r="Z251" s="1"/>
      <c r="AA251" s="1"/>
      <c r="AB251" s="1"/>
      <c r="AC251" s="7"/>
      <c r="AD251" s="1"/>
      <c r="AE251" s="1"/>
    </row>
    <row r="252" spans="1:31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P252" s="1"/>
      <c r="Q252" s="1"/>
      <c r="R252" s="1"/>
      <c r="S252" s="1"/>
      <c r="T252" s="1"/>
      <c r="U252" s="1"/>
      <c r="V252" s="1"/>
      <c r="W252" s="1"/>
      <c r="X252" s="6"/>
      <c r="Y252" s="1"/>
      <c r="Z252" s="1"/>
      <c r="AA252" s="1"/>
      <c r="AB252" s="1"/>
      <c r="AC252" s="7"/>
      <c r="AD252" s="1"/>
      <c r="AE252" s="1"/>
    </row>
    <row r="253" spans="1:31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  <c r="P253" s="1"/>
      <c r="Q253" s="1"/>
      <c r="R253" s="1"/>
      <c r="S253" s="1"/>
      <c r="T253" s="1"/>
      <c r="U253" s="1"/>
      <c r="V253" s="1"/>
      <c r="W253" s="1"/>
      <c r="X253" s="6"/>
      <c r="Y253" s="1"/>
      <c r="Z253" s="1"/>
      <c r="AA253" s="1"/>
      <c r="AB253" s="1"/>
      <c r="AC253" s="7"/>
      <c r="AD253" s="1"/>
      <c r="AE253" s="1"/>
    </row>
    <row r="254" spans="1:31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  <c r="P254" s="1"/>
      <c r="Q254" s="1"/>
      <c r="R254" s="1"/>
      <c r="S254" s="1"/>
      <c r="T254" s="1"/>
      <c r="U254" s="1"/>
      <c r="V254" s="1"/>
      <c r="W254" s="1"/>
      <c r="X254" s="6"/>
      <c r="Y254" s="1"/>
      <c r="Z254" s="1"/>
      <c r="AA254" s="1"/>
      <c r="AB254" s="1"/>
      <c r="AC254" s="7"/>
      <c r="AD254" s="1"/>
      <c r="AE254" s="1"/>
    </row>
    <row r="255" spans="1:31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  <c r="P255" s="1"/>
      <c r="Q255" s="1"/>
      <c r="R255" s="1"/>
      <c r="S255" s="1"/>
      <c r="T255" s="1"/>
      <c r="U255" s="1"/>
      <c r="V255" s="1"/>
      <c r="W255" s="1"/>
      <c r="X255" s="6"/>
      <c r="Y255" s="1"/>
      <c r="Z255" s="1"/>
      <c r="AA255" s="1"/>
      <c r="AB255" s="1"/>
      <c r="AC255" s="7"/>
      <c r="AD255" s="1"/>
      <c r="AE255" s="1"/>
    </row>
    <row r="256" spans="1:31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  <c r="P256" s="1"/>
      <c r="Q256" s="1"/>
      <c r="R256" s="1"/>
      <c r="S256" s="1"/>
      <c r="T256" s="1"/>
      <c r="U256" s="1"/>
      <c r="V256" s="1"/>
      <c r="W256" s="1"/>
      <c r="X256" s="6"/>
      <c r="Y256" s="1"/>
      <c r="Z256" s="1"/>
      <c r="AA256" s="1"/>
      <c r="AB256" s="1"/>
      <c r="AC256" s="7"/>
      <c r="AD256" s="1"/>
      <c r="AE256" s="1"/>
    </row>
    <row r="257" spans="1:31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  <c r="P257" s="1"/>
      <c r="Q257" s="1"/>
      <c r="R257" s="1"/>
      <c r="S257" s="1"/>
      <c r="T257" s="1"/>
      <c r="U257" s="1"/>
      <c r="V257" s="1"/>
      <c r="W257" s="1"/>
      <c r="X257" s="6"/>
      <c r="Y257" s="1"/>
      <c r="Z257" s="1"/>
      <c r="AA257" s="1"/>
      <c r="AB257" s="1"/>
      <c r="AC257" s="7"/>
      <c r="AD257" s="1"/>
      <c r="AE257" s="1"/>
    </row>
    <row r="258" spans="1:31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  <c r="P258" s="1"/>
      <c r="Q258" s="1"/>
      <c r="R258" s="1"/>
      <c r="S258" s="1"/>
      <c r="T258" s="1"/>
      <c r="U258" s="1"/>
      <c r="V258" s="1"/>
      <c r="W258" s="1"/>
      <c r="X258" s="6"/>
      <c r="Y258" s="1"/>
      <c r="Z258" s="1"/>
      <c r="AA258" s="1"/>
      <c r="AB258" s="1"/>
      <c r="AC258" s="7"/>
      <c r="AD258" s="1"/>
      <c r="AE258" s="1"/>
    </row>
    <row r="259" spans="1:31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  <c r="P259" s="1"/>
      <c r="Q259" s="1"/>
      <c r="R259" s="1"/>
      <c r="S259" s="1"/>
      <c r="T259" s="1"/>
      <c r="U259" s="1"/>
      <c r="V259" s="1"/>
      <c r="W259" s="1"/>
      <c r="X259" s="6"/>
      <c r="Y259" s="1"/>
      <c r="Z259" s="1"/>
      <c r="AA259" s="1"/>
      <c r="AB259" s="1"/>
      <c r="AC259" s="7"/>
      <c r="AD259" s="1"/>
      <c r="AE259" s="1"/>
    </row>
    <row r="260" spans="1:31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  <c r="P260" s="1"/>
      <c r="Q260" s="1"/>
      <c r="R260" s="1"/>
      <c r="S260" s="1"/>
      <c r="T260" s="1"/>
      <c r="U260" s="1"/>
      <c r="V260" s="1"/>
      <c r="W260" s="1"/>
      <c r="X260" s="6"/>
      <c r="Y260" s="1"/>
      <c r="Z260" s="1"/>
      <c r="AA260" s="1"/>
      <c r="AB260" s="1"/>
      <c r="AC260" s="7"/>
      <c r="AD260" s="1"/>
      <c r="AE260" s="1"/>
    </row>
    <row r="261" spans="1:3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  <c r="P261" s="1"/>
      <c r="Q261" s="1"/>
      <c r="R261" s="1"/>
      <c r="S261" s="1"/>
      <c r="T261" s="1"/>
      <c r="U261" s="1"/>
      <c r="V261" s="1"/>
      <c r="W261" s="1"/>
      <c r="X261" s="6"/>
      <c r="Y261" s="1"/>
      <c r="Z261" s="1"/>
      <c r="AA261" s="1"/>
      <c r="AB261" s="1"/>
      <c r="AC261" s="7"/>
      <c r="AD261" s="1"/>
      <c r="AE261" s="1"/>
    </row>
    <row r="262" spans="1:31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  <c r="P262" s="1"/>
      <c r="Q262" s="1"/>
      <c r="R262" s="1"/>
      <c r="S262" s="1"/>
      <c r="T262" s="1"/>
      <c r="U262" s="1"/>
      <c r="V262" s="1"/>
      <c r="W262" s="1"/>
      <c r="X262" s="6"/>
      <c r="Y262" s="1"/>
      <c r="Z262" s="1"/>
      <c r="AA262" s="1"/>
      <c r="AB262" s="1"/>
      <c r="AC262" s="7"/>
      <c r="AD262" s="1"/>
      <c r="AE262" s="1"/>
    </row>
    <row r="263" spans="1:31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  <c r="P263" s="1"/>
      <c r="Q263" s="1"/>
      <c r="R263" s="1"/>
      <c r="S263" s="1"/>
      <c r="T263" s="1"/>
      <c r="U263" s="1"/>
      <c r="V263" s="1"/>
      <c r="W263" s="1"/>
      <c r="X263" s="6"/>
      <c r="Y263" s="1"/>
      <c r="Z263" s="1"/>
      <c r="AA263" s="1"/>
      <c r="AB263" s="1"/>
      <c r="AC263" s="7"/>
      <c r="AD263" s="1"/>
      <c r="AE263" s="1"/>
    </row>
    <row r="264" spans="1:31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  <c r="P264" s="1"/>
      <c r="Q264" s="1"/>
      <c r="R264" s="1"/>
      <c r="S264" s="1"/>
      <c r="T264" s="1"/>
      <c r="U264" s="1"/>
      <c r="V264" s="1"/>
      <c r="W264" s="1"/>
      <c r="X264" s="6"/>
      <c r="Y264" s="1"/>
      <c r="Z264" s="1"/>
      <c r="AA264" s="1"/>
      <c r="AB264" s="1"/>
      <c r="AC264" s="7"/>
      <c r="AD264" s="1"/>
      <c r="AE264" s="1"/>
    </row>
    <row r="265" spans="1:31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  <c r="P265" s="1"/>
      <c r="Q265" s="1"/>
      <c r="R265" s="1"/>
      <c r="S265" s="1"/>
      <c r="T265" s="1"/>
      <c r="U265" s="1"/>
      <c r="V265" s="1"/>
      <c r="W265" s="1"/>
      <c r="X265" s="6"/>
      <c r="Y265" s="1"/>
      <c r="Z265" s="1"/>
      <c r="AA265" s="1"/>
      <c r="AB265" s="1"/>
      <c r="AC265" s="7"/>
      <c r="AD265" s="1"/>
      <c r="AE265" s="1"/>
    </row>
    <row r="266" spans="1:31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  <c r="P266" s="1"/>
      <c r="Q266" s="1"/>
      <c r="R266" s="1"/>
      <c r="S266" s="1"/>
      <c r="T266" s="1"/>
      <c r="U266" s="1"/>
      <c r="V266" s="1"/>
      <c r="W266" s="1"/>
      <c r="X266" s="6"/>
      <c r="Y266" s="1"/>
      <c r="Z266" s="1"/>
      <c r="AA266" s="1"/>
      <c r="AB266" s="1"/>
      <c r="AC266" s="7"/>
      <c r="AD266" s="1"/>
      <c r="AE266" s="1"/>
    </row>
    <row r="267" spans="1:31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  <c r="P267" s="1"/>
      <c r="Q267" s="1"/>
      <c r="R267" s="1"/>
      <c r="S267" s="1"/>
      <c r="T267" s="1"/>
      <c r="U267" s="1"/>
      <c r="V267" s="1"/>
      <c r="W267" s="1"/>
      <c r="X267" s="6"/>
      <c r="Y267" s="1"/>
      <c r="Z267" s="1"/>
      <c r="AA267" s="1"/>
      <c r="AB267" s="1"/>
      <c r="AC267" s="7"/>
      <c r="AD267" s="1"/>
      <c r="AE267" s="1"/>
    </row>
    <row r="268" spans="1:31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  <c r="P268" s="1"/>
      <c r="Q268" s="1"/>
      <c r="R268" s="1"/>
      <c r="S268" s="1"/>
      <c r="T268" s="1"/>
      <c r="U268" s="1"/>
      <c r="V268" s="1"/>
      <c r="W268" s="1"/>
      <c r="X268" s="6"/>
      <c r="Y268" s="1"/>
      <c r="Z268" s="1"/>
      <c r="AA268" s="1"/>
      <c r="AB268" s="1"/>
      <c r="AC268" s="7"/>
      <c r="AD268" s="1"/>
      <c r="AE268" s="1"/>
    </row>
    <row r="269" spans="1:31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  <c r="P269" s="1"/>
      <c r="Q269" s="1"/>
      <c r="R269" s="1"/>
      <c r="S269" s="1"/>
      <c r="T269" s="1"/>
      <c r="U269" s="1"/>
      <c r="V269" s="1"/>
      <c r="W269" s="1"/>
      <c r="X269" s="6"/>
      <c r="Y269" s="1"/>
      <c r="Z269" s="1"/>
      <c r="AA269" s="1"/>
      <c r="AB269" s="1"/>
      <c r="AC269" s="7"/>
      <c r="AD269" s="1"/>
      <c r="AE269" s="1"/>
    </row>
    <row r="270" spans="1:31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  <c r="P270" s="1"/>
      <c r="Q270" s="1"/>
      <c r="R270" s="1"/>
      <c r="S270" s="1"/>
      <c r="T270" s="1"/>
      <c r="U270" s="1"/>
      <c r="V270" s="1"/>
      <c r="W270" s="1"/>
      <c r="X270" s="6"/>
      <c r="Y270" s="1"/>
      <c r="Z270" s="1"/>
      <c r="AA270" s="1"/>
      <c r="AB270" s="1"/>
      <c r="AC270" s="7"/>
      <c r="AD270" s="1"/>
      <c r="AE270" s="1"/>
    </row>
    <row r="271" spans="1:3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  <c r="P271" s="1"/>
      <c r="Q271" s="1"/>
      <c r="R271" s="1"/>
      <c r="S271" s="1"/>
      <c r="T271" s="1"/>
      <c r="U271" s="1"/>
      <c r="V271" s="1"/>
      <c r="W271" s="1"/>
      <c r="X271" s="6"/>
      <c r="Y271" s="1"/>
      <c r="Z271" s="1"/>
      <c r="AA271" s="1"/>
      <c r="AB271" s="1"/>
      <c r="AC271" s="7"/>
      <c r="AD271" s="1"/>
      <c r="AE271" s="1"/>
    </row>
    <row r="272" spans="1:31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  <c r="P272" s="1"/>
      <c r="Q272" s="1"/>
      <c r="R272" s="1"/>
      <c r="S272" s="1"/>
      <c r="T272" s="1"/>
      <c r="U272" s="1"/>
      <c r="V272" s="1"/>
      <c r="W272" s="1"/>
      <c r="X272" s="6"/>
      <c r="Y272" s="1"/>
      <c r="Z272" s="1"/>
      <c r="AA272" s="1"/>
      <c r="AB272" s="1"/>
      <c r="AC272" s="7"/>
      <c r="AD272" s="1"/>
      <c r="AE272" s="1"/>
    </row>
    <row r="273" spans="1:31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  <c r="P273" s="1"/>
      <c r="Q273" s="1"/>
      <c r="R273" s="1"/>
      <c r="S273" s="1"/>
      <c r="T273" s="1"/>
      <c r="U273" s="1"/>
      <c r="V273" s="1"/>
      <c r="W273" s="1"/>
      <c r="X273" s="6"/>
      <c r="Y273" s="1"/>
      <c r="Z273" s="1"/>
      <c r="AA273" s="1"/>
      <c r="AB273" s="1"/>
      <c r="AC273" s="7"/>
      <c r="AD273" s="1"/>
      <c r="AE273" s="1"/>
    </row>
    <row r="274" spans="1:31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  <c r="P274" s="1"/>
      <c r="Q274" s="1"/>
      <c r="R274" s="1"/>
      <c r="S274" s="1"/>
      <c r="T274" s="1"/>
      <c r="U274" s="1"/>
      <c r="V274" s="1"/>
      <c r="W274" s="1"/>
      <c r="X274" s="6"/>
      <c r="Y274" s="1"/>
      <c r="Z274" s="1"/>
      <c r="AA274" s="1"/>
      <c r="AB274" s="1"/>
      <c r="AC274" s="7"/>
      <c r="AD274" s="1"/>
      <c r="AE274" s="1"/>
    </row>
    <row r="275" spans="1:31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  <c r="P275" s="1"/>
      <c r="Q275" s="1"/>
      <c r="R275" s="1"/>
      <c r="S275" s="1"/>
      <c r="T275" s="1"/>
      <c r="U275" s="1"/>
      <c r="V275" s="1"/>
      <c r="W275" s="1"/>
      <c r="X275" s="6"/>
      <c r="Y275" s="1"/>
      <c r="Z275" s="1"/>
      <c r="AA275" s="1"/>
      <c r="AB275" s="1"/>
      <c r="AC275" s="7"/>
      <c r="AD275" s="1"/>
      <c r="AE275" s="1"/>
    </row>
    <row r="276" spans="1:31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  <c r="P276" s="1"/>
      <c r="Q276" s="1"/>
      <c r="R276" s="1"/>
      <c r="S276" s="1"/>
      <c r="T276" s="1"/>
      <c r="U276" s="1"/>
      <c r="V276" s="1"/>
      <c r="W276" s="1"/>
      <c r="X276" s="6"/>
      <c r="Y276" s="1"/>
      <c r="Z276" s="1"/>
      <c r="AA276" s="1"/>
      <c r="AB276" s="1"/>
      <c r="AC276" s="7"/>
      <c r="AD276" s="1"/>
      <c r="AE276" s="1"/>
    </row>
    <row r="277" spans="1:31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  <c r="P277" s="1"/>
      <c r="Q277" s="1"/>
      <c r="R277" s="1"/>
      <c r="S277" s="1"/>
      <c r="T277" s="1"/>
      <c r="U277" s="1"/>
      <c r="V277" s="1"/>
      <c r="W277" s="1"/>
      <c r="X277" s="6"/>
      <c r="Y277" s="1"/>
      <c r="Z277" s="1"/>
      <c r="AA277" s="1"/>
      <c r="AB277" s="1"/>
      <c r="AC277" s="7"/>
      <c r="AD277" s="1"/>
      <c r="AE277" s="1"/>
    </row>
    <row r="278" spans="1:31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  <c r="P278" s="1"/>
      <c r="Q278" s="1"/>
      <c r="R278" s="1"/>
      <c r="S278" s="1"/>
      <c r="T278" s="1"/>
      <c r="U278" s="1"/>
      <c r="V278" s="1"/>
      <c r="W278" s="1"/>
      <c r="X278" s="6"/>
      <c r="Y278" s="1"/>
      <c r="Z278" s="1"/>
      <c r="AA278" s="1"/>
      <c r="AB278" s="1"/>
      <c r="AC278" s="7"/>
      <c r="AD278" s="1"/>
      <c r="AE278" s="1"/>
    </row>
    <row r="279" spans="1:31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  <c r="P279" s="1"/>
      <c r="Q279" s="1"/>
      <c r="R279" s="1"/>
      <c r="S279" s="1"/>
      <c r="T279" s="1"/>
      <c r="U279" s="1"/>
      <c r="V279" s="1"/>
      <c r="W279" s="1"/>
      <c r="X279" s="6"/>
      <c r="Y279" s="1"/>
      <c r="Z279" s="1"/>
      <c r="AA279" s="1"/>
      <c r="AB279" s="1"/>
      <c r="AC279" s="7"/>
      <c r="AD279" s="1"/>
      <c r="AE279" s="1"/>
    </row>
    <row r="280" spans="1:31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  <c r="P280" s="1"/>
      <c r="Q280" s="1"/>
      <c r="R280" s="1"/>
      <c r="S280" s="1"/>
      <c r="T280" s="1"/>
      <c r="U280" s="1"/>
      <c r="V280" s="1"/>
      <c r="W280" s="1"/>
      <c r="X280" s="6"/>
      <c r="Y280" s="1"/>
      <c r="Z280" s="1"/>
      <c r="AA280" s="1"/>
      <c r="AB280" s="1"/>
      <c r="AC280" s="7"/>
      <c r="AD280" s="1"/>
      <c r="AE280" s="1"/>
    </row>
    <row r="281" spans="1:3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  <c r="P281" s="1"/>
      <c r="Q281" s="1"/>
      <c r="R281" s="1"/>
      <c r="S281" s="1"/>
      <c r="T281" s="1"/>
      <c r="U281" s="1"/>
      <c r="V281" s="1"/>
      <c r="W281" s="1"/>
      <c r="X281" s="6"/>
      <c r="Y281" s="1"/>
      <c r="Z281" s="1"/>
      <c r="AA281" s="1"/>
      <c r="AB281" s="1"/>
      <c r="AC281" s="7"/>
      <c r="AD281" s="1"/>
      <c r="AE281" s="1"/>
    </row>
    <row r="282" spans="1:31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  <c r="P282" s="1"/>
      <c r="Q282" s="1"/>
      <c r="R282" s="1"/>
      <c r="S282" s="1"/>
      <c r="T282" s="1"/>
      <c r="U282" s="1"/>
      <c r="V282" s="1"/>
      <c r="W282" s="1"/>
      <c r="X282" s="6"/>
      <c r="Y282" s="1"/>
      <c r="Z282" s="1"/>
      <c r="AA282" s="1"/>
      <c r="AB282" s="1"/>
      <c r="AC282" s="7"/>
      <c r="AD282" s="1"/>
      <c r="AE282" s="1"/>
    </row>
    <row r="283" spans="1:31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  <c r="P283" s="1"/>
      <c r="Q283" s="1"/>
      <c r="R283" s="1"/>
      <c r="S283" s="1"/>
      <c r="T283" s="1"/>
      <c r="U283" s="1"/>
      <c r="V283" s="1"/>
      <c r="W283" s="1"/>
      <c r="X283" s="6"/>
      <c r="Y283" s="1"/>
      <c r="Z283" s="1"/>
      <c r="AA283" s="1"/>
      <c r="AB283" s="1"/>
      <c r="AC283" s="7"/>
      <c r="AD283" s="1"/>
      <c r="AE283" s="1"/>
    </row>
    <row r="284" spans="1:31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  <c r="P284" s="1"/>
      <c r="Q284" s="1"/>
      <c r="R284" s="1"/>
      <c r="S284" s="1"/>
      <c r="T284" s="1"/>
      <c r="U284" s="1"/>
      <c r="V284" s="1"/>
      <c r="W284" s="1"/>
      <c r="X284" s="6"/>
      <c r="Y284" s="1"/>
      <c r="Z284" s="1"/>
      <c r="AA284" s="1"/>
      <c r="AB284" s="1"/>
      <c r="AC284" s="7"/>
      <c r="AD284" s="1"/>
      <c r="AE284" s="1"/>
    </row>
    <row r="285" spans="1:31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  <c r="P285" s="1"/>
      <c r="Q285" s="1"/>
      <c r="R285" s="1"/>
      <c r="S285" s="1"/>
      <c r="T285" s="1"/>
      <c r="U285" s="1"/>
      <c r="V285" s="1"/>
      <c r="W285" s="1"/>
      <c r="X285" s="6"/>
      <c r="Y285" s="1"/>
      <c r="Z285" s="1"/>
      <c r="AA285" s="1"/>
      <c r="AB285" s="1"/>
      <c r="AC285" s="7"/>
      <c r="AD285" s="1"/>
      <c r="AE285" s="1"/>
    </row>
    <row r="286" spans="1:31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  <c r="P286" s="1"/>
      <c r="Q286" s="1"/>
      <c r="R286" s="1"/>
      <c r="S286" s="1"/>
      <c r="T286" s="1"/>
      <c r="U286" s="1"/>
      <c r="V286" s="1"/>
      <c r="W286" s="1"/>
      <c r="X286" s="6"/>
      <c r="Y286" s="1"/>
      <c r="Z286" s="1"/>
      <c r="AA286" s="1"/>
      <c r="AB286" s="1"/>
      <c r="AC286" s="7"/>
      <c r="AD286" s="1"/>
      <c r="AE286" s="1"/>
    </row>
    <row r="287" spans="1:31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  <c r="P287" s="1"/>
      <c r="Q287" s="1"/>
      <c r="R287" s="1"/>
      <c r="S287" s="1"/>
      <c r="T287" s="1"/>
      <c r="U287" s="1"/>
      <c r="V287" s="1"/>
      <c r="W287" s="1"/>
      <c r="X287" s="6"/>
      <c r="Y287" s="1"/>
      <c r="Z287" s="1"/>
      <c r="AA287" s="1"/>
      <c r="AB287" s="1"/>
      <c r="AC287" s="7"/>
      <c r="AD287" s="1"/>
      <c r="AE287" s="1"/>
    </row>
    <row r="288" spans="1:31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  <c r="P288" s="1"/>
      <c r="Q288" s="1"/>
      <c r="R288" s="1"/>
      <c r="S288" s="1"/>
      <c r="T288" s="1"/>
      <c r="U288" s="1"/>
      <c r="V288" s="1"/>
      <c r="W288" s="1"/>
      <c r="X288" s="6"/>
      <c r="Y288" s="1"/>
      <c r="Z288" s="1"/>
      <c r="AA288" s="1"/>
      <c r="AB288" s="1"/>
      <c r="AC288" s="7"/>
      <c r="AD288" s="1"/>
      <c r="AE288" s="1"/>
    </row>
    <row r="289" spans="1:31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  <c r="P289" s="1"/>
      <c r="Q289" s="1"/>
      <c r="R289" s="1"/>
      <c r="S289" s="1"/>
      <c r="T289" s="1"/>
      <c r="U289" s="1"/>
      <c r="V289" s="1"/>
      <c r="W289" s="1"/>
      <c r="X289" s="6"/>
      <c r="Y289" s="1"/>
      <c r="Z289" s="1"/>
      <c r="AA289" s="1"/>
      <c r="AB289" s="1"/>
      <c r="AC289" s="7"/>
      <c r="AD289" s="1"/>
      <c r="AE289" s="1"/>
    </row>
    <row r="290" spans="1:31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  <c r="P290" s="1"/>
      <c r="Q290" s="1"/>
      <c r="R290" s="1"/>
      <c r="S290" s="1"/>
      <c r="T290" s="1"/>
      <c r="U290" s="1"/>
      <c r="V290" s="1"/>
      <c r="W290" s="1"/>
      <c r="X290" s="6"/>
      <c r="Y290" s="1"/>
      <c r="Z290" s="1"/>
      <c r="AA290" s="1"/>
      <c r="AB290" s="1"/>
      <c r="AC290" s="7"/>
      <c r="AD290" s="1"/>
      <c r="AE290" s="1"/>
    </row>
    <row r="291" spans="1:3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  <c r="P291" s="1"/>
      <c r="Q291" s="1"/>
      <c r="R291" s="1"/>
      <c r="S291" s="1"/>
      <c r="T291" s="1"/>
      <c r="U291" s="1"/>
      <c r="V291" s="1"/>
      <c r="W291" s="1"/>
      <c r="X291" s="6"/>
      <c r="Y291" s="1"/>
      <c r="Z291" s="1"/>
      <c r="AA291" s="1"/>
      <c r="AB291" s="1"/>
      <c r="AC291" s="7"/>
      <c r="AD291" s="1"/>
      <c r="AE291" s="1"/>
    </row>
    <row r="292" spans="1:31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  <c r="P292" s="1"/>
      <c r="Q292" s="1"/>
      <c r="R292" s="1"/>
      <c r="S292" s="1"/>
      <c r="T292" s="1"/>
      <c r="U292" s="1"/>
      <c r="V292" s="1"/>
      <c r="W292" s="1"/>
      <c r="X292" s="6"/>
      <c r="Y292" s="1"/>
      <c r="Z292" s="1"/>
      <c r="AA292" s="1"/>
      <c r="AB292" s="1"/>
      <c r="AC292" s="7"/>
      <c r="AD292" s="1"/>
      <c r="AE292" s="1"/>
    </row>
    <row r="293" spans="1:31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  <c r="P293" s="1"/>
      <c r="Q293" s="1"/>
      <c r="R293" s="1"/>
      <c r="S293" s="1"/>
      <c r="T293" s="1"/>
      <c r="U293" s="1"/>
      <c r="V293" s="1"/>
      <c r="W293" s="1"/>
      <c r="X293" s="6"/>
      <c r="Y293" s="1"/>
      <c r="Z293" s="1"/>
      <c r="AA293" s="1"/>
      <c r="AB293" s="1"/>
      <c r="AC293" s="7"/>
      <c r="AD293" s="1"/>
      <c r="AE293" s="1"/>
    </row>
    <row r="294" spans="1:31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  <c r="P294" s="1"/>
      <c r="Q294" s="1"/>
      <c r="R294" s="1"/>
      <c r="S294" s="1"/>
      <c r="T294" s="1"/>
      <c r="U294" s="1"/>
      <c r="V294" s="1"/>
      <c r="W294" s="1"/>
      <c r="X294" s="6"/>
      <c r="Y294" s="1"/>
      <c r="Z294" s="1"/>
      <c r="AA294" s="1"/>
      <c r="AB294" s="1"/>
      <c r="AC294" s="7"/>
      <c r="AD294" s="1"/>
      <c r="AE294" s="1"/>
    </row>
    <row r="295" spans="1:31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  <c r="P295" s="1"/>
      <c r="Q295" s="1"/>
      <c r="R295" s="1"/>
      <c r="S295" s="1"/>
      <c r="T295" s="1"/>
      <c r="U295" s="1"/>
      <c r="V295" s="1"/>
      <c r="W295" s="1"/>
      <c r="X295" s="6"/>
      <c r="Y295" s="1"/>
      <c r="Z295" s="1"/>
      <c r="AA295" s="1"/>
      <c r="AB295" s="1"/>
      <c r="AC295" s="7"/>
      <c r="AD295" s="1"/>
      <c r="AE295" s="1"/>
    </row>
    <row r="296" spans="1:31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  <c r="P296" s="1"/>
      <c r="Q296" s="1"/>
      <c r="R296" s="1"/>
      <c r="S296" s="1"/>
      <c r="T296" s="1"/>
      <c r="U296" s="1"/>
      <c r="V296" s="1"/>
      <c r="W296" s="1"/>
      <c r="X296" s="6"/>
      <c r="Y296" s="1"/>
      <c r="Z296" s="1"/>
      <c r="AA296" s="1"/>
      <c r="AB296" s="1"/>
      <c r="AC296" s="7"/>
      <c r="AD296" s="1"/>
      <c r="AE296" s="1"/>
    </row>
    <row r="297" spans="1:31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  <c r="P297" s="1"/>
      <c r="Q297" s="1"/>
      <c r="R297" s="1"/>
      <c r="S297" s="1"/>
      <c r="T297" s="1"/>
      <c r="U297" s="1"/>
      <c r="V297" s="1"/>
      <c r="W297" s="1"/>
      <c r="X297" s="6"/>
      <c r="Y297" s="1"/>
      <c r="Z297" s="1"/>
      <c r="AA297" s="1"/>
      <c r="AB297" s="1"/>
      <c r="AC297" s="7"/>
      <c r="AD297" s="1"/>
      <c r="AE297" s="1"/>
    </row>
    <row r="298" spans="1:31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  <c r="P298" s="1"/>
      <c r="Q298" s="1"/>
      <c r="R298" s="1"/>
      <c r="S298" s="1"/>
      <c r="T298" s="1"/>
      <c r="U298" s="1"/>
      <c r="V298" s="1"/>
      <c r="W298" s="1"/>
      <c r="X298" s="6"/>
      <c r="Y298" s="1"/>
      <c r="Z298" s="1"/>
      <c r="AA298" s="1"/>
      <c r="AB298" s="1"/>
      <c r="AC298" s="7"/>
      <c r="AD298" s="1"/>
      <c r="AE298" s="1"/>
    </row>
    <row r="299" spans="1:31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  <c r="P299" s="1"/>
      <c r="Q299" s="1"/>
      <c r="R299" s="1"/>
      <c r="S299" s="1"/>
      <c r="T299" s="1"/>
      <c r="U299" s="1"/>
      <c r="V299" s="1"/>
      <c r="W299" s="1"/>
      <c r="X299" s="6"/>
      <c r="Y299" s="1"/>
      <c r="Z299" s="1"/>
      <c r="AA299" s="1"/>
      <c r="AB299" s="1"/>
      <c r="AC299" s="7"/>
      <c r="AD299" s="1"/>
      <c r="AE299" s="1"/>
    </row>
    <row r="300" spans="1:31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  <c r="P300" s="1"/>
      <c r="Q300" s="1"/>
      <c r="R300" s="1"/>
      <c r="S300" s="1"/>
      <c r="T300" s="1"/>
      <c r="U300" s="1"/>
      <c r="V300" s="1"/>
      <c r="W300" s="1"/>
      <c r="X300" s="6"/>
      <c r="Y300" s="1"/>
      <c r="Z300" s="1"/>
      <c r="AA300" s="1"/>
      <c r="AB300" s="1"/>
      <c r="AC300" s="7"/>
      <c r="AD300" s="1"/>
      <c r="AE300" s="1"/>
    </row>
    <row r="301" spans="1:3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  <c r="P301" s="1"/>
      <c r="Q301" s="1"/>
      <c r="R301" s="1"/>
      <c r="S301" s="1"/>
      <c r="T301" s="1"/>
      <c r="U301" s="1"/>
      <c r="V301" s="1"/>
      <c r="W301" s="1"/>
      <c r="X301" s="6"/>
      <c r="Y301" s="1"/>
      <c r="Z301" s="1"/>
      <c r="AA301" s="1"/>
      <c r="AB301" s="1"/>
      <c r="AC301" s="7"/>
      <c r="AD301" s="1"/>
      <c r="AE301" s="1"/>
    </row>
    <row r="302" spans="1:31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  <c r="P302" s="1"/>
      <c r="Q302" s="1"/>
      <c r="R302" s="1"/>
      <c r="S302" s="1"/>
      <c r="T302" s="1"/>
      <c r="U302" s="1"/>
      <c r="V302" s="1"/>
      <c r="W302" s="1"/>
      <c r="X302" s="6"/>
      <c r="Y302" s="1"/>
      <c r="Z302" s="1"/>
      <c r="AA302" s="1"/>
      <c r="AB302" s="1"/>
      <c r="AC302" s="7"/>
      <c r="AD302" s="1"/>
      <c r="AE302" s="1"/>
    </row>
    <row r="303" spans="1:31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  <c r="P303" s="1"/>
      <c r="Q303" s="1"/>
      <c r="R303" s="1"/>
      <c r="S303" s="1"/>
      <c r="T303" s="1"/>
      <c r="U303" s="1"/>
      <c r="V303" s="1"/>
      <c r="W303" s="1"/>
      <c r="X303" s="6"/>
      <c r="Y303" s="1"/>
      <c r="Z303" s="1"/>
      <c r="AA303" s="1"/>
      <c r="AB303" s="1"/>
      <c r="AC303" s="7"/>
      <c r="AD303" s="1"/>
      <c r="AE303" s="1"/>
    </row>
    <row r="304" spans="1:31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  <c r="P304" s="1"/>
      <c r="Q304" s="1"/>
      <c r="R304" s="1"/>
      <c r="S304" s="1"/>
      <c r="T304" s="1"/>
      <c r="U304" s="1"/>
      <c r="V304" s="1"/>
      <c r="W304" s="1"/>
      <c r="X304" s="6"/>
      <c r="Y304" s="1"/>
      <c r="Z304" s="1"/>
      <c r="AA304" s="1"/>
      <c r="AB304" s="1"/>
      <c r="AC304" s="7"/>
      <c r="AD304" s="1"/>
      <c r="AE304" s="1"/>
    </row>
    <row r="305" spans="1:31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  <c r="P305" s="1"/>
      <c r="Q305" s="1"/>
      <c r="R305" s="1"/>
      <c r="S305" s="1"/>
      <c r="T305" s="1"/>
      <c r="U305" s="1"/>
      <c r="V305" s="1"/>
      <c r="W305" s="1"/>
      <c r="X305" s="6"/>
      <c r="Y305" s="1"/>
      <c r="Z305" s="1"/>
      <c r="AA305" s="1"/>
      <c r="AB305" s="1"/>
      <c r="AC305" s="7"/>
      <c r="AD305" s="1"/>
      <c r="AE305" s="1"/>
    </row>
    <row r="306" spans="1:31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  <c r="P306" s="1"/>
      <c r="Q306" s="1"/>
      <c r="R306" s="1"/>
      <c r="S306" s="1"/>
      <c r="T306" s="1"/>
      <c r="U306" s="1"/>
      <c r="V306" s="1"/>
      <c r="W306" s="1"/>
      <c r="X306" s="6"/>
      <c r="Y306" s="1"/>
      <c r="Z306" s="1"/>
      <c r="AA306" s="1"/>
      <c r="AB306" s="1"/>
      <c r="AC306" s="7"/>
      <c r="AD306" s="1"/>
      <c r="AE306" s="1"/>
    </row>
    <row r="307" spans="1:31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  <c r="P307" s="1"/>
      <c r="Q307" s="1"/>
      <c r="R307" s="1"/>
      <c r="S307" s="1"/>
      <c r="T307" s="1"/>
      <c r="U307" s="1"/>
      <c r="V307" s="1"/>
      <c r="W307" s="1"/>
      <c r="X307" s="6"/>
      <c r="Y307" s="1"/>
      <c r="Z307" s="1"/>
      <c r="AA307" s="1"/>
      <c r="AB307" s="1"/>
      <c r="AC307" s="7"/>
      <c r="AD307" s="1"/>
      <c r="AE307" s="1"/>
    </row>
    <row r="308" spans="1:31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  <c r="P308" s="1"/>
      <c r="Q308" s="1"/>
      <c r="R308" s="1"/>
      <c r="S308" s="1"/>
      <c r="T308" s="1"/>
      <c r="U308" s="1"/>
      <c r="V308" s="1"/>
      <c r="W308" s="1"/>
      <c r="X308" s="6"/>
      <c r="Y308" s="1"/>
      <c r="Z308" s="1"/>
      <c r="AA308" s="1"/>
      <c r="AB308" s="1"/>
      <c r="AC308" s="7"/>
      <c r="AD308" s="1"/>
      <c r="AE308" s="1"/>
    </row>
    <row r="309" spans="1:31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  <c r="P309" s="1"/>
      <c r="Q309" s="1"/>
      <c r="R309" s="1"/>
      <c r="S309" s="1"/>
      <c r="T309" s="1"/>
      <c r="U309" s="1"/>
      <c r="V309" s="1"/>
      <c r="W309" s="1"/>
      <c r="X309" s="6"/>
      <c r="Y309" s="1"/>
      <c r="Z309" s="1"/>
      <c r="AA309" s="1"/>
      <c r="AB309" s="1"/>
      <c r="AC309" s="7"/>
      <c r="AD309" s="1"/>
      <c r="AE309" s="1"/>
    </row>
    <row r="310" spans="1:31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  <c r="P310" s="1"/>
      <c r="Q310" s="1"/>
      <c r="R310" s="1"/>
      <c r="S310" s="1"/>
      <c r="T310" s="1"/>
      <c r="U310" s="1"/>
      <c r="V310" s="1"/>
      <c r="W310" s="1"/>
      <c r="X310" s="6"/>
      <c r="Y310" s="1"/>
      <c r="Z310" s="1"/>
      <c r="AA310" s="1"/>
      <c r="AB310" s="1"/>
      <c r="AC310" s="7"/>
      <c r="AD310" s="1"/>
      <c r="AE310" s="1"/>
    </row>
    <row r="311" spans="1:3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  <c r="P311" s="1"/>
      <c r="Q311" s="1"/>
      <c r="R311" s="1"/>
      <c r="S311" s="1"/>
      <c r="T311" s="1"/>
      <c r="U311" s="1"/>
      <c r="V311" s="1"/>
      <c r="W311" s="1"/>
      <c r="X311" s="6"/>
      <c r="Y311" s="1"/>
      <c r="Z311" s="1"/>
      <c r="AA311" s="1"/>
      <c r="AB311" s="1"/>
      <c r="AC311" s="7"/>
      <c r="AD311" s="1"/>
      <c r="AE311" s="1"/>
    </row>
    <row r="312" spans="1:31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  <c r="P312" s="1"/>
      <c r="Q312" s="1"/>
      <c r="R312" s="1"/>
      <c r="S312" s="1"/>
      <c r="T312" s="1"/>
      <c r="U312" s="1"/>
      <c r="V312" s="1"/>
      <c r="W312" s="1"/>
      <c r="X312" s="6"/>
      <c r="Y312" s="1"/>
      <c r="Z312" s="1"/>
      <c r="AA312" s="1"/>
      <c r="AB312" s="1"/>
      <c r="AC312" s="7"/>
      <c r="AD312" s="1"/>
      <c r="AE312" s="1"/>
    </row>
    <row r="313" spans="1:31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  <c r="P313" s="1"/>
      <c r="Q313" s="1"/>
      <c r="R313" s="1"/>
      <c r="S313" s="1"/>
      <c r="T313" s="1"/>
      <c r="U313" s="1"/>
      <c r="V313" s="1"/>
      <c r="W313" s="1"/>
      <c r="X313" s="6"/>
      <c r="Y313" s="1"/>
      <c r="Z313" s="1"/>
      <c r="AA313" s="1"/>
      <c r="AB313" s="1"/>
      <c r="AC313" s="7"/>
      <c r="AD313" s="1"/>
      <c r="AE313" s="1"/>
    </row>
    <row r="314" spans="1:31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  <c r="P314" s="1"/>
      <c r="Q314" s="1"/>
      <c r="R314" s="1"/>
      <c r="S314" s="1"/>
      <c r="T314" s="1"/>
      <c r="U314" s="1"/>
      <c r="V314" s="1"/>
      <c r="W314" s="1"/>
      <c r="X314" s="6"/>
      <c r="Y314" s="1"/>
      <c r="Z314" s="1"/>
      <c r="AA314" s="1"/>
      <c r="AB314" s="1"/>
      <c r="AC314" s="7"/>
      <c r="AD314" s="1"/>
      <c r="AE314" s="1"/>
    </row>
    <row r="315" spans="1:31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  <c r="P315" s="1"/>
      <c r="Q315" s="1"/>
      <c r="R315" s="1"/>
      <c r="S315" s="1"/>
      <c r="T315" s="1"/>
      <c r="U315" s="1"/>
      <c r="V315" s="1"/>
      <c r="W315" s="1"/>
      <c r="X315" s="6"/>
      <c r="Y315" s="1"/>
      <c r="Z315" s="1"/>
      <c r="AA315" s="1"/>
      <c r="AB315" s="1"/>
      <c r="AC315" s="7"/>
      <c r="AD315" s="1"/>
      <c r="AE315" s="1"/>
    </row>
    <row r="316" spans="1:31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  <c r="P316" s="1"/>
      <c r="Q316" s="1"/>
      <c r="R316" s="1"/>
      <c r="S316" s="1"/>
      <c r="T316" s="1"/>
      <c r="U316" s="1"/>
      <c r="V316" s="1"/>
      <c r="W316" s="1"/>
      <c r="X316" s="6"/>
      <c r="Y316" s="1"/>
      <c r="Z316" s="1"/>
      <c r="AA316" s="1"/>
      <c r="AB316" s="1"/>
      <c r="AC316" s="7"/>
      <c r="AD316" s="1"/>
      <c r="AE316" s="1"/>
    </row>
    <row r="317" spans="1:31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  <c r="P317" s="1"/>
      <c r="Q317" s="1"/>
      <c r="R317" s="1"/>
      <c r="S317" s="1"/>
      <c r="T317" s="1"/>
      <c r="U317" s="1"/>
      <c r="V317" s="1"/>
      <c r="W317" s="1"/>
      <c r="X317" s="6"/>
      <c r="Y317" s="1"/>
      <c r="Z317" s="1"/>
      <c r="AA317" s="1"/>
      <c r="AB317" s="1"/>
      <c r="AC317" s="7"/>
      <c r="AD317" s="1"/>
      <c r="AE317" s="1"/>
    </row>
    <row r="318" spans="1:31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  <c r="P318" s="1"/>
      <c r="Q318" s="1"/>
      <c r="R318" s="1"/>
      <c r="S318" s="1"/>
      <c r="T318" s="1"/>
      <c r="U318" s="1"/>
      <c r="V318" s="1"/>
      <c r="W318" s="1"/>
      <c r="X318" s="6"/>
      <c r="Y318" s="1"/>
      <c r="Z318" s="1"/>
      <c r="AA318" s="1"/>
      <c r="AB318" s="1"/>
      <c r="AC318" s="7"/>
      <c r="AD318" s="1"/>
      <c r="AE318" s="1"/>
    </row>
    <row r="319" spans="1:31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  <c r="P319" s="1"/>
      <c r="Q319" s="1"/>
      <c r="R319" s="1"/>
      <c r="S319" s="1"/>
      <c r="T319" s="1"/>
      <c r="U319" s="1"/>
      <c r="V319" s="1"/>
      <c r="W319" s="1"/>
      <c r="X319" s="6"/>
      <c r="Y319" s="1"/>
      <c r="Z319" s="1"/>
      <c r="AA319" s="1"/>
      <c r="AB319" s="1"/>
      <c r="AC319" s="7"/>
      <c r="AD319" s="1"/>
      <c r="AE319" s="1"/>
    </row>
    <row r="320" spans="1:31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  <c r="P320" s="1"/>
      <c r="Q320" s="1"/>
      <c r="R320" s="1"/>
      <c r="S320" s="1"/>
      <c r="T320" s="1"/>
      <c r="U320" s="1"/>
      <c r="V320" s="1"/>
      <c r="W320" s="1"/>
      <c r="X320" s="6"/>
      <c r="Y320" s="1"/>
      <c r="Z320" s="1"/>
      <c r="AA320" s="1"/>
      <c r="AB320" s="1"/>
      <c r="AC320" s="7"/>
      <c r="AD320" s="1"/>
      <c r="AE320" s="1"/>
    </row>
    <row r="321" spans="1:3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  <c r="P321" s="1"/>
      <c r="Q321" s="1"/>
      <c r="R321" s="1"/>
      <c r="S321" s="1"/>
      <c r="T321" s="1"/>
      <c r="U321" s="1"/>
      <c r="V321" s="1"/>
      <c r="W321" s="1"/>
      <c r="X321" s="6"/>
      <c r="Y321" s="1"/>
      <c r="Z321" s="1"/>
      <c r="AA321" s="1"/>
      <c r="AB321" s="1"/>
      <c r="AC321" s="7"/>
      <c r="AD321" s="1"/>
      <c r="AE321" s="1"/>
    </row>
    <row r="322" spans="1:31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  <c r="P322" s="1"/>
      <c r="Q322" s="1"/>
      <c r="R322" s="1"/>
      <c r="S322" s="1"/>
      <c r="T322" s="1"/>
      <c r="U322" s="1"/>
      <c r="V322" s="1"/>
      <c r="W322" s="1"/>
      <c r="X322" s="6"/>
      <c r="Y322" s="1"/>
      <c r="Z322" s="1"/>
      <c r="AA322" s="1"/>
      <c r="AB322" s="1"/>
      <c r="AC322" s="7"/>
      <c r="AD322" s="1"/>
      <c r="AE322" s="1"/>
    </row>
    <row r="323" spans="1:31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  <c r="P323" s="1"/>
      <c r="Q323" s="1"/>
      <c r="R323" s="1"/>
      <c r="S323" s="1"/>
      <c r="T323" s="1"/>
      <c r="U323" s="1"/>
      <c r="V323" s="1"/>
      <c r="W323" s="1"/>
      <c r="X323" s="6"/>
      <c r="Y323" s="1"/>
      <c r="Z323" s="1"/>
      <c r="AA323" s="1"/>
      <c r="AB323" s="1"/>
      <c r="AC323" s="7"/>
      <c r="AD323" s="1"/>
      <c r="AE323" s="1"/>
    </row>
    <row r="324" spans="1:31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  <c r="P324" s="1"/>
      <c r="Q324" s="1"/>
      <c r="R324" s="1"/>
      <c r="S324" s="1"/>
      <c r="T324" s="1"/>
      <c r="U324" s="1"/>
      <c r="V324" s="1"/>
      <c r="W324" s="1"/>
      <c r="X324" s="6"/>
      <c r="Y324" s="1"/>
      <c r="Z324" s="1"/>
      <c r="AA324" s="1"/>
      <c r="AB324" s="1"/>
      <c r="AC324" s="7"/>
      <c r="AD324" s="1"/>
      <c r="AE324" s="1"/>
    </row>
    <row r="325" spans="1:31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  <c r="P325" s="1"/>
      <c r="Q325" s="1"/>
      <c r="R325" s="1"/>
      <c r="S325" s="1"/>
      <c r="T325" s="1"/>
      <c r="U325" s="1"/>
      <c r="V325" s="1"/>
      <c r="W325" s="1"/>
      <c r="X325" s="6"/>
      <c r="Y325" s="1"/>
      <c r="Z325" s="1"/>
      <c r="AA325" s="1"/>
      <c r="AB325" s="1"/>
      <c r="AC325" s="7"/>
      <c r="AD325" s="1"/>
      <c r="AE325" s="1"/>
    </row>
    <row r="326" spans="1:31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  <c r="P326" s="1"/>
      <c r="Q326" s="1"/>
      <c r="R326" s="1"/>
      <c r="S326" s="1"/>
      <c r="T326" s="1"/>
      <c r="U326" s="1"/>
      <c r="V326" s="1"/>
      <c r="W326" s="1"/>
      <c r="X326" s="6"/>
      <c r="Y326" s="1"/>
      <c r="Z326" s="1"/>
      <c r="AA326" s="1"/>
      <c r="AB326" s="1"/>
      <c r="AC326" s="7"/>
      <c r="AD326" s="1"/>
      <c r="AE326" s="1"/>
    </row>
    <row r="327" spans="1:31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  <c r="P327" s="1"/>
      <c r="Q327" s="1"/>
      <c r="R327" s="1"/>
      <c r="S327" s="1"/>
      <c r="T327" s="1"/>
      <c r="U327" s="1"/>
      <c r="V327" s="1"/>
      <c r="W327" s="1"/>
      <c r="X327" s="6"/>
      <c r="Y327" s="1"/>
      <c r="Z327" s="1"/>
      <c r="AA327" s="1"/>
      <c r="AB327" s="1"/>
      <c r="AC327" s="7"/>
      <c r="AD327" s="1"/>
      <c r="AE327" s="1"/>
    </row>
    <row r="328" spans="1:31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  <c r="P328" s="1"/>
      <c r="Q328" s="1"/>
      <c r="R328" s="1"/>
      <c r="S328" s="1"/>
      <c r="T328" s="1"/>
      <c r="U328" s="1"/>
      <c r="V328" s="1"/>
      <c r="W328" s="1"/>
      <c r="X328" s="6"/>
      <c r="Y328" s="1"/>
      <c r="Z328" s="1"/>
      <c r="AA328" s="1"/>
      <c r="AB328" s="1"/>
      <c r="AC328" s="7"/>
      <c r="AD328" s="1"/>
      <c r="AE328" s="1"/>
    </row>
    <row r="329" spans="1:31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  <c r="P329" s="1"/>
      <c r="Q329" s="1"/>
      <c r="R329" s="1"/>
      <c r="S329" s="1"/>
      <c r="T329" s="1"/>
      <c r="U329" s="1"/>
      <c r="V329" s="1"/>
      <c r="W329" s="1"/>
      <c r="X329" s="6"/>
      <c r="Y329" s="1"/>
      <c r="Z329" s="1"/>
      <c r="AA329" s="1"/>
      <c r="AB329" s="1"/>
      <c r="AC329" s="7"/>
      <c r="AD329" s="1"/>
      <c r="AE329" s="1"/>
    </row>
    <row r="330" spans="1:31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  <c r="P330" s="1"/>
      <c r="Q330" s="1"/>
      <c r="R330" s="1"/>
      <c r="S330" s="1"/>
      <c r="T330" s="1"/>
      <c r="U330" s="1"/>
      <c r="V330" s="1"/>
      <c r="W330" s="1"/>
      <c r="X330" s="6"/>
      <c r="Y330" s="1"/>
      <c r="Z330" s="1"/>
      <c r="AA330" s="1"/>
      <c r="AB330" s="1"/>
      <c r="AC330" s="7"/>
      <c r="AD330" s="1"/>
      <c r="AE330" s="1"/>
    </row>
    <row r="331" spans="1: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  <c r="P331" s="1"/>
      <c r="Q331" s="1"/>
      <c r="R331" s="1"/>
      <c r="S331" s="1"/>
      <c r="T331" s="1"/>
      <c r="U331" s="1"/>
      <c r="V331" s="1"/>
      <c r="W331" s="1"/>
      <c r="X331" s="6"/>
      <c r="Y331" s="1"/>
      <c r="Z331" s="1"/>
      <c r="AA331" s="1"/>
      <c r="AB331" s="1"/>
      <c r="AC331" s="7"/>
      <c r="AD331" s="1"/>
      <c r="AE331" s="1"/>
    </row>
    <row r="332" spans="1:31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  <c r="P332" s="1"/>
      <c r="Q332" s="1"/>
      <c r="R332" s="1"/>
      <c r="S332" s="1"/>
      <c r="T332" s="1"/>
      <c r="U332" s="1"/>
      <c r="V332" s="1"/>
      <c r="W332" s="1"/>
      <c r="X332" s="6"/>
      <c r="Y332" s="1"/>
      <c r="Z332" s="1"/>
      <c r="AA332" s="1"/>
      <c r="AB332" s="1"/>
      <c r="AC332" s="7"/>
      <c r="AD332" s="1"/>
      <c r="AE332" s="1"/>
    </row>
    <row r="333" spans="1:31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  <c r="P333" s="1"/>
      <c r="Q333" s="1"/>
      <c r="R333" s="1"/>
      <c r="S333" s="1"/>
      <c r="T333" s="1"/>
      <c r="U333" s="1"/>
      <c r="V333" s="1"/>
      <c r="W333" s="1"/>
      <c r="X333" s="6"/>
      <c r="Y333" s="1"/>
      <c r="Z333" s="1"/>
      <c r="AA333" s="1"/>
      <c r="AB333" s="1"/>
      <c r="AC333" s="7"/>
      <c r="AD333" s="1"/>
      <c r="AE333" s="1"/>
    </row>
    <row r="334" spans="1:31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  <c r="P334" s="1"/>
      <c r="Q334" s="1"/>
      <c r="R334" s="1"/>
      <c r="S334" s="1"/>
      <c r="T334" s="1"/>
      <c r="U334" s="1"/>
      <c r="V334" s="1"/>
      <c r="W334" s="1"/>
      <c r="X334" s="6"/>
      <c r="Y334" s="1"/>
      <c r="Z334" s="1"/>
      <c r="AA334" s="1"/>
      <c r="AB334" s="1"/>
      <c r="AC334" s="7"/>
      <c r="AD334" s="1"/>
      <c r="AE334" s="1"/>
    </row>
    <row r="335" spans="1:31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  <c r="P335" s="1"/>
      <c r="Q335" s="1"/>
      <c r="R335" s="1"/>
      <c r="S335" s="1"/>
      <c r="T335" s="1"/>
      <c r="U335" s="1"/>
      <c r="V335" s="1"/>
      <c r="W335" s="1"/>
      <c r="X335" s="6"/>
      <c r="Y335" s="1"/>
      <c r="Z335" s="1"/>
      <c r="AA335" s="1"/>
      <c r="AB335" s="1"/>
      <c r="AC335" s="7"/>
      <c r="AD335" s="1"/>
      <c r="AE335" s="1"/>
    </row>
    <row r="336" spans="1:31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  <c r="P336" s="1"/>
      <c r="Q336" s="1"/>
      <c r="R336" s="1"/>
      <c r="S336" s="1"/>
      <c r="T336" s="1"/>
      <c r="U336" s="1"/>
      <c r="V336" s="1"/>
      <c r="W336" s="1"/>
      <c r="X336" s="6"/>
      <c r="Y336" s="1"/>
      <c r="Z336" s="1"/>
      <c r="AA336" s="1"/>
      <c r="AB336" s="1"/>
      <c r="AC336" s="7"/>
      <c r="AD336" s="1"/>
      <c r="AE336" s="1"/>
    </row>
    <row r="337" spans="1:31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  <c r="P337" s="1"/>
      <c r="Q337" s="1"/>
      <c r="R337" s="1"/>
      <c r="S337" s="1"/>
      <c r="T337" s="1"/>
      <c r="U337" s="1"/>
      <c r="V337" s="1"/>
      <c r="W337" s="1"/>
      <c r="X337" s="6"/>
      <c r="Y337" s="1"/>
      <c r="Z337" s="1"/>
      <c r="AA337" s="1"/>
      <c r="AB337" s="1"/>
      <c r="AC337" s="7"/>
      <c r="AD337" s="1"/>
      <c r="AE337" s="1"/>
    </row>
    <row r="338" spans="1:31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  <c r="P338" s="1"/>
      <c r="Q338" s="1"/>
      <c r="R338" s="1"/>
      <c r="S338" s="1"/>
      <c r="T338" s="1"/>
      <c r="U338" s="1"/>
      <c r="V338" s="1"/>
      <c r="W338" s="1"/>
      <c r="X338" s="6"/>
      <c r="Y338" s="1"/>
      <c r="Z338" s="1"/>
      <c r="AA338" s="1"/>
      <c r="AB338" s="1"/>
      <c r="AC338" s="7"/>
      <c r="AD338" s="1"/>
      <c r="AE338" s="1"/>
    </row>
    <row r="339" spans="1:31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  <c r="P339" s="1"/>
      <c r="Q339" s="1"/>
      <c r="R339" s="1"/>
      <c r="S339" s="1"/>
      <c r="T339" s="1"/>
      <c r="U339" s="1"/>
      <c r="V339" s="1"/>
      <c r="W339" s="1"/>
      <c r="X339" s="6"/>
      <c r="Y339" s="1"/>
      <c r="Z339" s="1"/>
      <c r="AA339" s="1"/>
      <c r="AB339" s="1"/>
      <c r="AC339" s="7"/>
      <c r="AD339" s="1"/>
      <c r="AE339" s="1"/>
    </row>
    <row r="340" spans="1:31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  <c r="P340" s="1"/>
      <c r="Q340" s="1"/>
      <c r="R340" s="1"/>
      <c r="S340" s="1"/>
      <c r="T340" s="1"/>
      <c r="U340" s="1"/>
      <c r="V340" s="1"/>
      <c r="W340" s="1"/>
      <c r="X340" s="6"/>
      <c r="Y340" s="1"/>
      <c r="Z340" s="1"/>
      <c r="AA340" s="1"/>
      <c r="AB340" s="1"/>
      <c r="AC340" s="7"/>
      <c r="AD340" s="1"/>
      <c r="AE340" s="1"/>
    </row>
    <row r="341" spans="1:3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  <c r="P341" s="1"/>
      <c r="Q341" s="1"/>
      <c r="R341" s="1"/>
      <c r="S341" s="1"/>
      <c r="T341" s="1"/>
      <c r="U341" s="1"/>
      <c r="V341" s="1"/>
      <c r="W341" s="1"/>
      <c r="X341" s="6"/>
      <c r="Y341" s="1"/>
      <c r="Z341" s="1"/>
      <c r="AA341" s="1"/>
      <c r="AB341" s="1"/>
      <c r="AC341" s="7"/>
      <c r="AD341" s="1"/>
      <c r="AE341" s="1"/>
    </row>
    <row r="342" spans="1:31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  <c r="P342" s="1"/>
      <c r="Q342" s="1"/>
      <c r="R342" s="1"/>
      <c r="S342" s="1"/>
      <c r="T342" s="1"/>
      <c r="U342" s="1"/>
      <c r="V342" s="1"/>
      <c r="W342" s="1"/>
      <c r="X342" s="6"/>
      <c r="Y342" s="1"/>
      <c r="Z342" s="1"/>
      <c r="AA342" s="1"/>
      <c r="AB342" s="1"/>
      <c r="AC342" s="7"/>
      <c r="AD342" s="1"/>
      <c r="AE342" s="1"/>
    </row>
    <row r="343" spans="1:31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  <c r="P343" s="1"/>
      <c r="Q343" s="1"/>
      <c r="R343" s="1"/>
      <c r="S343" s="1"/>
      <c r="T343" s="1"/>
      <c r="U343" s="1"/>
      <c r="V343" s="1"/>
      <c r="W343" s="1"/>
      <c r="X343" s="6"/>
      <c r="Y343" s="1"/>
      <c r="Z343" s="1"/>
      <c r="AA343" s="1"/>
      <c r="AB343" s="1"/>
      <c r="AC343" s="7"/>
      <c r="AD343" s="1"/>
      <c r="AE343" s="1"/>
    </row>
    <row r="344" spans="1:31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  <c r="P344" s="1"/>
      <c r="Q344" s="1"/>
      <c r="R344" s="1"/>
      <c r="S344" s="1"/>
      <c r="T344" s="1"/>
      <c r="U344" s="1"/>
      <c r="V344" s="1"/>
      <c r="W344" s="1"/>
      <c r="X344" s="6"/>
      <c r="Y344" s="1"/>
      <c r="Z344" s="1"/>
      <c r="AA344" s="1"/>
      <c r="AB344" s="1"/>
      <c r="AC344" s="7"/>
      <c r="AD344" s="1"/>
      <c r="AE344" s="1"/>
    </row>
    <row r="345" spans="1:31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  <c r="P345" s="1"/>
      <c r="Q345" s="1"/>
      <c r="R345" s="1"/>
      <c r="S345" s="1"/>
      <c r="T345" s="1"/>
      <c r="U345" s="1"/>
      <c r="V345" s="1"/>
      <c r="W345" s="1"/>
      <c r="X345" s="6"/>
      <c r="Y345" s="1"/>
      <c r="Z345" s="1"/>
      <c r="AA345" s="1"/>
      <c r="AB345" s="1"/>
      <c r="AC345" s="7"/>
      <c r="AD345" s="1"/>
      <c r="AE345" s="1"/>
    </row>
    <row r="346" spans="1:31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  <c r="P346" s="1"/>
      <c r="Q346" s="1"/>
      <c r="R346" s="1"/>
      <c r="S346" s="1"/>
      <c r="T346" s="1"/>
      <c r="U346" s="1"/>
      <c r="V346" s="1"/>
      <c r="W346" s="1"/>
      <c r="X346" s="6"/>
      <c r="Y346" s="1"/>
      <c r="Z346" s="1"/>
      <c r="AA346" s="1"/>
      <c r="AB346" s="1"/>
      <c r="AC346" s="7"/>
      <c r="AD346" s="1"/>
      <c r="AE346" s="1"/>
    </row>
    <row r="347" spans="1:31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  <c r="P347" s="1"/>
      <c r="Q347" s="1"/>
      <c r="R347" s="1"/>
      <c r="S347" s="1"/>
      <c r="T347" s="1"/>
      <c r="U347" s="1"/>
      <c r="V347" s="1"/>
      <c r="W347" s="1"/>
      <c r="X347" s="6"/>
      <c r="Y347" s="1"/>
      <c r="Z347" s="1"/>
      <c r="AA347" s="1"/>
      <c r="AB347" s="1"/>
      <c r="AC347" s="7"/>
      <c r="AD347" s="1"/>
      <c r="AE347" s="1"/>
    </row>
    <row r="348" spans="1:31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  <c r="P348" s="1"/>
      <c r="Q348" s="1"/>
      <c r="R348" s="1"/>
      <c r="S348" s="1"/>
      <c r="T348" s="1"/>
      <c r="U348" s="1"/>
      <c r="V348" s="1"/>
      <c r="W348" s="1"/>
      <c r="X348" s="6"/>
      <c r="Y348" s="1"/>
      <c r="Z348" s="1"/>
      <c r="AA348" s="1"/>
      <c r="AB348" s="1"/>
      <c r="AC348" s="7"/>
      <c r="AD348" s="1"/>
      <c r="AE348" s="1"/>
    </row>
    <row r="349" spans="1:31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  <c r="P349" s="1"/>
      <c r="Q349" s="1"/>
      <c r="R349" s="1"/>
      <c r="S349" s="1"/>
      <c r="T349" s="1"/>
      <c r="U349" s="1"/>
      <c r="V349" s="1"/>
      <c r="W349" s="1"/>
      <c r="X349" s="6"/>
      <c r="Y349" s="1"/>
      <c r="Z349" s="1"/>
      <c r="AA349" s="1"/>
      <c r="AB349" s="1"/>
      <c r="AC349" s="7"/>
      <c r="AD349" s="1"/>
      <c r="AE349" s="1"/>
    </row>
    <row r="350" spans="1:31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  <c r="P350" s="1"/>
      <c r="Q350" s="1"/>
      <c r="R350" s="1"/>
      <c r="S350" s="1"/>
      <c r="T350" s="1"/>
      <c r="U350" s="1"/>
      <c r="V350" s="1"/>
      <c r="W350" s="1"/>
      <c r="X350" s="6"/>
      <c r="Y350" s="1"/>
      <c r="Z350" s="1"/>
      <c r="AA350" s="1"/>
      <c r="AB350" s="1"/>
      <c r="AC350" s="7"/>
      <c r="AD350" s="1"/>
      <c r="AE350" s="1"/>
    </row>
    <row r="351" spans="1:3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  <c r="P351" s="1"/>
      <c r="Q351" s="1"/>
      <c r="R351" s="1"/>
      <c r="S351" s="1"/>
      <c r="T351" s="1"/>
      <c r="U351" s="1"/>
      <c r="V351" s="1"/>
      <c r="W351" s="1"/>
      <c r="X351" s="6"/>
      <c r="Y351" s="1"/>
      <c r="Z351" s="1"/>
      <c r="AA351" s="1"/>
      <c r="AB351" s="1"/>
      <c r="AC351" s="7"/>
      <c r="AD351" s="1"/>
      <c r="AE351" s="1"/>
    </row>
    <row r="352" spans="1:31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  <c r="P352" s="1"/>
      <c r="Q352" s="1"/>
      <c r="R352" s="1"/>
      <c r="S352" s="1"/>
      <c r="T352" s="1"/>
      <c r="U352" s="1"/>
      <c r="V352" s="1"/>
      <c r="W352" s="1"/>
      <c r="X352" s="6"/>
      <c r="Y352" s="1"/>
      <c r="Z352" s="1"/>
      <c r="AA352" s="1"/>
      <c r="AB352" s="1"/>
      <c r="AC352" s="7"/>
      <c r="AD352" s="1"/>
      <c r="AE352" s="1"/>
    </row>
    <row r="353" spans="1:31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  <c r="P353" s="1"/>
      <c r="Q353" s="1"/>
      <c r="R353" s="1"/>
      <c r="S353" s="1"/>
      <c r="T353" s="1"/>
      <c r="U353" s="1"/>
      <c r="V353" s="1"/>
      <c r="W353" s="1"/>
      <c r="X353" s="6"/>
      <c r="Y353" s="1"/>
      <c r="Z353" s="1"/>
      <c r="AA353" s="1"/>
      <c r="AB353" s="1"/>
      <c r="AC353" s="7"/>
      <c r="AD353" s="1"/>
      <c r="AE353" s="1"/>
    </row>
    <row r="354" spans="1:31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  <c r="P354" s="1"/>
      <c r="Q354" s="1"/>
      <c r="R354" s="1"/>
      <c r="S354" s="1"/>
      <c r="T354" s="1"/>
      <c r="U354" s="1"/>
      <c r="V354" s="1"/>
      <c r="W354" s="1"/>
      <c r="X354" s="6"/>
      <c r="Y354" s="1"/>
      <c r="Z354" s="1"/>
      <c r="AA354" s="1"/>
      <c r="AB354" s="1"/>
      <c r="AC354" s="7"/>
      <c r="AD354" s="1"/>
      <c r="AE354" s="1"/>
    </row>
    <row r="355" spans="1:31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  <c r="P355" s="1"/>
      <c r="Q355" s="1"/>
      <c r="R355" s="1"/>
      <c r="S355" s="1"/>
      <c r="T355" s="1"/>
      <c r="U355" s="1"/>
      <c r="V355" s="1"/>
      <c r="W355" s="1"/>
      <c r="X355" s="6"/>
      <c r="Y355" s="1"/>
      <c r="Z355" s="1"/>
      <c r="AA355" s="1"/>
      <c r="AB355" s="1"/>
      <c r="AC355" s="7"/>
      <c r="AD355" s="1"/>
      <c r="AE355" s="1"/>
    </row>
    <row r="356" spans="1:31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  <c r="P356" s="1"/>
      <c r="Q356" s="1"/>
      <c r="R356" s="1"/>
      <c r="S356" s="1"/>
      <c r="T356" s="1"/>
      <c r="U356" s="1"/>
      <c r="V356" s="1"/>
      <c r="W356" s="1"/>
      <c r="X356" s="6"/>
      <c r="Y356" s="1"/>
      <c r="Z356" s="1"/>
      <c r="AA356" s="1"/>
      <c r="AB356" s="1"/>
      <c r="AC356" s="7"/>
      <c r="AD356" s="1"/>
      <c r="AE356" s="1"/>
    </row>
    <row r="357" spans="1:31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  <c r="P357" s="1"/>
      <c r="Q357" s="1"/>
      <c r="R357" s="1"/>
      <c r="S357" s="1"/>
      <c r="T357" s="1"/>
      <c r="U357" s="1"/>
      <c r="V357" s="1"/>
      <c r="W357" s="1"/>
      <c r="X357" s="6"/>
      <c r="Y357" s="1"/>
      <c r="Z357" s="1"/>
      <c r="AA357" s="1"/>
      <c r="AB357" s="1"/>
      <c r="AC357" s="7"/>
      <c r="AD357" s="1"/>
      <c r="AE357" s="1"/>
    </row>
    <row r="358" spans="1:31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  <c r="P358" s="1"/>
      <c r="Q358" s="1"/>
      <c r="R358" s="1"/>
      <c r="S358" s="1"/>
      <c r="T358" s="1"/>
      <c r="U358" s="1"/>
      <c r="V358" s="1"/>
      <c r="W358" s="1"/>
      <c r="X358" s="6"/>
      <c r="Y358" s="1"/>
      <c r="Z358" s="1"/>
      <c r="AA358" s="1"/>
      <c r="AB358" s="1"/>
      <c r="AC358" s="7"/>
      <c r="AD358" s="1"/>
      <c r="AE358" s="1"/>
    </row>
    <row r="359" spans="1:31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  <c r="P359" s="1"/>
      <c r="Q359" s="1"/>
      <c r="R359" s="1"/>
      <c r="S359" s="1"/>
      <c r="T359" s="1"/>
      <c r="U359" s="1"/>
      <c r="V359" s="1"/>
      <c r="W359" s="1"/>
      <c r="X359" s="6"/>
      <c r="Y359" s="1"/>
      <c r="Z359" s="1"/>
      <c r="AA359" s="1"/>
      <c r="AB359" s="1"/>
      <c r="AC359" s="7"/>
      <c r="AD359" s="1"/>
      <c r="AE359" s="1"/>
    </row>
    <row r="360" spans="1:31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  <c r="P360" s="1"/>
      <c r="Q360" s="1"/>
      <c r="R360" s="1"/>
      <c r="S360" s="1"/>
      <c r="T360" s="1"/>
      <c r="U360" s="1"/>
      <c r="V360" s="1"/>
      <c r="W360" s="1"/>
      <c r="X360" s="6"/>
      <c r="Y360" s="1"/>
      <c r="Z360" s="1"/>
      <c r="AA360" s="1"/>
      <c r="AB360" s="1"/>
      <c r="AC360" s="7"/>
      <c r="AD360" s="1"/>
      <c r="AE360" s="1"/>
    </row>
    <row r="361" spans="1:3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  <c r="P361" s="1"/>
      <c r="Q361" s="1"/>
      <c r="R361" s="1"/>
      <c r="S361" s="1"/>
      <c r="T361" s="1"/>
      <c r="U361" s="1"/>
      <c r="V361" s="1"/>
      <c r="W361" s="1"/>
      <c r="X361" s="6"/>
      <c r="Y361" s="1"/>
      <c r="Z361" s="1"/>
      <c r="AA361" s="1"/>
      <c r="AB361" s="1"/>
      <c r="AC361" s="7"/>
      <c r="AD361" s="1"/>
      <c r="AE361" s="1"/>
    </row>
    <row r="362" spans="1:31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  <c r="P362" s="1"/>
      <c r="Q362" s="1"/>
      <c r="R362" s="1"/>
      <c r="S362" s="1"/>
      <c r="T362" s="1"/>
      <c r="U362" s="1"/>
      <c r="V362" s="1"/>
      <c r="W362" s="1"/>
      <c r="X362" s="6"/>
      <c r="Y362" s="1"/>
      <c r="Z362" s="1"/>
      <c r="AA362" s="1"/>
      <c r="AB362" s="1"/>
      <c r="AC362" s="7"/>
      <c r="AD362" s="1"/>
      <c r="AE362" s="1"/>
    </row>
    <row r="363" spans="1:31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  <c r="P363" s="1"/>
      <c r="Q363" s="1"/>
      <c r="R363" s="1"/>
      <c r="S363" s="1"/>
      <c r="T363" s="1"/>
      <c r="U363" s="1"/>
      <c r="V363" s="1"/>
      <c r="W363" s="1"/>
      <c r="X363" s="6"/>
      <c r="Y363" s="1"/>
      <c r="Z363" s="1"/>
      <c r="AA363" s="1"/>
      <c r="AB363" s="1"/>
      <c r="AC363" s="7"/>
      <c r="AD363" s="1"/>
      <c r="AE363" s="1"/>
    </row>
    <row r="364" spans="1:31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  <c r="P364" s="1"/>
      <c r="Q364" s="1"/>
      <c r="R364" s="1"/>
      <c r="S364" s="1"/>
      <c r="T364" s="1"/>
      <c r="U364" s="1"/>
      <c r="V364" s="1"/>
      <c r="W364" s="1"/>
      <c r="X364" s="6"/>
      <c r="Y364" s="1"/>
      <c r="Z364" s="1"/>
      <c r="AA364" s="1"/>
      <c r="AB364" s="1"/>
      <c r="AC364" s="7"/>
      <c r="AD364" s="1"/>
      <c r="AE364" s="1"/>
    </row>
    <row r="365" spans="1:31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  <c r="P365" s="1"/>
      <c r="Q365" s="1"/>
      <c r="R365" s="1"/>
      <c r="S365" s="1"/>
      <c r="T365" s="1"/>
      <c r="U365" s="1"/>
      <c r="V365" s="1"/>
      <c r="W365" s="1"/>
      <c r="X365" s="6"/>
      <c r="Y365" s="1"/>
      <c r="Z365" s="1"/>
      <c r="AA365" s="1"/>
      <c r="AB365" s="1"/>
      <c r="AC365" s="7"/>
      <c r="AD365" s="1"/>
      <c r="AE365" s="1"/>
    </row>
    <row r="366" spans="1:31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  <c r="P366" s="1"/>
      <c r="Q366" s="1"/>
      <c r="R366" s="1"/>
      <c r="S366" s="1"/>
      <c r="T366" s="1"/>
      <c r="U366" s="1"/>
      <c r="V366" s="1"/>
      <c r="W366" s="1"/>
      <c r="X366" s="6"/>
      <c r="Y366" s="1"/>
      <c r="Z366" s="1"/>
      <c r="AA366" s="1"/>
      <c r="AB366" s="1"/>
      <c r="AC366" s="7"/>
      <c r="AD366" s="1"/>
      <c r="AE366" s="1"/>
    </row>
    <row r="367" spans="1:31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  <c r="P367" s="1"/>
      <c r="Q367" s="1"/>
      <c r="R367" s="1"/>
      <c r="S367" s="1"/>
      <c r="T367" s="1"/>
      <c r="U367" s="1"/>
      <c r="V367" s="1"/>
      <c r="W367" s="1"/>
      <c r="X367" s="6"/>
      <c r="Y367" s="1"/>
      <c r="Z367" s="1"/>
      <c r="AA367" s="1"/>
      <c r="AB367" s="1"/>
      <c r="AC367" s="7"/>
      <c r="AD367" s="1"/>
      <c r="AE367" s="1"/>
    </row>
    <row r="368" spans="1:31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  <c r="P368" s="1"/>
      <c r="Q368" s="1"/>
      <c r="R368" s="1"/>
      <c r="S368" s="1"/>
      <c r="T368" s="1"/>
      <c r="U368" s="1"/>
      <c r="V368" s="1"/>
      <c r="W368" s="1"/>
      <c r="X368" s="6"/>
      <c r="Y368" s="1"/>
      <c r="Z368" s="1"/>
      <c r="AA368" s="1"/>
      <c r="AB368" s="1"/>
      <c r="AC368" s="7"/>
      <c r="AD368" s="1"/>
      <c r="AE368" s="1"/>
    </row>
    <row r="369" spans="1:31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  <c r="P369" s="1"/>
      <c r="Q369" s="1"/>
      <c r="R369" s="1"/>
      <c r="S369" s="1"/>
      <c r="T369" s="1"/>
      <c r="U369" s="1"/>
      <c r="V369" s="1"/>
      <c r="W369" s="1"/>
      <c r="X369" s="6"/>
      <c r="Y369" s="1"/>
      <c r="Z369" s="1"/>
      <c r="AA369" s="1"/>
      <c r="AB369" s="1"/>
      <c r="AC369" s="7"/>
      <c r="AD369" s="1"/>
      <c r="AE369" s="1"/>
    </row>
    <row r="370" spans="1:31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  <c r="P370" s="1"/>
      <c r="Q370" s="1"/>
      <c r="R370" s="1"/>
      <c r="S370" s="1"/>
      <c r="T370" s="1"/>
      <c r="U370" s="1"/>
      <c r="V370" s="1"/>
      <c r="W370" s="1"/>
      <c r="X370" s="6"/>
      <c r="Y370" s="1"/>
      <c r="Z370" s="1"/>
      <c r="AA370" s="1"/>
      <c r="AB370" s="1"/>
      <c r="AC370" s="7"/>
      <c r="AD370" s="1"/>
      <c r="AE370" s="1"/>
    </row>
    <row r="371" spans="1:3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  <c r="P371" s="1"/>
      <c r="Q371" s="1"/>
      <c r="R371" s="1"/>
      <c r="S371" s="1"/>
      <c r="T371" s="1"/>
      <c r="U371" s="1"/>
      <c r="V371" s="1"/>
      <c r="W371" s="1"/>
      <c r="X371" s="6"/>
      <c r="Y371" s="1"/>
      <c r="Z371" s="1"/>
      <c r="AA371" s="1"/>
      <c r="AB371" s="1"/>
      <c r="AC371" s="7"/>
      <c r="AD371" s="1"/>
      <c r="AE371" s="1"/>
    </row>
    <row r="372" spans="1:31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  <c r="P372" s="1"/>
      <c r="Q372" s="1"/>
      <c r="R372" s="1"/>
      <c r="S372" s="1"/>
      <c r="T372" s="1"/>
      <c r="U372" s="1"/>
      <c r="V372" s="1"/>
      <c r="W372" s="1"/>
      <c r="X372" s="6"/>
      <c r="Y372" s="1"/>
      <c r="Z372" s="1"/>
      <c r="AA372" s="1"/>
      <c r="AB372" s="1"/>
      <c r="AC372" s="7"/>
      <c r="AD372" s="1"/>
      <c r="AE372" s="1"/>
    </row>
    <row r="373" spans="1:31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  <c r="P373" s="1"/>
      <c r="Q373" s="1"/>
      <c r="R373" s="1"/>
      <c r="S373" s="1"/>
      <c r="T373" s="1"/>
      <c r="U373" s="1"/>
      <c r="V373" s="1"/>
      <c r="W373" s="1"/>
      <c r="X373" s="6"/>
      <c r="Y373" s="1"/>
      <c r="Z373" s="1"/>
      <c r="AA373" s="1"/>
      <c r="AB373" s="1"/>
      <c r="AC373" s="7"/>
      <c r="AD373" s="1"/>
      <c r="AE373" s="1"/>
    </row>
    <row r="374" spans="1:31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  <c r="P374" s="1"/>
      <c r="Q374" s="1"/>
      <c r="R374" s="1"/>
      <c r="S374" s="1"/>
      <c r="T374" s="1"/>
      <c r="U374" s="1"/>
      <c r="V374" s="1"/>
      <c r="W374" s="1"/>
      <c r="X374" s="6"/>
      <c r="Y374" s="1"/>
      <c r="Z374" s="1"/>
      <c r="AA374" s="1"/>
      <c r="AB374" s="1"/>
      <c r="AC374" s="7"/>
      <c r="AD374" s="1"/>
      <c r="AE374" s="1"/>
    </row>
    <row r="375" spans="1:31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  <c r="P375" s="1"/>
      <c r="Q375" s="1"/>
      <c r="R375" s="1"/>
      <c r="S375" s="1"/>
      <c r="T375" s="1"/>
      <c r="U375" s="1"/>
      <c r="V375" s="1"/>
      <c r="W375" s="1"/>
      <c r="X375" s="6"/>
      <c r="Y375" s="1"/>
      <c r="Z375" s="1"/>
      <c r="AA375" s="1"/>
      <c r="AB375" s="1"/>
      <c r="AC375" s="7"/>
      <c r="AD375" s="1"/>
      <c r="AE375" s="1"/>
    </row>
    <row r="376" spans="1:31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  <c r="P376" s="1"/>
      <c r="Q376" s="1"/>
      <c r="R376" s="1"/>
      <c r="S376" s="1"/>
      <c r="T376" s="1"/>
      <c r="U376" s="1"/>
      <c r="V376" s="1"/>
      <c r="W376" s="1"/>
      <c r="X376" s="6"/>
      <c r="Y376" s="1"/>
      <c r="Z376" s="1"/>
      <c r="AA376" s="1"/>
      <c r="AB376" s="1"/>
      <c r="AC376" s="7"/>
      <c r="AD376" s="1"/>
      <c r="AE376" s="1"/>
    </row>
    <row r="377" spans="1:31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  <c r="P377" s="1"/>
      <c r="Q377" s="1"/>
      <c r="R377" s="1"/>
      <c r="S377" s="1"/>
      <c r="T377" s="1"/>
      <c r="U377" s="1"/>
      <c r="V377" s="1"/>
      <c r="W377" s="1"/>
      <c r="X377" s="6"/>
      <c r="Y377" s="1"/>
      <c r="Z377" s="1"/>
      <c r="AA377" s="1"/>
      <c r="AB377" s="1"/>
      <c r="AC377" s="7"/>
      <c r="AD377" s="1"/>
      <c r="AE377" s="1"/>
    </row>
    <row r="378" spans="1:31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  <c r="P378" s="1"/>
      <c r="Q378" s="1"/>
      <c r="R378" s="1"/>
      <c r="S378" s="1"/>
      <c r="T378" s="1"/>
      <c r="U378" s="1"/>
      <c r="V378" s="1"/>
      <c r="W378" s="1"/>
      <c r="X378" s="6"/>
      <c r="Y378" s="1"/>
      <c r="Z378" s="1"/>
      <c r="AA378" s="1"/>
      <c r="AB378" s="1"/>
      <c r="AC378" s="7"/>
      <c r="AD378" s="1"/>
      <c r="AE378" s="1"/>
    </row>
    <row r="379" spans="1:31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  <c r="P379" s="1"/>
      <c r="Q379" s="1"/>
      <c r="R379" s="1"/>
      <c r="S379" s="1"/>
      <c r="T379" s="1"/>
      <c r="U379" s="1"/>
      <c r="V379" s="1"/>
      <c r="W379" s="1"/>
      <c r="X379" s="6"/>
      <c r="Y379" s="1"/>
      <c r="Z379" s="1"/>
      <c r="AA379" s="1"/>
      <c r="AB379" s="1"/>
      <c r="AC379" s="7"/>
      <c r="AD379" s="1"/>
      <c r="AE379" s="1"/>
    </row>
    <row r="380" spans="1:31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  <c r="P380" s="1"/>
      <c r="Q380" s="1"/>
      <c r="R380" s="1"/>
      <c r="S380" s="1"/>
      <c r="T380" s="1"/>
      <c r="U380" s="1"/>
      <c r="V380" s="1"/>
      <c r="W380" s="1"/>
      <c r="X380" s="6"/>
      <c r="Y380" s="1"/>
      <c r="Z380" s="1"/>
      <c r="AA380" s="1"/>
      <c r="AB380" s="1"/>
      <c r="AC380" s="7"/>
      <c r="AD380" s="1"/>
      <c r="AE380" s="1"/>
    </row>
    <row r="381" spans="1:3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  <c r="P381" s="1"/>
      <c r="Q381" s="1"/>
      <c r="R381" s="1"/>
      <c r="S381" s="1"/>
      <c r="T381" s="1"/>
      <c r="U381" s="1"/>
      <c r="V381" s="1"/>
      <c r="W381" s="1"/>
      <c r="X381" s="6"/>
      <c r="Y381" s="1"/>
      <c r="Z381" s="1"/>
      <c r="AA381" s="1"/>
      <c r="AB381" s="1"/>
      <c r="AC381" s="7"/>
      <c r="AD381" s="1"/>
      <c r="AE381" s="1"/>
    </row>
    <row r="382" spans="1:31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  <c r="P382" s="1"/>
      <c r="Q382" s="1"/>
      <c r="R382" s="1"/>
      <c r="S382" s="1"/>
      <c r="T382" s="1"/>
      <c r="U382" s="1"/>
      <c r="V382" s="1"/>
      <c r="W382" s="1"/>
      <c r="X382" s="6"/>
      <c r="Y382" s="1"/>
      <c r="Z382" s="1"/>
      <c r="AA382" s="1"/>
      <c r="AB382" s="1"/>
      <c r="AC382" s="7"/>
      <c r="AD382" s="1"/>
      <c r="AE382" s="1"/>
    </row>
    <row r="383" spans="1:31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  <c r="P383" s="1"/>
      <c r="Q383" s="1"/>
      <c r="R383" s="1"/>
      <c r="S383" s="1"/>
      <c r="T383" s="1"/>
      <c r="U383" s="1"/>
      <c r="V383" s="1"/>
      <c r="W383" s="1"/>
      <c r="X383" s="6"/>
      <c r="Y383" s="1"/>
      <c r="Z383" s="1"/>
      <c r="AA383" s="1"/>
      <c r="AB383" s="1"/>
      <c r="AC383" s="7"/>
      <c r="AD383" s="1"/>
      <c r="AE383" s="1"/>
    </row>
    <row r="384" spans="1:31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  <c r="P384" s="1"/>
      <c r="Q384" s="1"/>
      <c r="R384" s="1"/>
      <c r="S384" s="1"/>
      <c r="T384" s="1"/>
      <c r="U384" s="1"/>
      <c r="V384" s="1"/>
      <c r="W384" s="1"/>
      <c r="X384" s="6"/>
      <c r="Y384" s="1"/>
      <c r="Z384" s="1"/>
      <c r="AA384" s="1"/>
      <c r="AB384" s="1"/>
      <c r="AC384" s="7"/>
      <c r="AD384" s="1"/>
      <c r="AE384" s="1"/>
    </row>
    <row r="385" spans="1:31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  <c r="P385" s="1"/>
      <c r="Q385" s="1"/>
      <c r="R385" s="1"/>
      <c r="S385" s="1"/>
      <c r="T385" s="1"/>
      <c r="U385" s="1"/>
      <c r="V385" s="1"/>
      <c r="W385" s="1"/>
      <c r="X385" s="6"/>
      <c r="Y385" s="1"/>
      <c r="Z385" s="1"/>
      <c r="AA385" s="1"/>
      <c r="AB385" s="1"/>
      <c r="AC385" s="7"/>
      <c r="AD385" s="1"/>
      <c r="AE385" s="1"/>
    </row>
    <row r="386" spans="1:31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  <c r="P386" s="1"/>
      <c r="Q386" s="1"/>
      <c r="R386" s="1"/>
      <c r="S386" s="1"/>
      <c r="T386" s="1"/>
      <c r="U386" s="1"/>
      <c r="V386" s="1"/>
      <c r="W386" s="1"/>
      <c r="X386" s="6"/>
      <c r="Y386" s="1"/>
      <c r="Z386" s="1"/>
      <c r="AA386" s="1"/>
      <c r="AB386" s="1"/>
      <c r="AC386" s="7"/>
      <c r="AD386" s="1"/>
      <c r="AE386" s="1"/>
    </row>
    <row r="387" spans="1:31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  <c r="P387" s="1"/>
      <c r="Q387" s="1"/>
      <c r="R387" s="1"/>
      <c r="S387" s="1"/>
      <c r="T387" s="1"/>
      <c r="U387" s="1"/>
      <c r="V387" s="1"/>
      <c r="W387" s="1"/>
      <c r="X387" s="6"/>
      <c r="Y387" s="1"/>
      <c r="Z387" s="1"/>
      <c r="AA387" s="1"/>
      <c r="AB387" s="1"/>
      <c r="AC387" s="7"/>
      <c r="AD387" s="1"/>
      <c r="AE387" s="1"/>
    </row>
    <row r="388" spans="1:31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  <c r="P388" s="1"/>
      <c r="Q388" s="1"/>
      <c r="R388" s="1"/>
      <c r="S388" s="1"/>
      <c r="T388" s="1"/>
      <c r="U388" s="1"/>
      <c r="V388" s="1"/>
      <c r="W388" s="1"/>
      <c r="X388" s="6"/>
      <c r="Y388" s="1"/>
      <c r="Z388" s="1"/>
      <c r="AA388" s="1"/>
      <c r="AB388" s="1"/>
      <c r="AC388" s="7"/>
      <c r="AD388" s="1"/>
      <c r="AE388" s="1"/>
    </row>
    <row r="389" spans="1:31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  <c r="P389" s="1"/>
      <c r="Q389" s="1"/>
      <c r="R389" s="1"/>
      <c r="S389" s="1"/>
      <c r="T389" s="1"/>
      <c r="U389" s="1"/>
      <c r="V389" s="1"/>
      <c r="W389" s="1"/>
      <c r="X389" s="6"/>
      <c r="Y389" s="1"/>
      <c r="Z389" s="1"/>
      <c r="AA389" s="1"/>
      <c r="AB389" s="1"/>
      <c r="AC389" s="7"/>
      <c r="AD389" s="1"/>
      <c r="AE389" s="1"/>
    </row>
    <row r="390" spans="1:31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  <c r="P390" s="1"/>
      <c r="Q390" s="1"/>
      <c r="R390" s="1"/>
      <c r="S390" s="1"/>
      <c r="T390" s="1"/>
      <c r="U390" s="1"/>
      <c r="V390" s="1"/>
      <c r="W390" s="1"/>
      <c r="X390" s="6"/>
      <c r="Y390" s="1"/>
      <c r="Z390" s="1"/>
      <c r="AA390" s="1"/>
      <c r="AB390" s="1"/>
      <c r="AC390" s="7"/>
      <c r="AD390" s="1"/>
      <c r="AE390" s="1"/>
    </row>
    <row r="391" spans="1:3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  <c r="P391" s="1"/>
      <c r="Q391" s="1"/>
      <c r="R391" s="1"/>
      <c r="S391" s="1"/>
      <c r="T391" s="1"/>
      <c r="U391" s="1"/>
      <c r="V391" s="1"/>
      <c r="W391" s="1"/>
      <c r="X391" s="6"/>
      <c r="Y391" s="1"/>
      <c r="Z391" s="1"/>
      <c r="AA391" s="1"/>
      <c r="AB391" s="1"/>
      <c r="AC391" s="7"/>
      <c r="AD391" s="1"/>
      <c r="AE391" s="1"/>
    </row>
    <row r="392" spans="1:31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  <c r="P392" s="1"/>
      <c r="Q392" s="1"/>
      <c r="R392" s="1"/>
      <c r="S392" s="1"/>
      <c r="T392" s="1"/>
      <c r="U392" s="1"/>
      <c r="V392" s="1"/>
      <c r="W392" s="1"/>
      <c r="X392" s="6"/>
      <c r="Y392" s="1"/>
      <c r="Z392" s="1"/>
      <c r="AA392" s="1"/>
      <c r="AB392" s="1"/>
      <c r="AC392" s="7"/>
      <c r="AD392" s="1"/>
      <c r="AE392" s="1"/>
    </row>
    <row r="393" spans="1:31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  <c r="P393" s="1"/>
      <c r="Q393" s="1"/>
      <c r="R393" s="1"/>
      <c r="S393" s="1"/>
      <c r="T393" s="1"/>
      <c r="U393" s="1"/>
      <c r="V393" s="1"/>
      <c r="W393" s="1"/>
      <c r="X393" s="6"/>
      <c r="Y393" s="1"/>
      <c r="Z393" s="1"/>
      <c r="AA393" s="1"/>
      <c r="AB393" s="1"/>
      <c r="AC393" s="7"/>
      <c r="AD393" s="1"/>
      <c r="AE393" s="1"/>
    </row>
    <row r="394" spans="1:31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  <c r="P394" s="1"/>
      <c r="Q394" s="1"/>
      <c r="R394" s="1"/>
      <c r="S394" s="1"/>
      <c r="T394" s="1"/>
      <c r="U394" s="1"/>
      <c r="V394" s="1"/>
      <c r="W394" s="1"/>
      <c r="X394" s="6"/>
      <c r="Y394" s="1"/>
      <c r="Z394" s="1"/>
      <c r="AA394" s="1"/>
      <c r="AB394" s="1"/>
      <c r="AC394" s="7"/>
      <c r="AD394" s="1"/>
      <c r="AE394" s="1"/>
    </row>
    <row r="395" spans="1:31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  <c r="P395" s="1"/>
      <c r="Q395" s="1"/>
      <c r="R395" s="1"/>
      <c r="S395" s="1"/>
      <c r="T395" s="1"/>
      <c r="U395" s="1"/>
      <c r="V395" s="1"/>
      <c r="W395" s="1"/>
      <c r="X395" s="6"/>
      <c r="Y395" s="1"/>
      <c r="Z395" s="1"/>
      <c r="AA395" s="1"/>
      <c r="AB395" s="1"/>
      <c r="AC395" s="7"/>
      <c r="AD395" s="1"/>
      <c r="AE395" s="1"/>
    </row>
    <row r="396" spans="1:31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  <c r="P396" s="1"/>
      <c r="Q396" s="1"/>
      <c r="R396" s="1"/>
      <c r="S396" s="1"/>
      <c r="T396" s="1"/>
      <c r="U396" s="1"/>
      <c r="V396" s="1"/>
      <c r="W396" s="1"/>
      <c r="X396" s="6"/>
      <c r="Y396" s="1"/>
      <c r="Z396" s="1"/>
      <c r="AA396" s="1"/>
      <c r="AB396" s="1"/>
      <c r="AC396" s="7"/>
      <c r="AD396" s="1"/>
      <c r="AE396" s="1"/>
    </row>
    <row r="397" spans="1:31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  <c r="P397" s="1"/>
      <c r="Q397" s="1"/>
      <c r="R397" s="1"/>
      <c r="S397" s="1"/>
      <c r="T397" s="1"/>
      <c r="U397" s="1"/>
      <c r="V397" s="1"/>
      <c r="W397" s="1"/>
      <c r="X397" s="6"/>
      <c r="Y397" s="1"/>
      <c r="Z397" s="1"/>
      <c r="AA397" s="1"/>
      <c r="AB397" s="1"/>
      <c r="AC397" s="7"/>
      <c r="AD397" s="1"/>
      <c r="AE397" s="1"/>
    </row>
    <row r="398" spans="1:31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  <c r="P398" s="1"/>
      <c r="Q398" s="1"/>
      <c r="R398" s="1"/>
      <c r="S398" s="1"/>
      <c r="T398" s="1"/>
      <c r="U398" s="1"/>
      <c r="V398" s="1"/>
      <c r="W398" s="1"/>
      <c r="X398" s="6"/>
      <c r="Y398" s="1"/>
      <c r="Z398" s="1"/>
      <c r="AA398" s="1"/>
      <c r="AB398" s="1"/>
      <c r="AC398" s="7"/>
      <c r="AD398" s="1"/>
      <c r="AE398" s="1"/>
    </row>
    <row r="399" spans="1:31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  <c r="P399" s="1"/>
      <c r="Q399" s="1"/>
      <c r="R399" s="1"/>
      <c r="S399" s="1"/>
      <c r="T399" s="1"/>
      <c r="U399" s="1"/>
      <c r="V399" s="1"/>
      <c r="W399" s="1"/>
      <c r="X399" s="6"/>
      <c r="Y399" s="1"/>
      <c r="Z399" s="1"/>
      <c r="AA399" s="1"/>
      <c r="AB399" s="1"/>
      <c r="AC399" s="7"/>
      <c r="AD399" s="1"/>
      <c r="AE399" s="1"/>
    </row>
    <row r="400" spans="1:31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  <c r="P400" s="1"/>
      <c r="Q400" s="1"/>
      <c r="R400" s="1"/>
      <c r="S400" s="1"/>
      <c r="T400" s="1"/>
      <c r="U400" s="1"/>
      <c r="V400" s="1"/>
      <c r="W400" s="1"/>
      <c r="X400" s="6"/>
      <c r="Y400" s="1"/>
      <c r="Z400" s="1"/>
      <c r="AA400" s="1"/>
      <c r="AB400" s="1"/>
      <c r="AC400" s="7"/>
      <c r="AD400" s="1"/>
      <c r="AE400" s="1"/>
    </row>
    <row r="401" spans="1:3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  <c r="P401" s="1"/>
      <c r="Q401" s="1"/>
      <c r="R401" s="1"/>
      <c r="S401" s="1"/>
      <c r="T401" s="1"/>
      <c r="U401" s="1"/>
      <c r="V401" s="1"/>
      <c r="W401" s="1"/>
      <c r="X401" s="6"/>
      <c r="Y401" s="1"/>
      <c r="Z401" s="1"/>
      <c r="AA401" s="1"/>
      <c r="AB401" s="1"/>
      <c r="AC401" s="7"/>
      <c r="AD401" s="1"/>
      <c r="AE401" s="1"/>
    </row>
    <row r="402" spans="1:31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  <c r="P402" s="1"/>
      <c r="Q402" s="1"/>
      <c r="R402" s="1"/>
      <c r="S402" s="1"/>
      <c r="T402" s="1"/>
      <c r="U402" s="1"/>
      <c r="V402" s="1"/>
      <c r="W402" s="1"/>
      <c r="X402" s="6"/>
      <c r="Y402" s="1"/>
      <c r="Z402" s="1"/>
      <c r="AA402" s="1"/>
      <c r="AB402" s="1"/>
      <c r="AC402" s="7"/>
      <c r="AD402" s="1"/>
      <c r="AE402" s="1"/>
    </row>
    <row r="403" spans="1:31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  <c r="P403" s="1"/>
      <c r="Q403" s="1"/>
      <c r="R403" s="1"/>
      <c r="S403" s="1"/>
      <c r="T403" s="1"/>
      <c r="U403" s="1"/>
      <c r="V403" s="1"/>
      <c r="W403" s="1"/>
      <c r="X403" s="6"/>
      <c r="Y403" s="1"/>
      <c r="Z403" s="1"/>
      <c r="AA403" s="1"/>
      <c r="AB403" s="1"/>
      <c r="AC403" s="7"/>
      <c r="AD403" s="1"/>
      <c r="AE403" s="1"/>
    </row>
    <row r="404" spans="1:31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  <c r="P404" s="1"/>
      <c r="Q404" s="1"/>
      <c r="R404" s="1"/>
      <c r="S404" s="1"/>
      <c r="T404" s="1"/>
      <c r="U404" s="1"/>
      <c r="V404" s="1"/>
      <c r="W404" s="1"/>
      <c r="X404" s="6"/>
      <c r="Y404" s="1"/>
      <c r="Z404" s="1"/>
      <c r="AA404" s="1"/>
      <c r="AB404" s="1"/>
      <c r="AC404" s="7"/>
      <c r="AD404" s="1"/>
      <c r="AE404" s="1"/>
    </row>
    <row r="405" spans="1:31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  <c r="P405" s="1"/>
      <c r="Q405" s="1"/>
      <c r="R405" s="1"/>
      <c r="S405" s="1"/>
      <c r="T405" s="1"/>
      <c r="U405" s="1"/>
      <c r="V405" s="1"/>
      <c r="W405" s="1"/>
      <c r="X405" s="6"/>
      <c r="Y405" s="1"/>
      <c r="Z405" s="1"/>
      <c r="AA405" s="1"/>
      <c r="AB405" s="1"/>
      <c r="AC405" s="7"/>
      <c r="AD405" s="1"/>
      <c r="AE405" s="1"/>
    </row>
    <row r="406" spans="1:31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2"/>
      <c r="P406" s="1"/>
      <c r="Q406" s="1"/>
      <c r="R406" s="1"/>
      <c r="S406" s="1"/>
      <c r="T406" s="1"/>
      <c r="U406" s="1"/>
      <c r="V406" s="1"/>
      <c r="W406" s="1"/>
      <c r="X406" s="6"/>
      <c r="Y406" s="1"/>
      <c r="Z406" s="1"/>
      <c r="AA406" s="1"/>
      <c r="AB406" s="1"/>
      <c r="AC406" s="7"/>
      <c r="AD406" s="1"/>
      <c r="AE406" s="1"/>
    </row>
    <row r="407" spans="1:31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2"/>
      <c r="P407" s="1"/>
      <c r="Q407" s="1"/>
      <c r="R407" s="1"/>
      <c r="S407" s="1"/>
      <c r="T407" s="1"/>
      <c r="U407" s="1"/>
      <c r="V407" s="1"/>
      <c r="W407" s="1"/>
      <c r="X407" s="6"/>
      <c r="Y407" s="1"/>
      <c r="Z407" s="1"/>
      <c r="AA407" s="1"/>
      <c r="AB407" s="1"/>
      <c r="AC407" s="7"/>
      <c r="AD407" s="1"/>
      <c r="AE407" s="1"/>
    </row>
    <row r="408" spans="1:31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2"/>
      <c r="P408" s="1"/>
      <c r="Q408" s="1"/>
      <c r="R408" s="1"/>
      <c r="S408" s="1"/>
      <c r="T408" s="1"/>
      <c r="U408" s="1"/>
      <c r="V408" s="1"/>
      <c r="W408" s="1"/>
      <c r="X408" s="6"/>
      <c r="Y408" s="1"/>
      <c r="Z408" s="1"/>
      <c r="AA408" s="1"/>
      <c r="AB408" s="1"/>
      <c r="AC408" s="7"/>
      <c r="AD408" s="1"/>
      <c r="AE408" s="1"/>
    </row>
    <row r="409" spans="1:31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2"/>
      <c r="P409" s="1"/>
      <c r="Q409" s="1"/>
      <c r="R409" s="1"/>
      <c r="S409" s="1"/>
      <c r="T409" s="1"/>
      <c r="U409" s="1"/>
      <c r="V409" s="1"/>
      <c r="W409" s="1"/>
      <c r="X409" s="6"/>
      <c r="Y409" s="1"/>
      <c r="Z409" s="1"/>
      <c r="AA409" s="1"/>
      <c r="AB409" s="1"/>
      <c r="AC409" s="7"/>
      <c r="AD409" s="1"/>
      <c r="AE409" s="1"/>
    </row>
    <row r="410" spans="1:31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2"/>
      <c r="P410" s="1"/>
      <c r="Q410" s="1"/>
      <c r="R410" s="1"/>
      <c r="S410" s="1"/>
      <c r="T410" s="1"/>
      <c r="U410" s="1"/>
      <c r="V410" s="1"/>
      <c r="W410" s="1"/>
      <c r="X410" s="6"/>
      <c r="Y410" s="1"/>
      <c r="Z410" s="1"/>
      <c r="AA410" s="1"/>
      <c r="AB410" s="1"/>
      <c r="AC410" s="7"/>
      <c r="AD410" s="1"/>
      <c r="AE410" s="1"/>
    </row>
    <row r="411" spans="1:3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2"/>
      <c r="P411" s="1"/>
      <c r="Q411" s="1"/>
      <c r="R411" s="1"/>
      <c r="S411" s="1"/>
      <c r="T411" s="1"/>
      <c r="U411" s="1"/>
      <c r="V411" s="1"/>
      <c r="W411" s="1"/>
      <c r="X411" s="6"/>
      <c r="Y411" s="1"/>
      <c r="Z411" s="1"/>
      <c r="AA411" s="1"/>
      <c r="AB411" s="1"/>
      <c r="AC411" s="7"/>
      <c r="AD411" s="1"/>
      <c r="AE411" s="1"/>
    </row>
    <row r="412" spans="1:31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2"/>
      <c r="P412" s="1"/>
      <c r="Q412" s="1"/>
      <c r="R412" s="1"/>
      <c r="S412" s="1"/>
      <c r="T412" s="1"/>
      <c r="U412" s="1"/>
      <c r="V412" s="1"/>
      <c r="W412" s="1"/>
      <c r="X412" s="6"/>
      <c r="Y412" s="1"/>
      <c r="Z412" s="1"/>
      <c r="AA412" s="1"/>
      <c r="AB412" s="1"/>
      <c r="AC412" s="7"/>
      <c r="AD412" s="1"/>
      <c r="AE412" s="1"/>
    </row>
    <row r="413" spans="1:31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2"/>
      <c r="P413" s="1"/>
      <c r="Q413" s="1"/>
      <c r="R413" s="1"/>
      <c r="S413" s="1"/>
      <c r="T413" s="1"/>
      <c r="U413" s="1"/>
      <c r="V413" s="1"/>
      <c r="W413" s="1"/>
      <c r="X413" s="6"/>
      <c r="Y413" s="1"/>
      <c r="Z413" s="1"/>
      <c r="AA413" s="1"/>
      <c r="AB413" s="1"/>
      <c r="AC413" s="7"/>
      <c r="AD413" s="1"/>
      <c r="AE413" s="1"/>
    </row>
    <row r="414" spans="1:31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2"/>
      <c r="P414" s="1"/>
      <c r="Q414" s="1"/>
      <c r="R414" s="1"/>
      <c r="S414" s="1"/>
      <c r="T414" s="1"/>
      <c r="U414" s="1"/>
      <c r="V414" s="1"/>
      <c r="W414" s="1"/>
      <c r="X414" s="6"/>
      <c r="Y414" s="1"/>
      <c r="Z414" s="1"/>
      <c r="AA414" s="1"/>
      <c r="AB414" s="1"/>
      <c r="AC414" s="7"/>
      <c r="AD414" s="1"/>
      <c r="AE414" s="1"/>
    </row>
    <row r="415" spans="1:31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2"/>
      <c r="P415" s="1"/>
      <c r="Q415" s="1"/>
      <c r="R415" s="1"/>
      <c r="S415" s="1"/>
      <c r="T415" s="1"/>
      <c r="U415" s="1"/>
      <c r="V415" s="1"/>
      <c r="W415" s="1"/>
      <c r="X415" s="6"/>
      <c r="Y415" s="1"/>
      <c r="Z415" s="1"/>
      <c r="AA415" s="1"/>
      <c r="AB415" s="1"/>
      <c r="AC415" s="7"/>
      <c r="AD415" s="1"/>
      <c r="AE415" s="1"/>
    </row>
    <row r="416" spans="1:31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2"/>
      <c r="P416" s="1"/>
      <c r="Q416" s="1"/>
      <c r="R416" s="1"/>
      <c r="S416" s="1"/>
      <c r="T416" s="1"/>
      <c r="U416" s="1"/>
      <c r="V416" s="1"/>
      <c r="W416" s="1"/>
      <c r="X416" s="6"/>
      <c r="Y416" s="1"/>
      <c r="Z416" s="1"/>
      <c r="AA416" s="1"/>
      <c r="AB416" s="1"/>
      <c r="AC416" s="7"/>
      <c r="AD416" s="1"/>
      <c r="AE416" s="1"/>
    </row>
    <row r="417" spans="1:31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2"/>
      <c r="P417" s="1"/>
      <c r="Q417" s="1"/>
      <c r="R417" s="1"/>
      <c r="S417" s="1"/>
      <c r="T417" s="1"/>
      <c r="U417" s="1"/>
      <c r="V417" s="1"/>
      <c r="W417" s="1"/>
      <c r="X417" s="6"/>
      <c r="Y417" s="1"/>
      <c r="Z417" s="1"/>
      <c r="AA417" s="1"/>
      <c r="AB417" s="1"/>
      <c r="AC417" s="7"/>
      <c r="AD417" s="1"/>
      <c r="AE417" s="1"/>
    </row>
    <row r="418" spans="1:31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2"/>
      <c r="P418" s="1"/>
      <c r="Q418" s="1"/>
      <c r="R418" s="1"/>
      <c r="S418" s="1"/>
      <c r="T418" s="1"/>
      <c r="U418" s="1"/>
      <c r="V418" s="1"/>
      <c r="W418" s="1"/>
      <c r="X418" s="6"/>
      <c r="Y418" s="1"/>
      <c r="Z418" s="1"/>
      <c r="AA418" s="1"/>
      <c r="AB418" s="1"/>
      <c r="AC418" s="7"/>
      <c r="AD418" s="1"/>
      <c r="AE418" s="1"/>
    </row>
    <row r="419" spans="1:31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2"/>
      <c r="P419" s="1"/>
      <c r="Q419" s="1"/>
      <c r="R419" s="1"/>
      <c r="S419" s="1"/>
      <c r="T419" s="1"/>
      <c r="U419" s="1"/>
      <c r="V419" s="1"/>
      <c r="W419" s="1"/>
      <c r="X419" s="6"/>
      <c r="Y419" s="1"/>
      <c r="Z419" s="1"/>
      <c r="AA419" s="1"/>
      <c r="AB419" s="1"/>
      <c r="AC419" s="7"/>
      <c r="AD419" s="1"/>
      <c r="AE419" s="1"/>
    </row>
    <row r="420" spans="1:31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2"/>
      <c r="P420" s="1"/>
      <c r="Q420" s="1"/>
      <c r="R420" s="1"/>
      <c r="S420" s="1"/>
      <c r="T420" s="1"/>
      <c r="U420" s="1"/>
      <c r="V420" s="1"/>
      <c r="W420" s="1"/>
      <c r="X420" s="6"/>
      <c r="Y420" s="1"/>
      <c r="Z420" s="1"/>
      <c r="AA420" s="1"/>
      <c r="AB420" s="1"/>
      <c r="AC420" s="7"/>
      <c r="AD420" s="1"/>
      <c r="AE420" s="1"/>
    </row>
    <row r="421" spans="1:3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2"/>
      <c r="P421" s="1"/>
      <c r="Q421" s="1"/>
      <c r="R421" s="1"/>
      <c r="S421" s="1"/>
      <c r="T421" s="1"/>
      <c r="U421" s="1"/>
      <c r="V421" s="1"/>
      <c r="W421" s="1"/>
      <c r="X421" s="6"/>
      <c r="Y421" s="1"/>
      <c r="Z421" s="1"/>
      <c r="AA421" s="1"/>
      <c r="AB421" s="1"/>
      <c r="AC421" s="7"/>
      <c r="AD421" s="1"/>
      <c r="AE421" s="1"/>
    </row>
    <row r="422" spans="1:31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2"/>
      <c r="P422" s="1"/>
      <c r="Q422" s="1"/>
      <c r="R422" s="1"/>
      <c r="S422" s="1"/>
      <c r="T422" s="1"/>
      <c r="U422" s="1"/>
      <c r="V422" s="1"/>
      <c r="W422" s="1"/>
      <c r="X422" s="6"/>
      <c r="Y422" s="1"/>
      <c r="Z422" s="1"/>
      <c r="AA422" s="1"/>
      <c r="AB422" s="1"/>
      <c r="AC422" s="7"/>
      <c r="AD422" s="1"/>
      <c r="AE422" s="1"/>
    </row>
    <row r="423" spans="1:31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2"/>
      <c r="P423" s="1"/>
      <c r="Q423" s="1"/>
      <c r="R423" s="1"/>
      <c r="S423" s="1"/>
      <c r="T423" s="1"/>
      <c r="U423" s="1"/>
      <c r="V423" s="1"/>
      <c r="W423" s="1"/>
      <c r="X423" s="6"/>
      <c r="Y423" s="1"/>
      <c r="Z423" s="1"/>
      <c r="AA423" s="1"/>
      <c r="AB423" s="1"/>
      <c r="AC423" s="7"/>
      <c r="AD423" s="1"/>
      <c r="AE423" s="1"/>
    </row>
    <row r="424" spans="1:31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2"/>
      <c r="P424" s="1"/>
      <c r="Q424" s="1"/>
      <c r="R424" s="1"/>
      <c r="S424" s="1"/>
      <c r="T424" s="1"/>
      <c r="U424" s="1"/>
      <c r="V424" s="1"/>
      <c r="W424" s="1"/>
      <c r="X424" s="6"/>
      <c r="Y424" s="1"/>
      <c r="Z424" s="1"/>
      <c r="AA424" s="1"/>
      <c r="AB424" s="1"/>
      <c r="AC424" s="7"/>
      <c r="AD424" s="1"/>
      <c r="AE424" s="1"/>
    </row>
    <row r="425" spans="1:31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2"/>
      <c r="P425" s="1"/>
      <c r="Q425" s="1"/>
      <c r="R425" s="1"/>
      <c r="S425" s="1"/>
      <c r="T425" s="1"/>
      <c r="U425" s="1"/>
      <c r="V425" s="1"/>
      <c r="W425" s="1"/>
      <c r="X425" s="6"/>
      <c r="Y425" s="1"/>
      <c r="Z425" s="1"/>
      <c r="AA425" s="1"/>
      <c r="AB425" s="1"/>
      <c r="AC425" s="7"/>
      <c r="AD425" s="1"/>
      <c r="AE425" s="1"/>
    </row>
    <row r="426" spans="1:31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2"/>
      <c r="P426" s="1"/>
      <c r="Q426" s="1"/>
      <c r="R426" s="1"/>
      <c r="S426" s="1"/>
      <c r="T426" s="1"/>
      <c r="U426" s="1"/>
      <c r="V426" s="1"/>
      <c r="W426" s="1"/>
      <c r="X426" s="6"/>
      <c r="Y426" s="1"/>
      <c r="Z426" s="1"/>
      <c r="AA426" s="1"/>
      <c r="AB426" s="1"/>
      <c r="AC426" s="7"/>
      <c r="AD426" s="1"/>
      <c r="AE426" s="1"/>
    </row>
    <row r="427" spans="1:31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2"/>
      <c r="P427" s="1"/>
      <c r="Q427" s="1"/>
      <c r="R427" s="1"/>
      <c r="S427" s="1"/>
      <c r="T427" s="1"/>
      <c r="U427" s="1"/>
      <c r="V427" s="1"/>
      <c r="W427" s="1"/>
      <c r="X427" s="6"/>
      <c r="Y427" s="1"/>
      <c r="Z427" s="1"/>
      <c r="AA427" s="1"/>
      <c r="AB427" s="1"/>
      <c r="AC427" s="7"/>
      <c r="AD427" s="1"/>
      <c r="AE427" s="1"/>
    </row>
    <row r="428" spans="1:31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2"/>
      <c r="P428" s="1"/>
      <c r="Q428" s="1"/>
      <c r="R428" s="1"/>
      <c r="S428" s="1"/>
      <c r="T428" s="1"/>
      <c r="U428" s="1"/>
      <c r="V428" s="1"/>
      <c r="W428" s="1"/>
      <c r="X428" s="6"/>
      <c r="Y428" s="1"/>
      <c r="Z428" s="1"/>
      <c r="AA428" s="1"/>
      <c r="AB428" s="1"/>
      <c r="AC428" s="7"/>
      <c r="AD428" s="1"/>
      <c r="AE428" s="1"/>
    </row>
    <row r="429" spans="1:31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2"/>
      <c r="P429" s="1"/>
      <c r="Q429" s="1"/>
      <c r="R429" s="1"/>
      <c r="S429" s="1"/>
      <c r="T429" s="1"/>
      <c r="U429" s="1"/>
      <c r="V429" s="1"/>
      <c r="W429" s="1"/>
      <c r="X429" s="6"/>
      <c r="Y429" s="1"/>
      <c r="Z429" s="1"/>
      <c r="AA429" s="1"/>
      <c r="AB429" s="1"/>
      <c r="AC429" s="7"/>
      <c r="AD429" s="1"/>
      <c r="AE429" s="1"/>
    </row>
    <row r="430" spans="1:31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2"/>
      <c r="P430" s="1"/>
      <c r="Q430" s="1"/>
      <c r="R430" s="1"/>
      <c r="S430" s="1"/>
      <c r="T430" s="1"/>
      <c r="U430" s="1"/>
      <c r="V430" s="1"/>
      <c r="W430" s="1"/>
      <c r="X430" s="6"/>
      <c r="Y430" s="1"/>
      <c r="Z430" s="1"/>
      <c r="AA430" s="1"/>
      <c r="AB430" s="1"/>
      <c r="AC430" s="7"/>
      <c r="AD430" s="1"/>
      <c r="AE430" s="1"/>
    </row>
    <row r="431" spans="1: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2"/>
      <c r="P431" s="1"/>
      <c r="Q431" s="1"/>
      <c r="R431" s="1"/>
      <c r="S431" s="1"/>
      <c r="T431" s="1"/>
      <c r="U431" s="1"/>
      <c r="V431" s="1"/>
      <c r="W431" s="1"/>
      <c r="X431" s="6"/>
      <c r="Y431" s="1"/>
      <c r="Z431" s="1"/>
      <c r="AA431" s="1"/>
      <c r="AB431" s="1"/>
      <c r="AC431" s="7"/>
      <c r="AD431" s="1"/>
      <c r="AE431" s="1"/>
    </row>
    <row r="432" spans="1:31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2"/>
      <c r="P432" s="1"/>
      <c r="Q432" s="1"/>
      <c r="R432" s="1"/>
      <c r="S432" s="1"/>
      <c r="T432" s="1"/>
      <c r="U432" s="1"/>
      <c r="V432" s="1"/>
      <c r="W432" s="1"/>
      <c r="X432" s="6"/>
      <c r="Y432" s="1"/>
      <c r="Z432" s="1"/>
      <c r="AA432" s="1"/>
      <c r="AB432" s="1"/>
      <c r="AC432" s="7"/>
      <c r="AD432" s="1"/>
      <c r="AE432" s="1"/>
    </row>
    <row r="433" spans="1:31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2"/>
      <c r="P433" s="1"/>
      <c r="Q433" s="1"/>
      <c r="R433" s="1"/>
      <c r="S433" s="1"/>
      <c r="T433" s="1"/>
      <c r="U433" s="1"/>
      <c r="V433" s="1"/>
      <c r="W433" s="1"/>
      <c r="X433" s="6"/>
      <c r="Y433" s="1"/>
      <c r="Z433" s="1"/>
      <c r="AA433" s="1"/>
      <c r="AB433" s="1"/>
      <c r="AC433" s="7"/>
      <c r="AD433" s="1"/>
      <c r="AE433" s="1"/>
    </row>
    <row r="434" spans="1:31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2"/>
      <c r="P434" s="1"/>
      <c r="Q434" s="1"/>
      <c r="R434" s="1"/>
      <c r="S434" s="1"/>
      <c r="T434" s="1"/>
      <c r="U434" s="1"/>
      <c r="V434" s="1"/>
      <c r="W434" s="1"/>
      <c r="X434" s="6"/>
      <c r="Y434" s="1"/>
      <c r="Z434" s="1"/>
      <c r="AA434" s="1"/>
      <c r="AB434" s="1"/>
      <c r="AC434" s="7"/>
      <c r="AD434" s="1"/>
      <c r="AE434" s="1"/>
    </row>
    <row r="435" spans="1:31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2"/>
      <c r="P435" s="1"/>
      <c r="Q435" s="1"/>
      <c r="R435" s="1"/>
      <c r="S435" s="1"/>
      <c r="T435" s="1"/>
      <c r="U435" s="1"/>
      <c r="V435" s="1"/>
      <c r="W435" s="1"/>
      <c r="X435" s="6"/>
      <c r="Y435" s="1"/>
      <c r="Z435" s="1"/>
      <c r="AA435" s="1"/>
      <c r="AB435" s="1"/>
      <c r="AC435" s="7"/>
      <c r="AD435" s="1"/>
      <c r="AE435" s="1"/>
    </row>
    <row r="436" spans="1:31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2"/>
      <c r="P436" s="1"/>
      <c r="Q436" s="1"/>
      <c r="R436" s="1"/>
      <c r="S436" s="1"/>
      <c r="T436" s="1"/>
      <c r="U436" s="1"/>
      <c r="V436" s="1"/>
      <c r="W436" s="1"/>
      <c r="X436" s="6"/>
      <c r="Y436" s="1"/>
      <c r="Z436" s="1"/>
      <c r="AA436" s="1"/>
      <c r="AB436" s="1"/>
      <c r="AC436" s="7"/>
      <c r="AD436" s="1"/>
      <c r="AE436" s="1"/>
    </row>
    <row r="437" spans="1:31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2"/>
      <c r="P437" s="1"/>
      <c r="Q437" s="1"/>
      <c r="R437" s="1"/>
      <c r="S437" s="1"/>
      <c r="T437" s="1"/>
      <c r="U437" s="1"/>
      <c r="V437" s="1"/>
      <c r="W437" s="1"/>
      <c r="X437" s="6"/>
      <c r="Y437" s="1"/>
      <c r="Z437" s="1"/>
      <c r="AA437" s="1"/>
      <c r="AB437" s="1"/>
      <c r="AC437" s="7"/>
      <c r="AD437" s="1"/>
      <c r="AE437" s="1"/>
    </row>
    <row r="438" spans="1:31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2"/>
      <c r="P438" s="1"/>
      <c r="Q438" s="1"/>
      <c r="R438" s="1"/>
      <c r="S438" s="1"/>
      <c r="T438" s="1"/>
      <c r="U438" s="1"/>
      <c r="V438" s="1"/>
      <c r="W438" s="1"/>
      <c r="X438" s="6"/>
      <c r="Y438" s="1"/>
      <c r="Z438" s="1"/>
      <c r="AA438" s="1"/>
      <c r="AB438" s="1"/>
      <c r="AC438" s="7"/>
      <c r="AD438" s="1"/>
      <c r="AE438" s="1"/>
    </row>
    <row r="439" spans="1:31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2"/>
      <c r="P439" s="1"/>
      <c r="Q439" s="1"/>
      <c r="R439" s="1"/>
      <c r="S439" s="1"/>
      <c r="T439" s="1"/>
      <c r="U439" s="1"/>
      <c r="V439" s="1"/>
      <c r="W439" s="1"/>
      <c r="X439" s="6"/>
      <c r="Y439" s="1"/>
      <c r="Z439" s="1"/>
      <c r="AA439" s="1"/>
      <c r="AB439" s="1"/>
      <c r="AC439" s="7"/>
      <c r="AD439" s="1"/>
      <c r="AE439" s="1"/>
    </row>
    <row r="440" spans="1:31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2"/>
      <c r="P440" s="1"/>
      <c r="Q440" s="1"/>
      <c r="R440" s="1"/>
      <c r="S440" s="1"/>
      <c r="T440" s="1"/>
      <c r="U440" s="1"/>
      <c r="V440" s="1"/>
      <c r="W440" s="1"/>
      <c r="X440" s="6"/>
      <c r="Y440" s="1"/>
      <c r="Z440" s="1"/>
      <c r="AA440" s="1"/>
      <c r="AB440" s="1"/>
      <c r="AC440" s="7"/>
      <c r="AD440" s="1"/>
      <c r="AE440" s="1"/>
    </row>
    <row r="441" spans="1:3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2"/>
      <c r="P441" s="1"/>
      <c r="Q441" s="1"/>
      <c r="R441" s="1"/>
      <c r="S441" s="1"/>
      <c r="T441" s="1"/>
      <c r="U441" s="1"/>
      <c r="V441" s="1"/>
      <c r="W441" s="1"/>
      <c r="X441" s="6"/>
      <c r="Y441" s="1"/>
      <c r="Z441" s="1"/>
      <c r="AA441" s="1"/>
      <c r="AB441" s="1"/>
      <c r="AC441" s="7"/>
      <c r="AD441" s="1"/>
      <c r="AE441" s="1"/>
    </row>
    <row r="442" spans="1:31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2"/>
      <c r="P442" s="1"/>
      <c r="Q442" s="1"/>
      <c r="R442" s="1"/>
      <c r="S442" s="1"/>
      <c r="T442" s="1"/>
      <c r="U442" s="1"/>
      <c r="V442" s="1"/>
      <c r="W442" s="1"/>
      <c r="X442" s="6"/>
      <c r="Y442" s="1"/>
      <c r="Z442" s="1"/>
      <c r="AA442" s="1"/>
      <c r="AB442" s="1"/>
      <c r="AC442" s="7"/>
      <c r="AD442" s="1"/>
      <c r="AE442" s="1"/>
    </row>
    <row r="443" spans="1:31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2"/>
      <c r="P443" s="1"/>
      <c r="Q443" s="1"/>
      <c r="R443" s="1"/>
      <c r="S443" s="1"/>
      <c r="T443" s="1"/>
      <c r="U443" s="1"/>
      <c r="V443" s="1"/>
      <c r="W443" s="1"/>
      <c r="X443" s="6"/>
      <c r="Y443" s="1"/>
      <c r="Z443" s="1"/>
      <c r="AA443" s="1"/>
      <c r="AB443" s="1"/>
      <c r="AC443" s="7"/>
      <c r="AD443" s="1"/>
      <c r="AE443" s="1"/>
    </row>
    <row r="444" spans="1:31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2"/>
      <c r="P444" s="1"/>
      <c r="Q444" s="1"/>
      <c r="R444" s="1"/>
      <c r="S444" s="1"/>
      <c r="T444" s="1"/>
      <c r="U444" s="1"/>
      <c r="V444" s="1"/>
      <c r="W444" s="1"/>
      <c r="X444" s="6"/>
      <c r="Y444" s="1"/>
      <c r="Z444" s="1"/>
      <c r="AA444" s="1"/>
      <c r="AB444" s="1"/>
      <c r="AC444" s="7"/>
      <c r="AD444" s="1"/>
      <c r="AE444" s="1"/>
    </row>
    <row r="445" spans="1:31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2"/>
      <c r="P445" s="1"/>
      <c r="Q445" s="1"/>
      <c r="R445" s="1"/>
      <c r="S445" s="1"/>
      <c r="T445" s="1"/>
      <c r="U445" s="1"/>
      <c r="V445" s="1"/>
      <c r="W445" s="1"/>
      <c r="X445" s="6"/>
      <c r="Y445" s="1"/>
      <c r="Z445" s="1"/>
      <c r="AA445" s="1"/>
      <c r="AB445" s="1"/>
      <c r="AC445" s="7"/>
      <c r="AD445" s="1"/>
      <c r="AE445" s="1"/>
    </row>
    <row r="446" spans="1:31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2"/>
      <c r="P446" s="1"/>
      <c r="Q446" s="1"/>
      <c r="R446" s="1"/>
      <c r="S446" s="1"/>
      <c r="T446" s="1"/>
      <c r="U446" s="1"/>
      <c r="V446" s="1"/>
      <c r="W446" s="1"/>
      <c r="X446" s="6"/>
      <c r="Y446" s="1"/>
      <c r="Z446" s="1"/>
      <c r="AA446" s="1"/>
      <c r="AB446" s="1"/>
      <c r="AC446" s="7"/>
      <c r="AD446" s="1"/>
      <c r="AE446" s="1"/>
    </row>
    <row r="447" spans="1:31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2"/>
      <c r="P447" s="1"/>
      <c r="Q447" s="1"/>
      <c r="R447" s="1"/>
      <c r="S447" s="1"/>
      <c r="T447" s="1"/>
      <c r="U447" s="1"/>
      <c r="V447" s="1"/>
      <c r="W447" s="1"/>
      <c r="X447" s="6"/>
      <c r="Y447" s="1"/>
      <c r="Z447" s="1"/>
      <c r="AA447" s="1"/>
      <c r="AB447" s="1"/>
      <c r="AC447" s="7"/>
      <c r="AD447" s="1"/>
      <c r="AE447" s="1"/>
    </row>
    <row r="448" spans="1:31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2"/>
      <c r="P448" s="1"/>
      <c r="Q448" s="1"/>
      <c r="R448" s="1"/>
      <c r="S448" s="1"/>
      <c r="T448" s="1"/>
      <c r="U448" s="1"/>
      <c r="V448" s="1"/>
      <c r="W448" s="1"/>
      <c r="X448" s="6"/>
      <c r="Y448" s="1"/>
      <c r="Z448" s="1"/>
      <c r="AA448" s="1"/>
      <c r="AB448" s="1"/>
      <c r="AC448" s="7"/>
      <c r="AD448" s="1"/>
      <c r="AE448" s="1"/>
    </row>
    <row r="449" spans="1:31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2"/>
      <c r="P449" s="1"/>
      <c r="Q449" s="1"/>
      <c r="R449" s="1"/>
      <c r="S449" s="1"/>
      <c r="T449" s="1"/>
      <c r="U449" s="1"/>
      <c r="V449" s="1"/>
      <c r="W449" s="1"/>
      <c r="X449" s="6"/>
      <c r="Y449" s="1"/>
      <c r="Z449" s="1"/>
      <c r="AA449" s="1"/>
      <c r="AB449" s="1"/>
      <c r="AC449" s="7"/>
      <c r="AD449" s="1"/>
      <c r="AE449" s="1"/>
    </row>
    <row r="450" spans="1:31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2"/>
      <c r="P450" s="1"/>
      <c r="Q450" s="1"/>
      <c r="R450" s="1"/>
      <c r="S450" s="1"/>
      <c r="T450" s="1"/>
      <c r="U450" s="1"/>
      <c r="V450" s="1"/>
      <c r="W450" s="1"/>
      <c r="X450" s="6"/>
      <c r="Y450" s="1"/>
      <c r="Z450" s="1"/>
      <c r="AA450" s="1"/>
      <c r="AB450" s="1"/>
      <c r="AC450" s="7"/>
      <c r="AD450" s="1"/>
      <c r="AE450" s="1"/>
    </row>
    <row r="451" spans="1:3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2"/>
      <c r="P451" s="1"/>
      <c r="Q451" s="1"/>
      <c r="R451" s="1"/>
      <c r="S451" s="1"/>
      <c r="T451" s="1"/>
      <c r="U451" s="1"/>
      <c r="V451" s="1"/>
      <c r="W451" s="1"/>
      <c r="X451" s="6"/>
      <c r="Y451" s="1"/>
      <c r="Z451" s="1"/>
      <c r="AA451" s="1"/>
      <c r="AB451" s="1"/>
      <c r="AC451" s="7"/>
      <c r="AD451" s="1"/>
      <c r="AE451" s="1"/>
    </row>
    <row r="452" spans="1:31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2"/>
      <c r="P452" s="1"/>
      <c r="Q452" s="1"/>
      <c r="R452" s="1"/>
      <c r="S452" s="1"/>
      <c r="T452" s="1"/>
      <c r="U452" s="1"/>
      <c r="V452" s="1"/>
      <c r="W452" s="1"/>
      <c r="X452" s="6"/>
      <c r="Y452" s="1"/>
      <c r="Z452" s="1"/>
      <c r="AA452" s="1"/>
      <c r="AB452" s="1"/>
      <c r="AC452" s="7"/>
      <c r="AD452" s="1"/>
      <c r="AE452" s="1"/>
    </row>
    <row r="453" spans="1:31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2"/>
      <c r="P453" s="1"/>
      <c r="Q453" s="1"/>
      <c r="R453" s="1"/>
      <c r="S453" s="1"/>
      <c r="T453" s="1"/>
      <c r="U453" s="1"/>
      <c r="V453" s="1"/>
      <c r="W453" s="1"/>
      <c r="X453" s="6"/>
      <c r="Y453" s="1"/>
      <c r="Z453" s="1"/>
      <c r="AA453" s="1"/>
      <c r="AB453" s="1"/>
      <c r="AC453" s="7"/>
      <c r="AD453" s="1"/>
      <c r="AE453" s="1"/>
    </row>
    <row r="454" spans="1:31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2"/>
      <c r="P454" s="1"/>
      <c r="Q454" s="1"/>
      <c r="R454" s="1"/>
      <c r="S454" s="1"/>
      <c r="T454" s="1"/>
      <c r="U454" s="1"/>
      <c r="V454" s="1"/>
      <c r="W454" s="1"/>
      <c r="X454" s="6"/>
      <c r="Y454" s="1"/>
      <c r="Z454" s="1"/>
      <c r="AA454" s="1"/>
      <c r="AB454" s="1"/>
      <c r="AC454" s="7"/>
      <c r="AD454" s="1"/>
      <c r="AE454" s="1"/>
    </row>
    <row r="455" spans="1:31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2"/>
      <c r="P455" s="1"/>
      <c r="Q455" s="1"/>
      <c r="R455" s="1"/>
      <c r="S455" s="1"/>
      <c r="T455" s="1"/>
      <c r="U455" s="1"/>
      <c r="V455" s="1"/>
      <c r="W455" s="1"/>
      <c r="X455" s="6"/>
      <c r="Y455" s="1"/>
      <c r="Z455" s="1"/>
      <c r="AA455" s="1"/>
      <c r="AB455" s="1"/>
      <c r="AC455" s="7"/>
      <c r="AD455" s="1"/>
      <c r="AE455" s="1"/>
    </row>
    <row r="456" spans="1:31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2"/>
      <c r="P456" s="1"/>
      <c r="Q456" s="1"/>
      <c r="R456" s="1"/>
      <c r="S456" s="1"/>
      <c r="T456" s="1"/>
      <c r="U456" s="1"/>
      <c r="V456" s="1"/>
      <c r="W456" s="1"/>
      <c r="X456" s="6"/>
      <c r="Y456" s="1"/>
      <c r="Z456" s="1"/>
      <c r="AA456" s="1"/>
      <c r="AB456" s="1"/>
      <c r="AC456" s="7"/>
      <c r="AD456" s="1"/>
      <c r="AE456" s="1"/>
    </row>
    <row r="457" spans="1:31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2"/>
      <c r="P457" s="1"/>
      <c r="Q457" s="1"/>
      <c r="R457" s="1"/>
      <c r="S457" s="1"/>
      <c r="T457" s="1"/>
      <c r="U457" s="1"/>
      <c r="V457" s="1"/>
      <c r="W457" s="1"/>
      <c r="X457" s="6"/>
      <c r="Y457" s="1"/>
      <c r="Z457" s="1"/>
      <c r="AA457" s="1"/>
      <c r="AB457" s="1"/>
      <c r="AC457" s="7"/>
      <c r="AD457" s="1"/>
      <c r="AE457" s="1"/>
    </row>
    <row r="458" spans="1:31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2"/>
      <c r="P458" s="1"/>
      <c r="Q458" s="1"/>
      <c r="R458" s="1"/>
      <c r="S458" s="1"/>
      <c r="T458" s="1"/>
      <c r="U458" s="1"/>
      <c r="V458" s="1"/>
      <c r="W458" s="1"/>
      <c r="X458" s="6"/>
      <c r="Y458" s="1"/>
      <c r="Z458" s="1"/>
      <c r="AA458" s="1"/>
      <c r="AB458" s="1"/>
      <c r="AC458" s="7"/>
      <c r="AD458" s="1"/>
      <c r="AE458" s="1"/>
    </row>
    <row r="459" spans="1:31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2"/>
      <c r="P459" s="1"/>
      <c r="Q459" s="1"/>
      <c r="R459" s="1"/>
      <c r="S459" s="1"/>
      <c r="T459" s="1"/>
      <c r="U459" s="1"/>
      <c r="V459" s="1"/>
      <c r="W459" s="1"/>
      <c r="X459" s="6"/>
      <c r="Y459" s="1"/>
      <c r="Z459" s="1"/>
      <c r="AA459" s="1"/>
      <c r="AB459" s="1"/>
      <c r="AC459" s="7"/>
      <c r="AD459" s="1"/>
      <c r="AE459" s="1"/>
    </row>
    <row r="460" spans="1:31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2"/>
      <c r="P460" s="1"/>
      <c r="Q460" s="1"/>
      <c r="R460" s="1"/>
      <c r="S460" s="1"/>
      <c r="T460" s="1"/>
      <c r="U460" s="1"/>
      <c r="V460" s="1"/>
      <c r="W460" s="1"/>
      <c r="X460" s="6"/>
      <c r="Y460" s="1"/>
      <c r="Z460" s="1"/>
      <c r="AA460" s="1"/>
      <c r="AB460" s="1"/>
      <c r="AC460" s="7"/>
      <c r="AD460" s="1"/>
      <c r="AE460" s="1"/>
    </row>
    <row r="461" spans="1:3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2"/>
      <c r="P461" s="1"/>
      <c r="Q461" s="1"/>
      <c r="R461" s="1"/>
      <c r="S461" s="1"/>
      <c r="T461" s="1"/>
      <c r="U461" s="1"/>
      <c r="V461" s="1"/>
      <c r="W461" s="1"/>
      <c r="X461" s="6"/>
      <c r="Y461" s="1"/>
      <c r="Z461" s="1"/>
      <c r="AA461" s="1"/>
      <c r="AB461" s="1"/>
      <c r="AC461" s="7"/>
      <c r="AD461" s="1"/>
      <c r="AE461" s="1"/>
    </row>
    <row r="462" spans="1:31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2"/>
      <c r="P462" s="1"/>
      <c r="Q462" s="1"/>
      <c r="R462" s="1"/>
      <c r="S462" s="1"/>
      <c r="T462" s="1"/>
      <c r="U462" s="1"/>
      <c r="V462" s="1"/>
      <c r="W462" s="1"/>
      <c r="X462" s="6"/>
      <c r="Y462" s="1"/>
      <c r="Z462" s="1"/>
      <c r="AA462" s="1"/>
      <c r="AB462" s="1"/>
      <c r="AC462" s="7"/>
      <c r="AD462" s="1"/>
      <c r="AE462" s="1"/>
    </row>
    <row r="463" spans="1:31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2"/>
      <c r="P463" s="1"/>
      <c r="Q463" s="1"/>
      <c r="R463" s="1"/>
      <c r="S463" s="1"/>
      <c r="T463" s="1"/>
      <c r="U463" s="1"/>
      <c r="V463" s="1"/>
      <c r="W463" s="1"/>
      <c r="X463" s="6"/>
      <c r="Y463" s="1"/>
      <c r="Z463" s="1"/>
      <c r="AA463" s="1"/>
      <c r="AB463" s="1"/>
      <c r="AC463" s="7"/>
      <c r="AD463" s="1"/>
      <c r="AE463" s="1"/>
    </row>
    <row r="464" spans="1:31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2"/>
      <c r="P464" s="1"/>
      <c r="Q464" s="1"/>
      <c r="R464" s="1"/>
      <c r="S464" s="1"/>
      <c r="T464" s="1"/>
      <c r="U464" s="1"/>
      <c r="V464" s="1"/>
      <c r="W464" s="1"/>
      <c r="X464" s="6"/>
      <c r="Y464" s="1"/>
      <c r="Z464" s="1"/>
      <c r="AA464" s="1"/>
      <c r="AB464" s="1"/>
      <c r="AC464" s="7"/>
      <c r="AD464" s="1"/>
      <c r="AE464" s="1"/>
    </row>
    <row r="465" spans="1:31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2"/>
      <c r="P465" s="1"/>
      <c r="Q465" s="1"/>
      <c r="R465" s="1"/>
      <c r="S465" s="1"/>
      <c r="T465" s="1"/>
      <c r="U465" s="1"/>
      <c r="V465" s="1"/>
      <c r="W465" s="1"/>
      <c r="X465" s="6"/>
      <c r="Y465" s="1"/>
      <c r="Z465" s="1"/>
      <c r="AA465" s="1"/>
      <c r="AB465" s="1"/>
      <c r="AC465" s="7"/>
      <c r="AD465" s="1"/>
      <c r="AE465" s="1"/>
    </row>
    <row r="466" spans="1:31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2"/>
      <c r="P466" s="1"/>
      <c r="Q466" s="1"/>
      <c r="R466" s="1"/>
      <c r="S466" s="1"/>
      <c r="T466" s="1"/>
      <c r="U466" s="1"/>
      <c r="V466" s="1"/>
      <c r="W466" s="1"/>
      <c r="X466" s="6"/>
      <c r="Y466" s="1"/>
      <c r="Z466" s="1"/>
      <c r="AA466" s="1"/>
      <c r="AB466" s="1"/>
      <c r="AC466" s="7"/>
      <c r="AD466" s="1"/>
      <c r="AE466" s="1"/>
    </row>
    <row r="467" spans="1:31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2"/>
      <c r="P467" s="1"/>
      <c r="Q467" s="1"/>
      <c r="R467" s="1"/>
      <c r="S467" s="1"/>
      <c r="T467" s="1"/>
      <c r="U467" s="1"/>
      <c r="V467" s="1"/>
      <c r="W467" s="1"/>
      <c r="X467" s="6"/>
      <c r="Y467" s="1"/>
      <c r="Z467" s="1"/>
      <c r="AA467" s="1"/>
      <c r="AB467" s="1"/>
      <c r="AC467" s="7"/>
      <c r="AD467" s="1"/>
      <c r="AE467" s="1"/>
    </row>
    <row r="468" spans="1:31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2"/>
      <c r="P468" s="1"/>
      <c r="Q468" s="1"/>
      <c r="R468" s="1"/>
      <c r="S468" s="1"/>
      <c r="T468" s="1"/>
      <c r="U468" s="1"/>
      <c r="V468" s="1"/>
      <c r="W468" s="1"/>
      <c r="X468" s="6"/>
      <c r="Y468" s="1"/>
      <c r="Z468" s="1"/>
      <c r="AA468" s="1"/>
      <c r="AB468" s="1"/>
      <c r="AC468" s="7"/>
      <c r="AD468" s="1"/>
      <c r="AE468" s="1"/>
    </row>
    <row r="469" spans="1:31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2"/>
      <c r="P469" s="1"/>
      <c r="Q469" s="1"/>
      <c r="R469" s="1"/>
      <c r="S469" s="1"/>
      <c r="T469" s="1"/>
      <c r="U469" s="1"/>
      <c r="V469" s="1"/>
      <c r="W469" s="1"/>
      <c r="X469" s="6"/>
      <c r="Y469" s="1"/>
      <c r="Z469" s="1"/>
      <c r="AA469" s="1"/>
      <c r="AB469" s="1"/>
      <c r="AC469" s="7"/>
      <c r="AD469" s="1"/>
      <c r="AE469" s="1"/>
    </row>
    <row r="470" spans="1:31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2"/>
      <c r="P470" s="1"/>
      <c r="Q470" s="1"/>
      <c r="R470" s="1"/>
      <c r="S470" s="1"/>
      <c r="T470" s="1"/>
      <c r="U470" s="1"/>
      <c r="V470" s="1"/>
      <c r="W470" s="1"/>
      <c r="X470" s="6"/>
      <c r="Y470" s="1"/>
      <c r="Z470" s="1"/>
      <c r="AA470" s="1"/>
      <c r="AB470" s="1"/>
      <c r="AC470" s="7"/>
      <c r="AD470" s="1"/>
      <c r="AE470" s="1"/>
    </row>
    <row r="471" spans="1:3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2"/>
      <c r="P471" s="1"/>
      <c r="Q471" s="1"/>
      <c r="R471" s="1"/>
      <c r="S471" s="1"/>
      <c r="T471" s="1"/>
      <c r="U471" s="1"/>
      <c r="V471" s="1"/>
      <c r="W471" s="1"/>
      <c r="X471" s="6"/>
      <c r="Y471" s="1"/>
      <c r="Z471" s="1"/>
      <c r="AA471" s="1"/>
      <c r="AB471" s="1"/>
      <c r="AC471" s="7"/>
      <c r="AD471" s="1"/>
      <c r="AE471" s="1"/>
    </row>
    <row r="472" spans="1:31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2"/>
      <c r="P472" s="1"/>
      <c r="Q472" s="1"/>
      <c r="R472" s="1"/>
      <c r="S472" s="1"/>
      <c r="T472" s="1"/>
      <c r="U472" s="1"/>
      <c r="V472" s="1"/>
      <c r="W472" s="1"/>
      <c r="X472" s="6"/>
      <c r="Y472" s="1"/>
      <c r="Z472" s="1"/>
      <c r="AA472" s="1"/>
      <c r="AB472" s="1"/>
      <c r="AC472" s="7"/>
      <c r="AD472" s="1"/>
      <c r="AE472" s="1"/>
    </row>
    <row r="473" spans="1:31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2"/>
      <c r="P473" s="1"/>
      <c r="Q473" s="1"/>
      <c r="R473" s="1"/>
      <c r="S473" s="1"/>
      <c r="T473" s="1"/>
      <c r="U473" s="1"/>
      <c r="V473" s="1"/>
      <c r="W473" s="1"/>
      <c r="X473" s="6"/>
      <c r="Y473" s="1"/>
      <c r="Z473" s="1"/>
      <c r="AA473" s="1"/>
      <c r="AB473" s="1"/>
      <c r="AC473" s="7"/>
      <c r="AD473" s="1"/>
      <c r="AE473" s="1"/>
    </row>
    <row r="474" spans="1:31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2"/>
      <c r="P474" s="1"/>
      <c r="Q474" s="1"/>
      <c r="R474" s="1"/>
      <c r="S474" s="1"/>
      <c r="T474" s="1"/>
      <c r="U474" s="1"/>
      <c r="V474" s="1"/>
      <c r="W474" s="1"/>
      <c r="X474" s="6"/>
      <c r="Y474" s="1"/>
      <c r="Z474" s="1"/>
      <c r="AA474" s="1"/>
      <c r="AB474" s="1"/>
      <c r="AC474" s="7"/>
      <c r="AD474" s="1"/>
      <c r="AE474" s="1"/>
    </row>
    <row r="475" spans="1:31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2"/>
      <c r="P475" s="1"/>
      <c r="Q475" s="1"/>
      <c r="R475" s="1"/>
      <c r="S475" s="1"/>
      <c r="T475" s="1"/>
      <c r="U475" s="1"/>
      <c r="V475" s="1"/>
      <c r="W475" s="1"/>
      <c r="X475" s="6"/>
      <c r="Y475" s="1"/>
      <c r="Z475" s="1"/>
      <c r="AA475" s="1"/>
      <c r="AB475" s="1"/>
      <c r="AC475" s="7"/>
      <c r="AD475" s="1"/>
      <c r="AE475" s="1"/>
    </row>
    <row r="476" spans="1:31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2"/>
      <c r="P476" s="1"/>
      <c r="Q476" s="1"/>
      <c r="R476" s="1"/>
      <c r="S476" s="1"/>
      <c r="T476" s="1"/>
      <c r="U476" s="1"/>
      <c r="V476" s="1"/>
      <c r="W476" s="1"/>
      <c r="X476" s="6"/>
      <c r="Y476" s="1"/>
      <c r="Z476" s="1"/>
      <c r="AA476" s="1"/>
      <c r="AB476" s="1"/>
      <c r="AC476" s="7"/>
      <c r="AD476" s="1"/>
      <c r="AE476" s="1"/>
    </row>
    <row r="477" spans="1:31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2"/>
      <c r="P477" s="1"/>
      <c r="Q477" s="1"/>
      <c r="R477" s="1"/>
      <c r="S477" s="1"/>
      <c r="T477" s="1"/>
      <c r="U477" s="1"/>
      <c r="V477" s="1"/>
      <c r="W477" s="1"/>
      <c r="X477" s="6"/>
      <c r="Y477" s="1"/>
      <c r="Z477" s="1"/>
      <c r="AA477" s="1"/>
      <c r="AB477" s="1"/>
      <c r="AC477" s="7"/>
      <c r="AD477" s="1"/>
      <c r="AE477" s="1"/>
    </row>
    <row r="478" spans="1:31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2"/>
      <c r="P478" s="1"/>
      <c r="Q478" s="1"/>
      <c r="R478" s="1"/>
      <c r="S478" s="1"/>
      <c r="T478" s="1"/>
      <c r="U478" s="1"/>
      <c r="V478" s="1"/>
      <c r="W478" s="1"/>
      <c r="X478" s="6"/>
      <c r="Y478" s="1"/>
      <c r="Z478" s="1"/>
      <c r="AA478" s="1"/>
      <c r="AB478" s="1"/>
      <c r="AC478" s="7"/>
      <c r="AD478" s="1"/>
      <c r="AE478" s="1"/>
    </row>
    <row r="479" spans="1:31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2"/>
      <c r="P479" s="1"/>
      <c r="Q479" s="1"/>
      <c r="R479" s="1"/>
      <c r="S479" s="1"/>
      <c r="T479" s="1"/>
      <c r="U479" s="1"/>
      <c r="V479" s="1"/>
      <c r="W479" s="1"/>
      <c r="X479" s="6"/>
      <c r="Y479" s="1"/>
      <c r="Z479" s="1"/>
      <c r="AA479" s="1"/>
      <c r="AB479" s="1"/>
      <c r="AC479" s="7"/>
      <c r="AD479" s="1"/>
      <c r="AE479" s="1"/>
    </row>
    <row r="480" spans="1:31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2"/>
      <c r="P480" s="1"/>
      <c r="Q480" s="1"/>
      <c r="R480" s="1"/>
      <c r="S480" s="1"/>
      <c r="T480" s="1"/>
      <c r="U480" s="1"/>
      <c r="V480" s="1"/>
      <c r="W480" s="1"/>
      <c r="X480" s="6"/>
      <c r="Y480" s="1"/>
      <c r="Z480" s="1"/>
      <c r="AA480" s="1"/>
      <c r="AB480" s="1"/>
      <c r="AC480" s="7"/>
      <c r="AD480" s="1"/>
      <c r="AE480" s="1"/>
    </row>
    <row r="481" spans="1:3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2"/>
      <c r="P481" s="1"/>
      <c r="Q481" s="1"/>
      <c r="R481" s="1"/>
      <c r="S481" s="1"/>
      <c r="T481" s="1"/>
      <c r="U481" s="1"/>
      <c r="V481" s="1"/>
      <c r="W481" s="1"/>
      <c r="X481" s="6"/>
      <c r="Y481" s="1"/>
      <c r="Z481" s="1"/>
      <c r="AA481" s="1"/>
      <c r="AB481" s="1"/>
      <c r="AC481" s="7"/>
      <c r="AD481" s="1"/>
      <c r="AE481" s="1"/>
    </row>
    <row r="482" spans="1:31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2"/>
      <c r="P482" s="1"/>
      <c r="Q482" s="1"/>
      <c r="R482" s="1"/>
      <c r="S482" s="1"/>
      <c r="T482" s="1"/>
      <c r="U482" s="1"/>
      <c r="V482" s="1"/>
      <c r="W482" s="1"/>
      <c r="X482" s="6"/>
      <c r="Y482" s="1"/>
      <c r="Z482" s="1"/>
      <c r="AA482" s="1"/>
      <c r="AB482" s="1"/>
      <c r="AC482" s="7"/>
      <c r="AD482" s="1"/>
      <c r="AE482" s="1"/>
    </row>
    <row r="483" spans="1:31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2"/>
      <c r="P483" s="1"/>
      <c r="Q483" s="1"/>
      <c r="R483" s="1"/>
      <c r="S483" s="1"/>
      <c r="T483" s="1"/>
      <c r="U483" s="1"/>
      <c r="V483" s="1"/>
      <c r="W483" s="1"/>
      <c r="X483" s="6"/>
      <c r="Y483" s="1"/>
      <c r="Z483" s="1"/>
      <c r="AA483" s="1"/>
      <c r="AB483" s="1"/>
      <c r="AC483" s="7"/>
      <c r="AD483" s="1"/>
      <c r="AE483" s="1"/>
    </row>
    <row r="484" spans="1:31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2"/>
      <c r="P484" s="1"/>
      <c r="Q484" s="1"/>
      <c r="R484" s="1"/>
      <c r="S484" s="1"/>
      <c r="T484" s="1"/>
      <c r="U484" s="1"/>
      <c r="V484" s="1"/>
      <c r="W484" s="1"/>
      <c r="X484" s="6"/>
      <c r="Y484" s="1"/>
      <c r="Z484" s="1"/>
      <c r="AA484" s="1"/>
      <c r="AB484" s="1"/>
      <c r="AC484" s="7"/>
      <c r="AD484" s="1"/>
      <c r="AE484" s="1"/>
    </row>
    <row r="485" spans="1:31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2"/>
      <c r="P485" s="1"/>
      <c r="Q485" s="1"/>
      <c r="R485" s="1"/>
      <c r="S485" s="1"/>
      <c r="T485" s="1"/>
      <c r="U485" s="1"/>
      <c r="V485" s="1"/>
      <c r="W485" s="1"/>
      <c r="X485" s="6"/>
      <c r="Y485" s="1"/>
      <c r="Z485" s="1"/>
      <c r="AA485" s="1"/>
      <c r="AB485" s="1"/>
      <c r="AC485" s="7"/>
      <c r="AD485" s="1"/>
      <c r="AE485" s="1"/>
    </row>
    <row r="486" spans="1:31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2"/>
      <c r="P486" s="1"/>
      <c r="Q486" s="1"/>
      <c r="R486" s="1"/>
      <c r="S486" s="1"/>
      <c r="T486" s="1"/>
      <c r="U486" s="1"/>
      <c r="V486" s="1"/>
      <c r="W486" s="1"/>
      <c r="X486" s="6"/>
      <c r="Y486" s="1"/>
      <c r="Z486" s="1"/>
      <c r="AA486" s="1"/>
      <c r="AB486" s="1"/>
      <c r="AC486" s="7"/>
      <c r="AD486" s="1"/>
      <c r="AE486" s="1"/>
    </row>
    <row r="487" spans="1:31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2"/>
      <c r="P487" s="1"/>
      <c r="Q487" s="1"/>
      <c r="R487" s="1"/>
      <c r="S487" s="1"/>
      <c r="T487" s="1"/>
      <c r="U487" s="1"/>
      <c r="V487" s="1"/>
      <c r="W487" s="1"/>
      <c r="X487" s="6"/>
      <c r="Y487" s="1"/>
      <c r="Z487" s="1"/>
      <c r="AA487" s="1"/>
      <c r="AB487" s="1"/>
      <c r="AC487" s="7"/>
      <c r="AD487" s="1"/>
      <c r="AE487" s="1"/>
    </row>
    <row r="488" spans="1:31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2"/>
      <c r="P488" s="1"/>
      <c r="Q488" s="1"/>
      <c r="R488" s="1"/>
      <c r="S488" s="1"/>
      <c r="T488" s="1"/>
      <c r="U488" s="1"/>
      <c r="V488" s="1"/>
      <c r="W488" s="1"/>
      <c r="X488" s="6"/>
      <c r="Y488" s="1"/>
      <c r="Z488" s="1"/>
      <c r="AA488" s="1"/>
      <c r="AB488" s="1"/>
      <c r="AC488" s="7"/>
      <c r="AD488" s="1"/>
      <c r="AE488" s="1"/>
    </row>
    <row r="489" spans="1:31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2"/>
      <c r="P489" s="1"/>
      <c r="Q489" s="1"/>
      <c r="R489" s="1"/>
      <c r="S489" s="1"/>
      <c r="T489" s="1"/>
      <c r="U489" s="1"/>
      <c r="V489" s="1"/>
      <c r="W489" s="1"/>
      <c r="X489" s="6"/>
      <c r="Y489" s="1"/>
      <c r="Z489" s="1"/>
      <c r="AA489" s="1"/>
      <c r="AB489" s="1"/>
      <c r="AC489" s="7"/>
      <c r="AD489" s="1"/>
      <c r="AE489" s="1"/>
    </row>
    <row r="490" spans="1:31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2"/>
      <c r="P490" s="1"/>
      <c r="Q490" s="1"/>
      <c r="R490" s="1"/>
      <c r="S490" s="1"/>
      <c r="T490" s="1"/>
      <c r="U490" s="1"/>
      <c r="V490" s="1"/>
      <c r="W490" s="1"/>
      <c r="X490" s="6"/>
      <c r="Y490" s="1"/>
      <c r="Z490" s="1"/>
      <c r="AA490" s="1"/>
      <c r="AB490" s="1"/>
      <c r="AC490" s="7"/>
      <c r="AD490" s="1"/>
      <c r="AE490" s="1"/>
    </row>
    <row r="491" spans="1:3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2"/>
      <c r="P491" s="1"/>
      <c r="Q491" s="1"/>
      <c r="R491" s="1"/>
      <c r="S491" s="1"/>
      <c r="T491" s="1"/>
      <c r="U491" s="1"/>
      <c r="V491" s="1"/>
      <c r="W491" s="1"/>
      <c r="X491" s="6"/>
      <c r="Y491" s="1"/>
      <c r="Z491" s="1"/>
      <c r="AA491" s="1"/>
      <c r="AB491" s="1"/>
      <c r="AC491" s="7"/>
      <c r="AD491" s="1"/>
      <c r="AE491" s="1"/>
    </row>
    <row r="492" spans="1:31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2"/>
      <c r="P492" s="1"/>
      <c r="Q492" s="1"/>
      <c r="R492" s="1"/>
      <c r="S492" s="1"/>
      <c r="T492" s="1"/>
      <c r="U492" s="1"/>
      <c r="V492" s="1"/>
      <c r="W492" s="1"/>
      <c r="X492" s="6"/>
      <c r="Y492" s="1"/>
      <c r="Z492" s="1"/>
      <c r="AA492" s="1"/>
      <c r="AB492" s="1"/>
      <c r="AC492" s="7"/>
      <c r="AD492" s="1"/>
      <c r="AE492" s="1"/>
    </row>
    <row r="493" spans="1:31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2"/>
      <c r="P493" s="1"/>
      <c r="Q493" s="1"/>
      <c r="R493" s="1"/>
      <c r="S493" s="1"/>
      <c r="T493" s="1"/>
      <c r="U493" s="1"/>
      <c r="V493" s="1"/>
      <c r="W493" s="1"/>
      <c r="X493" s="6"/>
      <c r="Y493" s="1"/>
      <c r="Z493" s="1"/>
      <c r="AA493" s="1"/>
      <c r="AB493" s="1"/>
      <c r="AC493" s="7"/>
      <c r="AD493" s="1"/>
      <c r="AE493" s="1"/>
    </row>
    <row r="494" spans="1:31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2"/>
      <c r="P494" s="1"/>
      <c r="Q494" s="1"/>
      <c r="R494" s="1"/>
      <c r="S494" s="1"/>
      <c r="T494" s="1"/>
      <c r="U494" s="1"/>
      <c r="V494" s="1"/>
      <c r="W494" s="1"/>
      <c r="X494" s="6"/>
      <c r="Y494" s="1"/>
      <c r="Z494" s="1"/>
      <c r="AA494" s="1"/>
      <c r="AB494" s="1"/>
      <c r="AC494" s="7"/>
      <c r="AD494" s="1"/>
      <c r="AE494" s="1"/>
    </row>
    <row r="495" spans="1:31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2"/>
      <c r="P495" s="1"/>
      <c r="Q495" s="1"/>
      <c r="R495" s="1"/>
      <c r="S495" s="1"/>
      <c r="T495" s="1"/>
      <c r="U495" s="1"/>
      <c r="V495" s="1"/>
      <c r="W495" s="1"/>
      <c r="X495" s="6"/>
      <c r="Y495" s="1"/>
      <c r="Z495" s="1"/>
      <c r="AA495" s="1"/>
      <c r="AB495" s="1"/>
      <c r="AC495" s="7"/>
      <c r="AD495" s="1"/>
      <c r="AE495" s="1"/>
    </row>
    <row r="496" spans="1:31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2"/>
      <c r="P496" s="1"/>
      <c r="Q496" s="1"/>
      <c r="R496" s="1"/>
      <c r="S496" s="1"/>
      <c r="T496" s="1"/>
      <c r="U496" s="1"/>
      <c r="V496" s="1"/>
      <c r="W496" s="1"/>
      <c r="X496" s="6"/>
      <c r="Y496" s="1"/>
      <c r="Z496" s="1"/>
      <c r="AA496" s="1"/>
      <c r="AB496" s="1"/>
      <c r="AC496" s="7"/>
      <c r="AD496" s="1"/>
      <c r="AE496" s="1"/>
    </row>
    <row r="497" spans="1:31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2"/>
      <c r="P497" s="1"/>
      <c r="Q497" s="1"/>
      <c r="R497" s="1"/>
      <c r="S497" s="1"/>
      <c r="T497" s="1"/>
      <c r="U497" s="1"/>
      <c r="V497" s="1"/>
      <c r="W497" s="1"/>
      <c r="X497" s="6"/>
      <c r="Y497" s="1"/>
      <c r="Z497" s="1"/>
      <c r="AA497" s="1"/>
      <c r="AB497" s="1"/>
      <c r="AC497" s="7"/>
      <c r="AD497" s="1"/>
      <c r="AE497" s="1"/>
    </row>
    <row r="498" spans="1:31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2"/>
      <c r="P498" s="1"/>
      <c r="Q498" s="1"/>
      <c r="R498" s="1"/>
      <c r="S498" s="1"/>
      <c r="T498" s="1"/>
      <c r="U498" s="1"/>
      <c r="V498" s="1"/>
      <c r="W498" s="1"/>
      <c r="X498" s="6"/>
      <c r="Y498" s="1"/>
      <c r="Z498" s="1"/>
      <c r="AA498" s="1"/>
      <c r="AB498" s="1"/>
      <c r="AC498" s="7"/>
      <c r="AD498" s="1"/>
      <c r="AE498" s="1"/>
    </row>
    <row r="499" spans="1:31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2"/>
      <c r="P499" s="1"/>
      <c r="Q499" s="1"/>
      <c r="R499" s="1"/>
      <c r="S499" s="1"/>
      <c r="T499" s="1"/>
      <c r="U499" s="1"/>
      <c r="V499" s="1"/>
      <c r="W499" s="1"/>
      <c r="X499" s="6"/>
      <c r="Y499" s="1"/>
      <c r="Z499" s="1"/>
      <c r="AA499" s="1"/>
      <c r="AB499" s="1"/>
      <c r="AC499" s="7"/>
      <c r="AD499" s="1"/>
      <c r="AE499" s="1"/>
    </row>
    <row r="500" spans="1:31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2"/>
      <c r="P500" s="1"/>
      <c r="Q500" s="1"/>
      <c r="R500" s="1"/>
      <c r="S500" s="1"/>
      <c r="T500" s="1"/>
      <c r="U500" s="1"/>
      <c r="V500" s="1"/>
      <c r="W500" s="1"/>
      <c r="X500" s="6"/>
      <c r="Y500" s="1"/>
      <c r="Z500" s="1"/>
      <c r="AA500" s="1"/>
      <c r="AB500" s="1"/>
      <c r="AC500" s="7"/>
      <c r="AD500" s="1"/>
      <c r="AE500" s="1"/>
    </row>
    <row r="501" spans="1:3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2"/>
      <c r="P501" s="1"/>
      <c r="Q501" s="1"/>
      <c r="R501" s="1"/>
      <c r="S501" s="1"/>
      <c r="T501" s="1"/>
      <c r="U501" s="1"/>
      <c r="V501" s="1"/>
      <c r="W501" s="1"/>
      <c r="X501" s="6"/>
      <c r="Y501" s="1"/>
      <c r="Z501" s="1"/>
      <c r="AA501" s="1"/>
      <c r="AB501" s="1"/>
      <c r="AC501" s="7"/>
      <c r="AD501" s="1"/>
      <c r="AE501" s="1"/>
    </row>
    <row r="502" spans="1:31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2"/>
      <c r="P502" s="1"/>
      <c r="Q502" s="1"/>
      <c r="R502" s="1"/>
      <c r="S502" s="1"/>
      <c r="T502" s="1"/>
      <c r="U502" s="1"/>
      <c r="V502" s="1"/>
      <c r="W502" s="1"/>
      <c r="X502" s="6"/>
      <c r="Y502" s="1"/>
      <c r="Z502" s="1"/>
      <c r="AA502" s="1"/>
      <c r="AB502" s="1"/>
      <c r="AC502" s="7"/>
      <c r="AD502" s="1"/>
      <c r="AE502" s="1"/>
    </row>
    <row r="503" spans="1:31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2"/>
      <c r="P503" s="1"/>
      <c r="Q503" s="1"/>
      <c r="R503" s="1"/>
      <c r="S503" s="1"/>
      <c r="T503" s="1"/>
      <c r="U503" s="1"/>
      <c r="V503" s="1"/>
      <c r="W503" s="1"/>
      <c r="X503" s="6"/>
      <c r="Y503" s="1"/>
      <c r="Z503" s="1"/>
      <c r="AA503" s="1"/>
      <c r="AB503" s="1"/>
      <c r="AC503" s="7"/>
      <c r="AD503" s="1"/>
      <c r="AE503" s="1"/>
    </row>
    <row r="504" spans="1:31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2"/>
      <c r="P504" s="1"/>
      <c r="Q504" s="1"/>
      <c r="R504" s="1"/>
      <c r="S504" s="1"/>
      <c r="T504" s="1"/>
      <c r="U504" s="1"/>
      <c r="V504" s="1"/>
      <c r="W504" s="1"/>
      <c r="X504" s="6"/>
      <c r="Y504" s="1"/>
      <c r="Z504" s="1"/>
      <c r="AA504" s="1"/>
      <c r="AB504" s="1"/>
      <c r="AC504" s="7"/>
      <c r="AD504" s="1"/>
      <c r="AE504" s="1"/>
    </row>
    <row r="505" spans="1:31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2"/>
      <c r="P505" s="1"/>
      <c r="Q505" s="1"/>
      <c r="R505" s="1"/>
      <c r="S505" s="1"/>
      <c r="T505" s="1"/>
      <c r="U505" s="1"/>
      <c r="V505" s="1"/>
      <c r="W505" s="1"/>
      <c r="X505" s="6"/>
      <c r="Y505" s="1"/>
      <c r="Z505" s="1"/>
      <c r="AA505" s="1"/>
      <c r="AB505" s="1"/>
      <c r="AC505" s="7"/>
      <c r="AD505" s="1"/>
      <c r="AE505" s="1"/>
    </row>
    <row r="506" spans="1:31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2"/>
      <c r="P506" s="1"/>
      <c r="Q506" s="1"/>
      <c r="R506" s="1"/>
      <c r="S506" s="1"/>
      <c r="T506" s="1"/>
      <c r="U506" s="1"/>
      <c r="V506" s="1"/>
      <c r="W506" s="1"/>
      <c r="X506" s="6"/>
      <c r="Y506" s="1"/>
      <c r="Z506" s="1"/>
      <c r="AA506" s="1"/>
      <c r="AB506" s="1"/>
      <c r="AC506" s="7"/>
      <c r="AD506" s="1"/>
      <c r="AE506" s="1"/>
    </row>
    <row r="507" spans="1:31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2"/>
      <c r="P507" s="1"/>
      <c r="Q507" s="1"/>
      <c r="R507" s="1"/>
      <c r="S507" s="1"/>
      <c r="T507" s="1"/>
      <c r="U507" s="1"/>
      <c r="V507" s="1"/>
      <c r="W507" s="1"/>
      <c r="X507" s="6"/>
      <c r="Y507" s="1"/>
      <c r="Z507" s="1"/>
      <c r="AA507" s="1"/>
      <c r="AB507" s="1"/>
      <c r="AC507" s="7"/>
      <c r="AD507" s="1"/>
      <c r="AE507" s="1"/>
    </row>
    <row r="508" spans="1:31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2"/>
      <c r="P508" s="1"/>
      <c r="Q508" s="1"/>
      <c r="R508" s="1"/>
      <c r="S508" s="1"/>
      <c r="T508" s="1"/>
      <c r="U508" s="1"/>
      <c r="V508" s="1"/>
      <c r="W508" s="1"/>
      <c r="X508" s="6"/>
      <c r="Y508" s="1"/>
      <c r="Z508" s="1"/>
      <c r="AA508" s="1"/>
      <c r="AB508" s="1"/>
      <c r="AC508" s="7"/>
      <c r="AD508" s="1"/>
      <c r="AE508" s="1"/>
    </row>
    <row r="509" spans="1:31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2"/>
      <c r="P509" s="1"/>
      <c r="Q509" s="1"/>
      <c r="R509" s="1"/>
      <c r="S509" s="1"/>
      <c r="T509" s="1"/>
      <c r="U509" s="1"/>
      <c r="V509" s="1"/>
      <c r="W509" s="1"/>
      <c r="X509" s="6"/>
      <c r="Y509" s="1"/>
      <c r="Z509" s="1"/>
      <c r="AA509" s="1"/>
      <c r="AB509" s="1"/>
      <c r="AC509" s="7"/>
      <c r="AD509" s="1"/>
      <c r="AE509" s="1"/>
    </row>
    <row r="510" spans="1:31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2"/>
      <c r="P510" s="1"/>
      <c r="Q510" s="1"/>
      <c r="R510" s="1"/>
      <c r="S510" s="1"/>
      <c r="T510" s="1"/>
      <c r="U510" s="1"/>
      <c r="V510" s="1"/>
      <c r="W510" s="1"/>
      <c r="X510" s="6"/>
      <c r="Y510" s="1"/>
      <c r="Z510" s="1"/>
      <c r="AA510" s="1"/>
      <c r="AB510" s="1"/>
      <c r="AC510" s="7"/>
      <c r="AD510" s="1"/>
      <c r="AE510" s="1"/>
    </row>
    <row r="511" spans="1:3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2"/>
      <c r="P511" s="1"/>
      <c r="Q511" s="1"/>
      <c r="R511" s="1"/>
      <c r="S511" s="1"/>
      <c r="T511" s="1"/>
      <c r="U511" s="1"/>
      <c r="V511" s="1"/>
      <c r="W511" s="1"/>
      <c r="X511" s="6"/>
      <c r="Y511" s="1"/>
      <c r="Z511" s="1"/>
      <c r="AA511" s="1"/>
      <c r="AB511" s="1"/>
      <c r="AC511" s="7"/>
      <c r="AD511" s="1"/>
      <c r="AE511" s="1"/>
    </row>
    <row r="512" spans="1:31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2"/>
      <c r="P512" s="1"/>
      <c r="Q512" s="1"/>
      <c r="R512" s="1"/>
      <c r="S512" s="1"/>
      <c r="T512" s="1"/>
      <c r="U512" s="1"/>
      <c r="V512" s="1"/>
      <c r="W512" s="1"/>
      <c r="X512" s="6"/>
      <c r="Y512" s="1"/>
      <c r="Z512" s="1"/>
      <c r="AA512" s="1"/>
      <c r="AB512" s="1"/>
      <c r="AC512" s="7"/>
      <c r="AD512" s="1"/>
      <c r="AE512" s="1"/>
    </row>
    <row r="513" spans="1:31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2"/>
      <c r="P513" s="1"/>
      <c r="Q513" s="1"/>
      <c r="R513" s="1"/>
      <c r="S513" s="1"/>
      <c r="T513" s="1"/>
      <c r="U513" s="1"/>
      <c r="V513" s="1"/>
      <c r="W513" s="1"/>
      <c r="X513" s="6"/>
      <c r="Y513" s="1"/>
      <c r="Z513" s="1"/>
      <c r="AA513" s="1"/>
      <c r="AB513" s="1"/>
      <c r="AC513" s="7"/>
      <c r="AD513" s="1"/>
      <c r="AE513" s="1"/>
    </row>
    <row r="514" spans="1:31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2"/>
      <c r="P514" s="1"/>
      <c r="Q514" s="1"/>
      <c r="R514" s="1"/>
      <c r="S514" s="1"/>
      <c r="T514" s="1"/>
      <c r="U514" s="1"/>
      <c r="V514" s="1"/>
      <c r="W514" s="1"/>
      <c r="X514" s="6"/>
      <c r="Y514" s="1"/>
      <c r="Z514" s="1"/>
      <c r="AA514" s="1"/>
      <c r="AB514" s="1"/>
      <c r="AC514" s="7"/>
      <c r="AD514" s="1"/>
      <c r="AE514" s="1"/>
    </row>
    <row r="515" spans="1:31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2"/>
      <c r="P515" s="1"/>
      <c r="Q515" s="1"/>
      <c r="R515" s="1"/>
      <c r="S515" s="1"/>
      <c r="T515" s="1"/>
      <c r="U515" s="1"/>
      <c r="V515" s="1"/>
      <c r="W515" s="1"/>
      <c r="X515" s="6"/>
      <c r="Y515" s="1"/>
      <c r="Z515" s="1"/>
      <c r="AA515" s="1"/>
      <c r="AB515" s="1"/>
      <c r="AC515" s="7"/>
      <c r="AD515" s="1"/>
      <c r="AE515" s="1"/>
    </row>
    <row r="516" spans="1:31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2"/>
      <c r="P516" s="1"/>
      <c r="Q516" s="1"/>
      <c r="R516" s="1"/>
      <c r="S516" s="1"/>
      <c r="T516" s="1"/>
      <c r="U516" s="1"/>
      <c r="V516" s="1"/>
      <c r="W516" s="1"/>
      <c r="X516" s="6"/>
      <c r="Y516" s="1"/>
      <c r="Z516" s="1"/>
      <c r="AA516" s="1"/>
      <c r="AB516" s="1"/>
      <c r="AC516" s="7"/>
      <c r="AD516" s="1"/>
      <c r="AE516" s="1"/>
    </row>
    <row r="517" spans="1:31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2"/>
      <c r="P517" s="1"/>
      <c r="Q517" s="1"/>
      <c r="R517" s="1"/>
      <c r="S517" s="1"/>
      <c r="T517" s="1"/>
      <c r="U517" s="1"/>
      <c r="V517" s="1"/>
      <c r="W517" s="1"/>
      <c r="X517" s="6"/>
      <c r="Y517" s="1"/>
      <c r="Z517" s="1"/>
      <c r="AA517" s="1"/>
      <c r="AB517" s="1"/>
      <c r="AC517" s="7"/>
      <c r="AD517" s="1"/>
      <c r="AE517" s="1"/>
    </row>
    <row r="518" spans="1:31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2"/>
      <c r="P518" s="1"/>
      <c r="Q518" s="1"/>
      <c r="R518" s="1"/>
      <c r="S518" s="1"/>
      <c r="T518" s="1"/>
      <c r="U518" s="1"/>
      <c r="V518" s="1"/>
      <c r="W518" s="1"/>
      <c r="X518" s="6"/>
      <c r="Y518" s="1"/>
      <c r="Z518" s="1"/>
      <c r="AA518" s="1"/>
      <c r="AB518" s="1"/>
      <c r="AC518" s="7"/>
      <c r="AD518" s="1"/>
      <c r="AE518" s="1"/>
    </row>
    <row r="519" spans="1:31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2"/>
      <c r="P519" s="1"/>
      <c r="Q519" s="1"/>
      <c r="R519" s="1"/>
      <c r="S519" s="1"/>
      <c r="T519" s="1"/>
      <c r="U519" s="1"/>
      <c r="V519" s="1"/>
      <c r="W519" s="1"/>
      <c r="X519" s="6"/>
      <c r="Y519" s="1"/>
      <c r="Z519" s="1"/>
      <c r="AA519" s="1"/>
      <c r="AB519" s="1"/>
      <c r="AC519" s="7"/>
      <c r="AD519" s="1"/>
      <c r="AE519" s="1"/>
    </row>
    <row r="520" spans="1:31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2"/>
      <c r="P520" s="1"/>
      <c r="Q520" s="1"/>
      <c r="R520" s="1"/>
      <c r="S520" s="1"/>
      <c r="T520" s="1"/>
      <c r="U520" s="1"/>
      <c r="V520" s="1"/>
      <c r="W520" s="1"/>
      <c r="X520" s="6"/>
      <c r="Y520" s="1"/>
      <c r="Z520" s="1"/>
      <c r="AA520" s="1"/>
      <c r="AB520" s="1"/>
      <c r="AC520" s="7"/>
      <c r="AD520" s="1"/>
      <c r="AE520" s="1"/>
    </row>
    <row r="521" spans="1:3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1"/>
      <c r="Q521" s="1"/>
      <c r="R521" s="1"/>
      <c r="S521" s="1"/>
      <c r="T521" s="1"/>
      <c r="U521" s="1"/>
      <c r="V521" s="1"/>
      <c r="W521" s="1"/>
      <c r="X521" s="6"/>
      <c r="Y521" s="1"/>
      <c r="Z521" s="1"/>
      <c r="AA521" s="1"/>
      <c r="AB521" s="1"/>
      <c r="AC521" s="7"/>
      <c r="AD521" s="1"/>
      <c r="AE521" s="1"/>
    </row>
    <row r="522" spans="1:31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1"/>
      <c r="Q522" s="1"/>
      <c r="R522" s="1"/>
      <c r="S522" s="1"/>
      <c r="T522" s="1"/>
      <c r="U522" s="1"/>
      <c r="V522" s="1"/>
      <c r="W522" s="1"/>
      <c r="X522" s="6"/>
      <c r="Y522" s="1"/>
      <c r="Z522" s="1"/>
      <c r="AA522" s="1"/>
      <c r="AB522" s="1"/>
      <c r="AC522" s="7"/>
      <c r="AD522" s="1"/>
      <c r="AE522" s="1"/>
    </row>
    <row r="523" spans="1:31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1"/>
      <c r="Q523" s="1"/>
      <c r="R523" s="1"/>
      <c r="S523" s="1"/>
      <c r="T523" s="1"/>
      <c r="U523" s="1"/>
      <c r="V523" s="1"/>
      <c r="W523" s="1"/>
      <c r="X523" s="6"/>
      <c r="Y523" s="1"/>
      <c r="Z523" s="1"/>
      <c r="AA523" s="1"/>
      <c r="AB523" s="1"/>
      <c r="AC523" s="7"/>
      <c r="AD523" s="1"/>
      <c r="AE523" s="1"/>
    </row>
    <row r="524" spans="1:31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1"/>
      <c r="Q524" s="1"/>
      <c r="R524" s="1"/>
      <c r="S524" s="1"/>
      <c r="T524" s="1"/>
      <c r="U524" s="1"/>
      <c r="V524" s="1"/>
      <c r="W524" s="1"/>
      <c r="X524" s="6"/>
      <c r="Y524" s="1"/>
      <c r="Z524" s="1"/>
      <c r="AA524" s="1"/>
      <c r="AB524" s="1"/>
      <c r="AC524" s="7"/>
      <c r="AD524" s="1"/>
      <c r="AE524" s="1"/>
    </row>
    <row r="525" spans="1:31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1"/>
      <c r="Q525" s="1"/>
      <c r="R525" s="1"/>
      <c r="S525" s="1"/>
      <c r="T525" s="1"/>
      <c r="U525" s="1"/>
      <c r="V525" s="1"/>
      <c r="W525" s="1"/>
      <c r="X525" s="6"/>
      <c r="Y525" s="1"/>
      <c r="Z525" s="1"/>
      <c r="AA525" s="1"/>
      <c r="AB525" s="1"/>
      <c r="AC525" s="7"/>
      <c r="AD525" s="1"/>
      <c r="AE525" s="1"/>
    </row>
    <row r="526" spans="1:31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1"/>
      <c r="Q526" s="1"/>
      <c r="R526" s="1"/>
      <c r="S526" s="1"/>
      <c r="T526" s="1"/>
      <c r="U526" s="1"/>
      <c r="V526" s="1"/>
      <c r="W526" s="1"/>
      <c r="X526" s="6"/>
      <c r="Y526" s="1"/>
      <c r="Z526" s="1"/>
      <c r="AA526" s="1"/>
      <c r="AB526" s="1"/>
      <c r="AC526" s="7"/>
      <c r="AD526" s="1"/>
      <c r="AE526" s="1"/>
    </row>
    <row r="527" spans="1:31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1"/>
      <c r="Q527" s="1"/>
      <c r="R527" s="1"/>
      <c r="S527" s="1"/>
      <c r="T527" s="1"/>
      <c r="U527" s="1"/>
      <c r="V527" s="1"/>
      <c r="W527" s="1"/>
      <c r="X527" s="6"/>
      <c r="Y527" s="1"/>
      <c r="Z527" s="1"/>
      <c r="AA527" s="1"/>
      <c r="AB527" s="1"/>
      <c r="AC527" s="7"/>
      <c r="AD527" s="1"/>
      <c r="AE527" s="1"/>
    </row>
    <row r="528" spans="1:31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1"/>
      <c r="Q528" s="1"/>
      <c r="R528" s="1"/>
      <c r="S528" s="1"/>
      <c r="T528" s="1"/>
      <c r="U528" s="1"/>
      <c r="V528" s="1"/>
      <c r="W528" s="1"/>
      <c r="X528" s="6"/>
      <c r="Y528" s="1"/>
      <c r="Z528" s="1"/>
      <c r="AA528" s="1"/>
      <c r="AB528" s="1"/>
      <c r="AC528" s="7"/>
      <c r="AD528" s="1"/>
      <c r="AE528" s="1"/>
    </row>
    <row r="529" spans="1:31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1"/>
      <c r="Q529" s="1"/>
      <c r="R529" s="1"/>
      <c r="S529" s="1"/>
      <c r="T529" s="1"/>
      <c r="U529" s="1"/>
      <c r="V529" s="1"/>
      <c r="W529" s="1"/>
      <c r="X529" s="6"/>
      <c r="Y529" s="1"/>
      <c r="Z529" s="1"/>
      <c r="AA529" s="1"/>
      <c r="AB529" s="1"/>
      <c r="AC529" s="7"/>
      <c r="AD529" s="1"/>
      <c r="AE529" s="1"/>
    </row>
    <row r="530" spans="1:31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1"/>
      <c r="Q530" s="1"/>
      <c r="R530" s="1"/>
      <c r="S530" s="1"/>
      <c r="T530" s="1"/>
      <c r="U530" s="1"/>
      <c r="V530" s="1"/>
      <c r="W530" s="1"/>
      <c r="X530" s="6"/>
      <c r="Y530" s="1"/>
      <c r="Z530" s="1"/>
      <c r="AA530" s="1"/>
      <c r="AB530" s="1"/>
      <c r="AC530" s="7"/>
      <c r="AD530" s="1"/>
      <c r="AE530" s="1"/>
    </row>
    <row r="531" spans="1: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1"/>
      <c r="Q531" s="1"/>
      <c r="R531" s="1"/>
      <c r="S531" s="1"/>
      <c r="T531" s="1"/>
      <c r="U531" s="1"/>
      <c r="V531" s="1"/>
      <c r="W531" s="1"/>
      <c r="X531" s="6"/>
      <c r="Y531" s="1"/>
      <c r="Z531" s="1"/>
      <c r="AA531" s="1"/>
      <c r="AB531" s="1"/>
      <c r="AC531" s="7"/>
      <c r="AD531" s="1"/>
      <c r="AE531" s="1"/>
    </row>
    <row r="532" spans="1:31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1"/>
      <c r="Q532" s="1"/>
      <c r="R532" s="1"/>
      <c r="S532" s="1"/>
      <c r="T532" s="1"/>
      <c r="U532" s="1"/>
      <c r="V532" s="1"/>
      <c r="W532" s="1"/>
      <c r="X532" s="6"/>
      <c r="Y532" s="1"/>
      <c r="Z532" s="1"/>
      <c r="AA532" s="1"/>
      <c r="AB532" s="1"/>
      <c r="AC532" s="7"/>
      <c r="AD532" s="1"/>
      <c r="AE532" s="1"/>
    </row>
    <row r="533" spans="1:31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1"/>
      <c r="Q533" s="1"/>
      <c r="R533" s="1"/>
      <c r="S533" s="1"/>
      <c r="T533" s="1"/>
      <c r="U533" s="1"/>
      <c r="V533" s="1"/>
      <c r="W533" s="1"/>
      <c r="X533" s="6"/>
      <c r="Y533" s="1"/>
      <c r="Z533" s="1"/>
      <c r="AA533" s="1"/>
      <c r="AB533" s="1"/>
      <c r="AC533" s="7"/>
      <c r="AD533" s="1"/>
      <c r="AE533" s="1"/>
    </row>
    <row r="534" spans="1:31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1"/>
      <c r="Q534" s="1"/>
      <c r="R534" s="1"/>
      <c r="S534" s="1"/>
      <c r="T534" s="1"/>
      <c r="U534" s="1"/>
      <c r="V534" s="1"/>
      <c r="W534" s="1"/>
      <c r="X534" s="6"/>
      <c r="Y534" s="1"/>
      <c r="Z534" s="1"/>
      <c r="AA534" s="1"/>
      <c r="AB534" s="1"/>
      <c r="AC534" s="7"/>
      <c r="AD534" s="1"/>
      <c r="AE534" s="1"/>
    </row>
    <row r="535" spans="1:31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1"/>
      <c r="Q535" s="1"/>
      <c r="R535" s="1"/>
      <c r="S535" s="1"/>
      <c r="T535" s="1"/>
      <c r="U535" s="1"/>
      <c r="V535" s="1"/>
      <c r="W535" s="1"/>
      <c r="X535" s="6"/>
      <c r="Y535" s="1"/>
      <c r="Z535" s="1"/>
      <c r="AA535" s="1"/>
      <c r="AB535" s="1"/>
      <c r="AC535" s="7"/>
      <c r="AD535" s="1"/>
      <c r="AE535" s="1"/>
    </row>
    <row r="536" spans="1:31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1"/>
      <c r="Q536" s="1"/>
      <c r="R536" s="1"/>
      <c r="S536" s="1"/>
      <c r="T536" s="1"/>
      <c r="U536" s="1"/>
      <c r="V536" s="1"/>
      <c r="W536" s="1"/>
      <c r="X536" s="6"/>
      <c r="Y536" s="1"/>
      <c r="Z536" s="1"/>
      <c r="AA536" s="1"/>
      <c r="AB536" s="1"/>
      <c r="AC536" s="7"/>
      <c r="AD536" s="1"/>
      <c r="AE536" s="1"/>
    </row>
    <row r="537" spans="1:31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1"/>
      <c r="Q537" s="1"/>
      <c r="R537" s="1"/>
      <c r="S537" s="1"/>
      <c r="T537" s="1"/>
      <c r="U537" s="1"/>
      <c r="V537" s="1"/>
      <c r="W537" s="1"/>
      <c r="X537" s="6"/>
      <c r="Y537" s="1"/>
      <c r="Z537" s="1"/>
      <c r="AA537" s="1"/>
      <c r="AB537" s="1"/>
      <c r="AC537" s="7"/>
      <c r="AD537" s="1"/>
      <c r="AE537" s="1"/>
    </row>
    <row r="538" spans="1:31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1"/>
      <c r="Q538" s="1"/>
      <c r="R538" s="1"/>
      <c r="S538" s="1"/>
      <c r="T538" s="1"/>
      <c r="U538" s="1"/>
      <c r="V538" s="1"/>
      <c r="W538" s="1"/>
      <c r="X538" s="6"/>
      <c r="Y538" s="1"/>
      <c r="Z538" s="1"/>
      <c r="AA538" s="1"/>
      <c r="AB538" s="1"/>
      <c r="AC538" s="7"/>
      <c r="AD538" s="1"/>
      <c r="AE538" s="1"/>
    </row>
    <row r="539" spans="1:31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1"/>
      <c r="Q539" s="1"/>
      <c r="R539" s="1"/>
      <c r="S539" s="1"/>
      <c r="T539" s="1"/>
      <c r="U539" s="1"/>
      <c r="V539" s="1"/>
      <c r="W539" s="1"/>
      <c r="X539" s="6"/>
      <c r="Y539" s="1"/>
      <c r="Z539" s="1"/>
      <c r="AA539" s="1"/>
      <c r="AB539" s="1"/>
      <c r="AC539" s="7"/>
      <c r="AD539" s="1"/>
      <c r="AE539" s="1"/>
    </row>
    <row r="540" spans="1:31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1"/>
      <c r="Q540" s="1"/>
      <c r="R540" s="1"/>
      <c r="S540" s="1"/>
      <c r="T540" s="1"/>
      <c r="U540" s="1"/>
      <c r="V540" s="1"/>
      <c r="W540" s="1"/>
      <c r="X540" s="6"/>
      <c r="Y540" s="1"/>
      <c r="Z540" s="1"/>
      <c r="AA540" s="1"/>
      <c r="AB540" s="1"/>
      <c r="AC540" s="7"/>
      <c r="AD540" s="1"/>
      <c r="AE540" s="1"/>
    </row>
    <row r="541" spans="1:3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1"/>
      <c r="Q541" s="1"/>
      <c r="R541" s="1"/>
      <c r="S541" s="1"/>
      <c r="T541" s="1"/>
      <c r="U541" s="1"/>
      <c r="V541" s="1"/>
      <c r="W541" s="1"/>
      <c r="X541" s="6"/>
      <c r="Y541" s="1"/>
      <c r="Z541" s="1"/>
      <c r="AA541" s="1"/>
      <c r="AB541" s="1"/>
      <c r="AC541" s="7"/>
      <c r="AD541" s="1"/>
      <c r="AE541" s="1"/>
    </row>
    <row r="542" spans="1:31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1"/>
      <c r="Q542" s="1"/>
      <c r="R542" s="1"/>
      <c r="S542" s="1"/>
      <c r="T542" s="1"/>
      <c r="U542" s="1"/>
      <c r="V542" s="1"/>
      <c r="W542" s="1"/>
      <c r="X542" s="6"/>
      <c r="Y542" s="1"/>
      <c r="Z542" s="1"/>
      <c r="AA542" s="1"/>
      <c r="AB542" s="1"/>
      <c r="AC542" s="7"/>
      <c r="AD542" s="1"/>
      <c r="AE542" s="1"/>
    </row>
    <row r="543" spans="1:31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1"/>
      <c r="Q543" s="1"/>
      <c r="R543" s="1"/>
      <c r="S543" s="1"/>
      <c r="T543" s="1"/>
      <c r="U543" s="1"/>
      <c r="V543" s="1"/>
      <c r="W543" s="1"/>
      <c r="X543" s="6"/>
      <c r="Y543" s="1"/>
      <c r="Z543" s="1"/>
      <c r="AA543" s="1"/>
      <c r="AB543" s="1"/>
      <c r="AC543" s="7"/>
      <c r="AD543" s="1"/>
      <c r="AE543" s="1"/>
    </row>
    <row r="544" spans="1:31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1"/>
      <c r="Q544" s="1"/>
      <c r="R544" s="1"/>
      <c r="S544" s="1"/>
      <c r="T544" s="1"/>
      <c r="U544" s="1"/>
      <c r="V544" s="1"/>
      <c r="W544" s="1"/>
      <c r="X544" s="6"/>
      <c r="Y544" s="1"/>
      <c r="Z544" s="1"/>
      <c r="AA544" s="1"/>
      <c r="AB544" s="1"/>
      <c r="AC544" s="7"/>
      <c r="AD544" s="1"/>
      <c r="AE544" s="1"/>
    </row>
    <row r="545" spans="1:31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1"/>
      <c r="Q545" s="1"/>
      <c r="R545" s="1"/>
      <c r="S545" s="1"/>
      <c r="T545" s="1"/>
      <c r="U545" s="1"/>
      <c r="V545" s="1"/>
      <c r="W545" s="1"/>
      <c r="X545" s="6"/>
      <c r="Y545" s="1"/>
      <c r="Z545" s="1"/>
      <c r="AA545" s="1"/>
      <c r="AB545" s="1"/>
      <c r="AC545" s="7"/>
      <c r="AD545" s="1"/>
      <c r="AE545" s="1"/>
    </row>
    <row r="546" spans="1:31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1"/>
      <c r="Q546" s="1"/>
      <c r="R546" s="1"/>
      <c r="S546" s="1"/>
      <c r="T546" s="1"/>
      <c r="U546" s="1"/>
      <c r="V546" s="1"/>
      <c r="W546" s="1"/>
      <c r="X546" s="6"/>
      <c r="Y546" s="1"/>
      <c r="Z546" s="1"/>
      <c r="AA546" s="1"/>
      <c r="AB546" s="1"/>
      <c r="AC546" s="7"/>
      <c r="AD546" s="1"/>
      <c r="AE546" s="1"/>
    </row>
    <row r="547" spans="1:31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1"/>
      <c r="Q547" s="1"/>
      <c r="R547" s="1"/>
      <c r="S547" s="1"/>
      <c r="T547" s="1"/>
      <c r="U547" s="1"/>
      <c r="V547" s="1"/>
      <c r="W547" s="1"/>
      <c r="X547" s="6"/>
      <c r="Y547" s="1"/>
      <c r="Z547" s="1"/>
      <c r="AA547" s="1"/>
      <c r="AB547" s="1"/>
      <c r="AC547" s="7"/>
      <c r="AD547" s="1"/>
      <c r="AE547" s="1"/>
    </row>
    <row r="548" spans="1:31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1"/>
      <c r="Q548" s="1"/>
      <c r="R548" s="1"/>
      <c r="S548" s="1"/>
      <c r="T548" s="1"/>
      <c r="U548" s="1"/>
      <c r="V548" s="1"/>
      <c r="W548" s="1"/>
      <c r="X548" s="6"/>
      <c r="Y548" s="1"/>
      <c r="Z548" s="1"/>
      <c r="AA548" s="1"/>
      <c r="AB548" s="1"/>
      <c r="AC548" s="7"/>
      <c r="AD548" s="1"/>
      <c r="AE548" s="1"/>
    </row>
    <row r="549" spans="1:31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1"/>
      <c r="Q549" s="1"/>
      <c r="R549" s="1"/>
      <c r="S549" s="1"/>
      <c r="T549" s="1"/>
      <c r="U549" s="1"/>
      <c r="V549" s="1"/>
      <c r="W549" s="1"/>
      <c r="X549" s="6"/>
      <c r="Y549" s="1"/>
      <c r="Z549" s="1"/>
      <c r="AA549" s="1"/>
      <c r="AB549" s="1"/>
      <c r="AC549" s="7"/>
      <c r="AD549" s="1"/>
      <c r="AE549" s="1"/>
    </row>
    <row r="550" spans="1:31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1"/>
      <c r="Q550" s="1"/>
      <c r="R550" s="1"/>
      <c r="S550" s="1"/>
      <c r="T550" s="1"/>
      <c r="U550" s="1"/>
      <c r="V550" s="1"/>
      <c r="W550" s="1"/>
      <c r="X550" s="6"/>
      <c r="Y550" s="1"/>
      <c r="Z550" s="1"/>
      <c r="AA550" s="1"/>
      <c r="AB550" s="1"/>
      <c r="AC550" s="7"/>
      <c r="AD550" s="1"/>
      <c r="AE550" s="1"/>
    </row>
    <row r="551" spans="1:3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1"/>
      <c r="Q551" s="1"/>
      <c r="R551" s="1"/>
      <c r="S551" s="1"/>
      <c r="T551" s="1"/>
      <c r="U551" s="1"/>
      <c r="V551" s="1"/>
      <c r="W551" s="1"/>
      <c r="X551" s="6"/>
      <c r="Y551" s="1"/>
      <c r="Z551" s="1"/>
      <c r="AA551" s="1"/>
      <c r="AB551" s="1"/>
      <c r="AC551" s="7"/>
      <c r="AD551" s="1"/>
      <c r="AE551" s="1"/>
    </row>
    <row r="552" spans="1:31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1"/>
      <c r="Q552" s="1"/>
      <c r="R552" s="1"/>
      <c r="S552" s="1"/>
      <c r="T552" s="1"/>
      <c r="U552" s="1"/>
      <c r="V552" s="1"/>
      <c r="W552" s="1"/>
      <c r="X552" s="6"/>
      <c r="Y552" s="1"/>
      <c r="Z552" s="1"/>
      <c r="AA552" s="1"/>
      <c r="AB552" s="1"/>
      <c r="AC552" s="7"/>
      <c r="AD552" s="1"/>
      <c r="AE552" s="1"/>
    </row>
    <row r="553" spans="1:31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1"/>
      <c r="Q553" s="1"/>
      <c r="R553" s="1"/>
      <c r="S553" s="1"/>
      <c r="T553" s="1"/>
      <c r="U553" s="1"/>
      <c r="V553" s="1"/>
      <c r="W553" s="1"/>
      <c r="X553" s="6"/>
      <c r="Y553" s="1"/>
      <c r="Z553" s="1"/>
      <c r="AA553" s="1"/>
      <c r="AB553" s="1"/>
      <c r="AC553" s="7"/>
      <c r="AD553" s="1"/>
      <c r="AE553" s="1"/>
    </row>
    <row r="554" spans="1:31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1"/>
      <c r="Q554" s="1"/>
      <c r="R554" s="1"/>
      <c r="S554" s="1"/>
      <c r="T554" s="1"/>
      <c r="U554" s="1"/>
      <c r="V554" s="1"/>
      <c r="W554" s="1"/>
      <c r="X554" s="6"/>
      <c r="Y554" s="1"/>
      <c r="Z554" s="1"/>
      <c r="AA554" s="1"/>
      <c r="AB554" s="1"/>
      <c r="AC554" s="7"/>
      <c r="AD554" s="1"/>
      <c r="AE554" s="1"/>
    </row>
    <row r="555" spans="1:31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1"/>
      <c r="Q555" s="1"/>
      <c r="R555" s="1"/>
      <c r="S555" s="1"/>
      <c r="T555" s="1"/>
      <c r="U555" s="1"/>
      <c r="V555" s="1"/>
      <c r="W555" s="1"/>
      <c r="X555" s="6"/>
      <c r="Y555" s="1"/>
      <c r="Z555" s="1"/>
      <c r="AA555" s="1"/>
      <c r="AB555" s="1"/>
      <c r="AC555" s="7"/>
      <c r="AD555" s="1"/>
      <c r="AE555" s="1"/>
    </row>
    <row r="556" spans="1:31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1"/>
      <c r="Q556" s="1"/>
      <c r="R556" s="1"/>
      <c r="S556" s="1"/>
      <c r="T556" s="1"/>
      <c r="U556" s="1"/>
      <c r="V556" s="1"/>
      <c r="W556" s="1"/>
      <c r="X556" s="6"/>
      <c r="Y556" s="1"/>
      <c r="Z556" s="1"/>
      <c r="AA556" s="1"/>
      <c r="AB556" s="1"/>
      <c r="AC556" s="7"/>
      <c r="AD556" s="1"/>
      <c r="AE556" s="1"/>
    </row>
    <row r="557" spans="1:31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1"/>
      <c r="Q557" s="1"/>
      <c r="R557" s="1"/>
      <c r="S557" s="1"/>
      <c r="T557" s="1"/>
      <c r="U557" s="1"/>
      <c r="V557" s="1"/>
      <c r="W557" s="1"/>
      <c r="X557" s="6"/>
      <c r="Y557" s="1"/>
      <c r="Z557" s="1"/>
      <c r="AA557" s="1"/>
      <c r="AB557" s="1"/>
      <c r="AC557" s="7"/>
      <c r="AD557" s="1"/>
      <c r="AE557" s="1"/>
    </row>
    <row r="558" spans="1:31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1"/>
      <c r="Q558" s="1"/>
      <c r="R558" s="1"/>
      <c r="S558" s="1"/>
      <c r="T558" s="1"/>
      <c r="U558" s="1"/>
      <c r="V558" s="1"/>
      <c r="W558" s="1"/>
      <c r="X558" s="6"/>
      <c r="Y558" s="1"/>
      <c r="Z558" s="1"/>
      <c r="AA558" s="1"/>
      <c r="AB558" s="1"/>
      <c r="AC558" s="7"/>
      <c r="AD558" s="1"/>
      <c r="AE558" s="1"/>
    </row>
    <row r="559" spans="1:31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1"/>
      <c r="Q559" s="1"/>
      <c r="R559" s="1"/>
      <c r="S559" s="1"/>
      <c r="T559" s="1"/>
      <c r="U559" s="1"/>
      <c r="V559" s="1"/>
      <c r="W559" s="1"/>
      <c r="X559" s="6"/>
      <c r="Y559" s="1"/>
      <c r="Z559" s="1"/>
      <c r="AA559" s="1"/>
      <c r="AB559" s="1"/>
      <c r="AC559" s="7"/>
      <c r="AD559" s="1"/>
      <c r="AE559" s="1"/>
    </row>
    <row r="560" spans="1:31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1"/>
      <c r="Q560" s="1"/>
      <c r="R560" s="1"/>
      <c r="S560" s="1"/>
      <c r="T560" s="1"/>
      <c r="U560" s="1"/>
      <c r="V560" s="1"/>
      <c r="W560" s="1"/>
      <c r="X560" s="6"/>
      <c r="Y560" s="1"/>
      <c r="Z560" s="1"/>
      <c r="AA560" s="1"/>
      <c r="AB560" s="1"/>
      <c r="AC560" s="7"/>
      <c r="AD560" s="1"/>
      <c r="AE560" s="1"/>
    </row>
    <row r="561" spans="1:3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1"/>
      <c r="Q561" s="1"/>
      <c r="R561" s="1"/>
      <c r="S561" s="1"/>
      <c r="T561" s="1"/>
      <c r="U561" s="1"/>
      <c r="V561" s="1"/>
      <c r="W561" s="1"/>
      <c r="X561" s="6"/>
      <c r="Y561" s="1"/>
      <c r="Z561" s="1"/>
      <c r="AA561" s="1"/>
      <c r="AB561" s="1"/>
      <c r="AC561" s="7"/>
      <c r="AD561" s="1"/>
      <c r="AE561" s="1"/>
    </row>
    <row r="562" spans="1:31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1"/>
      <c r="Q562" s="1"/>
      <c r="R562" s="1"/>
      <c r="S562" s="1"/>
      <c r="T562" s="1"/>
      <c r="U562" s="1"/>
      <c r="V562" s="1"/>
      <c r="W562" s="1"/>
      <c r="X562" s="6"/>
      <c r="Y562" s="1"/>
      <c r="Z562" s="1"/>
      <c r="AA562" s="1"/>
      <c r="AB562" s="1"/>
      <c r="AC562" s="7"/>
      <c r="AD562" s="1"/>
      <c r="AE562" s="1"/>
    </row>
    <row r="563" spans="1:31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1"/>
      <c r="Q563" s="1"/>
      <c r="R563" s="1"/>
      <c r="S563" s="1"/>
      <c r="T563" s="1"/>
      <c r="U563" s="1"/>
      <c r="V563" s="1"/>
      <c r="W563" s="1"/>
      <c r="X563" s="6"/>
      <c r="Y563" s="1"/>
      <c r="Z563" s="1"/>
      <c r="AA563" s="1"/>
      <c r="AB563" s="1"/>
      <c r="AC563" s="7"/>
      <c r="AD563" s="1"/>
      <c r="AE563" s="1"/>
    </row>
    <row r="564" spans="1:31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1"/>
      <c r="Q564" s="1"/>
      <c r="R564" s="1"/>
      <c r="S564" s="1"/>
      <c r="T564" s="1"/>
      <c r="U564" s="1"/>
      <c r="V564" s="1"/>
      <c r="W564" s="1"/>
      <c r="X564" s="6"/>
      <c r="Y564" s="1"/>
      <c r="Z564" s="1"/>
      <c r="AA564" s="1"/>
      <c r="AB564" s="1"/>
      <c r="AC564" s="7"/>
      <c r="AD564" s="1"/>
      <c r="AE564" s="1"/>
    </row>
    <row r="565" spans="1:31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1"/>
      <c r="Q565" s="1"/>
      <c r="R565" s="1"/>
      <c r="S565" s="1"/>
      <c r="T565" s="1"/>
      <c r="U565" s="1"/>
      <c r="V565" s="1"/>
      <c r="W565" s="1"/>
      <c r="X565" s="6"/>
      <c r="Y565" s="1"/>
      <c r="Z565" s="1"/>
      <c r="AA565" s="1"/>
      <c r="AB565" s="1"/>
      <c r="AC565" s="7"/>
      <c r="AD565" s="1"/>
      <c r="AE565" s="1"/>
    </row>
    <row r="566" spans="1:31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1"/>
      <c r="Q566" s="1"/>
      <c r="R566" s="1"/>
      <c r="S566" s="1"/>
      <c r="T566" s="1"/>
      <c r="U566" s="1"/>
      <c r="V566" s="1"/>
      <c r="W566" s="1"/>
      <c r="X566" s="6"/>
      <c r="Y566" s="1"/>
      <c r="Z566" s="1"/>
      <c r="AA566" s="1"/>
      <c r="AB566" s="1"/>
      <c r="AC566" s="7"/>
      <c r="AD566" s="1"/>
      <c r="AE566" s="1"/>
    </row>
    <row r="567" spans="1:31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1"/>
      <c r="Q567" s="1"/>
      <c r="R567" s="1"/>
      <c r="S567" s="1"/>
      <c r="T567" s="1"/>
      <c r="U567" s="1"/>
      <c r="V567" s="1"/>
      <c r="W567" s="1"/>
      <c r="X567" s="6"/>
      <c r="Y567" s="1"/>
      <c r="Z567" s="1"/>
      <c r="AA567" s="1"/>
      <c r="AB567" s="1"/>
      <c r="AC567" s="7"/>
      <c r="AD567" s="1"/>
      <c r="AE567" s="1"/>
    </row>
    <row r="568" spans="1:31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1"/>
      <c r="Q568" s="1"/>
      <c r="R568" s="1"/>
      <c r="S568" s="1"/>
      <c r="T568" s="1"/>
      <c r="U568" s="1"/>
      <c r="V568" s="1"/>
      <c r="W568" s="1"/>
      <c r="X568" s="6"/>
      <c r="Y568" s="1"/>
      <c r="Z568" s="1"/>
      <c r="AA568" s="1"/>
      <c r="AB568" s="1"/>
      <c r="AC568" s="7"/>
      <c r="AD568" s="1"/>
      <c r="AE568" s="1"/>
    </row>
    <row r="569" spans="1:31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1"/>
      <c r="Q569" s="1"/>
      <c r="R569" s="1"/>
      <c r="S569" s="1"/>
      <c r="T569" s="1"/>
      <c r="U569" s="1"/>
      <c r="V569" s="1"/>
      <c r="W569" s="1"/>
      <c r="X569" s="6"/>
      <c r="Y569" s="1"/>
      <c r="Z569" s="1"/>
      <c r="AA569" s="1"/>
      <c r="AB569" s="1"/>
      <c r="AC569" s="7"/>
      <c r="AD569" s="1"/>
      <c r="AE569" s="1"/>
    </row>
    <row r="570" spans="1:31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1"/>
      <c r="Q570" s="1"/>
      <c r="R570" s="1"/>
      <c r="S570" s="1"/>
      <c r="T570" s="1"/>
      <c r="U570" s="1"/>
      <c r="V570" s="1"/>
      <c r="W570" s="1"/>
      <c r="X570" s="6"/>
      <c r="Y570" s="1"/>
      <c r="Z570" s="1"/>
      <c r="AA570" s="1"/>
      <c r="AB570" s="1"/>
      <c r="AC570" s="7"/>
      <c r="AD570" s="1"/>
      <c r="AE570" s="1"/>
    </row>
    <row r="571" spans="1:3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1"/>
      <c r="Q571" s="1"/>
      <c r="R571" s="1"/>
      <c r="S571" s="1"/>
      <c r="T571" s="1"/>
      <c r="U571" s="1"/>
      <c r="V571" s="1"/>
      <c r="W571" s="1"/>
      <c r="X571" s="6"/>
      <c r="Y571" s="1"/>
      <c r="Z571" s="1"/>
      <c r="AA571" s="1"/>
      <c r="AB571" s="1"/>
      <c r="AC571" s="7"/>
      <c r="AD571" s="1"/>
      <c r="AE571" s="1"/>
    </row>
    <row r="572" spans="1:31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1"/>
      <c r="Q572" s="1"/>
      <c r="R572" s="1"/>
      <c r="S572" s="1"/>
      <c r="T572" s="1"/>
      <c r="U572" s="1"/>
      <c r="V572" s="1"/>
      <c r="W572" s="1"/>
      <c r="X572" s="6"/>
      <c r="Y572" s="1"/>
      <c r="Z572" s="1"/>
      <c r="AA572" s="1"/>
      <c r="AB572" s="1"/>
      <c r="AC572" s="7"/>
      <c r="AD572" s="1"/>
      <c r="AE572" s="1"/>
    </row>
    <row r="573" spans="1:31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1"/>
      <c r="Q573" s="1"/>
      <c r="R573" s="1"/>
      <c r="S573" s="1"/>
      <c r="T573" s="1"/>
      <c r="U573" s="1"/>
      <c r="V573" s="1"/>
      <c r="W573" s="1"/>
      <c r="X573" s="6"/>
      <c r="Y573" s="1"/>
      <c r="Z573" s="1"/>
      <c r="AA573" s="1"/>
      <c r="AB573" s="1"/>
      <c r="AC573" s="7"/>
      <c r="AD573" s="1"/>
      <c r="AE573" s="1"/>
    </row>
    <row r="574" spans="1:31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1"/>
      <c r="Q574" s="1"/>
      <c r="R574" s="1"/>
      <c r="S574" s="1"/>
      <c r="T574" s="1"/>
      <c r="U574" s="1"/>
      <c r="V574" s="1"/>
      <c r="W574" s="1"/>
      <c r="X574" s="6"/>
      <c r="Y574" s="1"/>
      <c r="Z574" s="1"/>
      <c r="AA574" s="1"/>
      <c r="AB574" s="1"/>
      <c r="AC574" s="7"/>
      <c r="AD574" s="1"/>
      <c r="AE574" s="1"/>
    </row>
    <row r="575" spans="1:31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1"/>
      <c r="Q575" s="1"/>
      <c r="R575" s="1"/>
      <c r="S575" s="1"/>
      <c r="T575" s="1"/>
      <c r="U575" s="1"/>
      <c r="V575" s="1"/>
      <c r="W575" s="1"/>
      <c r="X575" s="6"/>
      <c r="Y575" s="1"/>
      <c r="Z575" s="1"/>
      <c r="AA575" s="1"/>
      <c r="AB575" s="1"/>
      <c r="AC575" s="7"/>
      <c r="AD575" s="1"/>
      <c r="AE575" s="1"/>
    </row>
    <row r="576" spans="1:31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1"/>
      <c r="Q576" s="1"/>
      <c r="R576" s="1"/>
      <c r="S576" s="1"/>
      <c r="T576" s="1"/>
      <c r="U576" s="1"/>
      <c r="V576" s="1"/>
      <c r="W576" s="1"/>
      <c r="X576" s="6"/>
      <c r="Y576" s="1"/>
      <c r="Z576" s="1"/>
      <c r="AA576" s="1"/>
      <c r="AB576" s="1"/>
      <c r="AC576" s="7"/>
      <c r="AD576" s="1"/>
      <c r="AE576" s="1"/>
    </row>
    <row r="577" spans="1:31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1"/>
      <c r="Q577" s="1"/>
      <c r="R577" s="1"/>
      <c r="S577" s="1"/>
      <c r="T577" s="1"/>
      <c r="U577" s="1"/>
      <c r="V577" s="1"/>
      <c r="W577" s="1"/>
      <c r="X577" s="6"/>
      <c r="Y577" s="1"/>
      <c r="Z577" s="1"/>
      <c r="AA577" s="1"/>
      <c r="AB577" s="1"/>
      <c r="AC577" s="7"/>
      <c r="AD577" s="1"/>
      <c r="AE577" s="1"/>
    </row>
    <row r="578" spans="1:31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1"/>
      <c r="Q578" s="1"/>
      <c r="R578" s="1"/>
      <c r="S578" s="1"/>
      <c r="T578" s="1"/>
      <c r="U578" s="1"/>
      <c r="V578" s="1"/>
      <c r="W578" s="1"/>
      <c r="X578" s="6"/>
      <c r="Y578" s="1"/>
      <c r="Z578" s="1"/>
      <c r="AA578" s="1"/>
      <c r="AB578" s="1"/>
      <c r="AC578" s="7"/>
      <c r="AD578" s="1"/>
      <c r="AE578" s="1"/>
    </row>
    <row r="579" spans="1:31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1"/>
      <c r="Q579" s="1"/>
      <c r="R579" s="1"/>
      <c r="S579" s="1"/>
      <c r="T579" s="1"/>
      <c r="U579" s="1"/>
      <c r="V579" s="1"/>
      <c r="W579" s="1"/>
      <c r="X579" s="6"/>
      <c r="Y579" s="1"/>
      <c r="Z579" s="1"/>
      <c r="AA579" s="1"/>
      <c r="AB579" s="1"/>
      <c r="AC579" s="7"/>
      <c r="AD579" s="1"/>
      <c r="AE579" s="1"/>
    </row>
    <row r="580" spans="1:31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1"/>
      <c r="Q580" s="1"/>
      <c r="R580" s="1"/>
      <c r="S580" s="1"/>
      <c r="T580" s="1"/>
      <c r="U580" s="1"/>
      <c r="V580" s="1"/>
      <c r="W580" s="1"/>
      <c r="X580" s="6"/>
      <c r="Y580" s="1"/>
      <c r="Z580" s="1"/>
      <c r="AA580" s="1"/>
      <c r="AB580" s="1"/>
      <c r="AC580" s="7"/>
      <c r="AD580" s="1"/>
      <c r="AE580" s="1"/>
    </row>
    <row r="581" spans="1:3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1"/>
      <c r="Q581" s="1"/>
      <c r="R581" s="1"/>
      <c r="S581" s="1"/>
      <c r="T581" s="1"/>
      <c r="U581" s="1"/>
      <c r="V581" s="1"/>
      <c r="W581" s="1"/>
      <c r="X581" s="6"/>
      <c r="Y581" s="1"/>
      <c r="Z581" s="1"/>
      <c r="AA581" s="1"/>
      <c r="AB581" s="1"/>
      <c r="AC581" s="7"/>
      <c r="AD581" s="1"/>
      <c r="AE581" s="1"/>
    </row>
    <row r="582" spans="1:31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1"/>
      <c r="Q582" s="1"/>
      <c r="R582" s="1"/>
      <c r="S582" s="1"/>
      <c r="T582" s="1"/>
      <c r="U582" s="1"/>
      <c r="V582" s="1"/>
      <c r="W582" s="1"/>
      <c r="X582" s="6"/>
      <c r="Y582" s="1"/>
      <c r="Z582" s="1"/>
      <c r="AA582" s="1"/>
      <c r="AB582" s="1"/>
      <c r="AC582" s="7"/>
      <c r="AD582" s="1"/>
      <c r="AE582" s="1"/>
    </row>
    <row r="583" spans="1:31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1"/>
      <c r="Q583" s="1"/>
      <c r="R583" s="1"/>
      <c r="S583" s="1"/>
      <c r="T583" s="1"/>
      <c r="U583" s="1"/>
      <c r="V583" s="1"/>
      <c r="W583" s="1"/>
      <c r="X583" s="6"/>
      <c r="Y583" s="1"/>
      <c r="Z583" s="1"/>
      <c r="AA583" s="1"/>
      <c r="AB583" s="1"/>
      <c r="AC583" s="7"/>
      <c r="AD583" s="1"/>
      <c r="AE583" s="1"/>
    </row>
    <row r="584" spans="1:31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1"/>
      <c r="Q584" s="1"/>
      <c r="R584" s="1"/>
      <c r="S584" s="1"/>
      <c r="T584" s="1"/>
      <c r="U584" s="1"/>
      <c r="V584" s="1"/>
      <c r="W584" s="1"/>
      <c r="X584" s="6"/>
      <c r="Y584" s="1"/>
      <c r="Z584" s="1"/>
      <c r="AA584" s="1"/>
      <c r="AB584" s="1"/>
      <c r="AC584" s="7"/>
      <c r="AD584" s="1"/>
      <c r="AE584" s="1"/>
    </row>
    <row r="585" spans="1:31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1"/>
      <c r="Q585" s="1"/>
      <c r="R585" s="1"/>
      <c r="S585" s="1"/>
      <c r="T585" s="1"/>
      <c r="U585" s="1"/>
      <c r="V585" s="1"/>
      <c r="W585" s="1"/>
      <c r="X585" s="6"/>
      <c r="Y585" s="1"/>
      <c r="Z585" s="1"/>
      <c r="AA585" s="1"/>
      <c r="AB585" s="1"/>
      <c r="AC585" s="7"/>
      <c r="AD585" s="1"/>
      <c r="AE585" s="1"/>
    </row>
    <row r="586" spans="1:31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1"/>
      <c r="Q586" s="1"/>
      <c r="R586" s="1"/>
      <c r="S586" s="1"/>
      <c r="T586" s="1"/>
      <c r="U586" s="1"/>
      <c r="V586" s="1"/>
      <c r="W586" s="1"/>
      <c r="X586" s="6"/>
      <c r="Y586" s="1"/>
      <c r="Z586" s="1"/>
      <c r="AA586" s="1"/>
      <c r="AB586" s="1"/>
      <c r="AC586" s="7"/>
      <c r="AD586" s="1"/>
      <c r="AE586" s="1"/>
    </row>
    <row r="587" spans="1:31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1"/>
      <c r="Q587" s="1"/>
      <c r="R587" s="1"/>
      <c r="S587" s="1"/>
      <c r="T587" s="1"/>
      <c r="U587" s="1"/>
      <c r="V587" s="1"/>
      <c r="W587" s="1"/>
      <c r="X587" s="6"/>
      <c r="Y587" s="1"/>
      <c r="Z587" s="1"/>
      <c r="AA587" s="1"/>
      <c r="AB587" s="1"/>
      <c r="AC587" s="7"/>
      <c r="AD587" s="1"/>
      <c r="AE587" s="1"/>
    </row>
    <row r="588" spans="1:31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1"/>
      <c r="Q588" s="1"/>
      <c r="R588" s="1"/>
      <c r="S588" s="1"/>
      <c r="T588" s="1"/>
      <c r="U588" s="1"/>
      <c r="V588" s="1"/>
      <c r="W588" s="1"/>
      <c r="X588" s="6"/>
      <c r="Y588" s="1"/>
      <c r="Z588" s="1"/>
      <c r="AA588" s="1"/>
      <c r="AB588" s="1"/>
      <c r="AC588" s="7"/>
      <c r="AD588" s="1"/>
      <c r="AE588" s="1"/>
    </row>
    <row r="589" spans="1:31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1"/>
      <c r="Q589" s="1"/>
      <c r="R589" s="1"/>
      <c r="S589" s="1"/>
      <c r="T589" s="1"/>
      <c r="U589" s="1"/>
      <c r="V589" s="1"/>
      <c r="W589" s="1"/>
      <c r="X589" s="6"/>
      <c r="Y589" s="1"/>
      <c r="Z589" s="1"/>
      <c r="AA589" s="1"/>
      <c r="AB589" s="1"/>
      <c r="AC589" s="7"/>
      <c r="AD589" s="1"/>
      <c r="AE589" s="1"/>
    </row>
    <row r="590" spans="1:31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1"/>
      <c r="Q590" s="1"/>
      <c r="R590" s="1"/>
      <c r="S590" s="1"/>
      <c r="T590" s="1"/>
      <c r="U590" s="1"/>
      <c r="V590" s="1"/>
      <c r="W590" s="1"/>
      <c r="X590" s="6"/>
      <c r="Y590" s="1"/>
      <c r="Z590" s="1"/>
      <c r="AA590" s="1"/>
      <c r="AB590" s="1"/>
      <c r="AC590" s="7"/>
      <c r="AD590" s="1"/>
      <c r="AE590" s="1"/>
    </row>
    <row r="591" spans="1:3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1"/>
      <c r="Q591" s="1"/>
      <c r="R591" s="1"/>
      <c r="S591" s="1"/>
      <c r="T591" s="1"/>
      <c r="U591" s="1"/>
      <c r="V591" s="1"/>
      <c r="W591" s="1"/>
      <c r="X591" s="6"/>
      <c r="Y591" s="1"/>
      <c r="Z591" s="1"/>
      <c r="AA591" s="1"/>
      <c r="AB591" s="1"/>
      <c r="AC591" s="7"/>
      <c r="AD591" s="1"/>
      <c r="AE591" s="1"/>
    </row>
    <row r="592" spans="1:31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1"/>
      <c r="Q592" s="1"/>
      <c r="R592" s="1"/>
      <c r="S592" s="1"/>
      <c r="T592" s="1"/>
      <c r="U592" s="1"/>
      <c r="V592" s="1"/>
      <c r="W592" s="1"/>
      <c r="X592" s="6"/>
      <c r="Y592" s="1"/>
      <c r="Z592" s="1"/>
      <c r="AA592" s="1"/>
      <c r="AB592" s="1"/>
      <c r="AC592" s="7"/>
      <c r="AD592" s="1"/>
      <c r="AE592" s="1"/>
    </row>
    <row r="593" spans="1:31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1"/>
      <c r="Q593" s="1"/>
      <c r="R593" s="1"/>
      <c r="S593" s="1"/>
      <c r="T593" s="1"/>
      <c r="U593" s="1"/>
      <c r="V593" s="1"/>
      <c r="W593" s="1"/>
      <c r="X593" s="6"/>
      <c r="Y593" s="1"/>
      <c r="Z593" s="1"/>
      <c r="AA593" s="1"/>
      <c r="AB593" s="1"/>
      <c r="AC593" s="7"/>
      <c r="AD593" s="1"/>
      <c r="AE593" s="1"/>
    </row>
    <row r="594" spans="1:31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1"/>
      <c r="Q594" s="1"/>
      <c r="R594" s="1"/>
      <c r="S594" s="1"/>
      <c r="T594" s="1"/>
      <c r="U594" s="1"/>
      <c r="V594" s="1"/>
      <c r="W594" s="1"/>
      <c r="X594" s="6"/>
      <c r="Y594" s="1"/>
      <c r="Z594" s="1"/>
      <c r="AA594" s="1"/>
      <c r="AB594" s="1"/>
      <c r="AC594" s="7"/>
      <c r="AD594" s="1"/>
      <c r="AE594" s="1"/>
    </row>
    <row r="595" spans="1:31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1"/>
      <c r="Q595" s="1"/>
      <c r="R595" s="1"/>
      <c r="S595" s="1"/>
      <c r="T595" s="1"/>
      <c r="U595" s="1"/>
      <c r="V595" s="1"/>
      <c r="W595" s="1"/>
      <c r="X595" s="6"/>
      <c r="Y595" s="1"/>
      <c r="Z595" s="1"/>
      <c r="AA595" s="1"/>
      <c r="AB595" s="1"/>
      <c r="AC595" s="7"/>
      <c r="AD595" s="1"/>
      <c r="AE595" s="1"/>
    </row>
    <row r="596" spans="1:31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1"/>
      <c r="Q596" s="1"/>
      <c r="R596" s="1"/>
      <c r="S596" s="1"/>
      <c r="T596" s="1"/>
      <c r="U596" s="1"/>
      <c r="V596" s="1"/>
      <c r="W596" s="1"/>
      <c r="X596" s="6"/>
      <c r="Y596" s="1"/>
      <c r="Z596" s="1"/>
      <c r="AA596" s="1"/>
      <c r="AB596" s="1"/>
      <c r="AC596" s="7"/>
      <c r="AD596" s="1"/>
      <c r="AE596" s="1"/>
    </row>
    <row r="597" spans="1:31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1"/>
      <c r="Q597" s="1"/>
      <c r="R597" s="1"/>
      <c r="S597" s="1"/>
      <c r="T597" s="1"/>
      <c r="U597" s="1"/>
      <c r="V597" s="1"/>
      <c r="W597" s="1"/>
      <c r="X597" s="6"/>
      <c r="Y597" s="1"/>
      <c r="Z597" s="1"/>
      <c r="AA597" s="1"/>
      <c r="AB597" s="1"/>
      <c r="AC597" s="7"/>
      <c r="AD597" s="1"/>
      <c r="AE597" s="1"/>
    </row>
    <row r="598" spans="1:31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1"/>
      <c r="Q598" s="1"/>
      <c r="R598" s="1"/>
      <c r="S598" s="1"/>
      <c r="T598" s="1"/>
      <c r="U598" s="1"/>
      <c r="V598" s="1"/>
      <c r="W598" s="1"/>
      <c r="X598" s="6"/>
      <c r="Y598" s="1"/>
      <c r="Z598" s="1"/>
      <c r="AA598" s="1"/>
      <c r="AB598" s="1"/>
      <c r="AC598" s="7"/>
      <c r="AD598" s="1"/>
      <c r="AE598" s="1"/>
    </row>
    <row r="599" spans="1:31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1"/>
      <c r="Q599" s="1"/>
      <c r="R599" s="1"/>
      <c r="S599" s="1"/>
      <c r="T599" s="1"/>
      <c r="U599" s="1"/>
      <c r="V599" s="1"/>
      <c r="W599" s="1"/>
      <c r="X599" s="6"/>
      <c r="Y599" s="1"/>
      <c r="Z599" s="1"/>
      <c r="AA599" s="1"/>
      <c r="AB599" s="1"/>
      <c r="AC599" s="7"/>
      <c r="AD599" s="1"/>
      <c r="AE599" s="1"/>
    </row>
    <row r="600" spans="1:31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1"/>
      <c r="Q600" s="1"/>
      <c r="R600" s="1"/>
      <c r="S600" s="1"/>
      <c r="T600" s="1"/>
      <c r="U600" s="1"/>
      <c r="V600" s="1"/>
      <c r="W600" s="1"/>
      <c r="X600" s="6"/>
      <c r="Y600" s="1"/>
      <c r="Z600" s="1"/>
      <c r="AA600" s="1"/>
      <c r="AB600" s="1"/>
      <c r="AC600" s="7"/>
      <c r="AD600" s="1"/>
      <c r="AE600" s="1"/>
    </row>
    <row r="601" spans="1:3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1"/>
      <c r="Q601" s="1"/>
      <c r="R601" s="1"/>
      <c r="S601" s="1"/>
      <c r="T601" s="1"/>
      <c r="U601" s="1"/>
      <c r="V601" s="1"/>
      <c r="W601" s="1"/>
      <c r="X601" s="6"/>
      <c r="Y601" s="1"/>
      <c r="Z601" s="1"/>
      <c r="AA601" s="1"/>
      <c r="AB601" s="1"/>
      <c r="AC601" s="7"/>
      <c r="AD601" s="1"/>
      <c r="AE601" s="1"/>
    </row>
    <row r="602" spans="1:31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1"/>
      <c r="Q602" s="1"/>
      <c r="R602" s="1"/>
      <c r="S602" s="1"/>
      <c r="T602" s="1"/>
      <c r="U602" s="1"/>
      <c r="V602" s="1"/>
      <c r="W602" s="1"/>
      <c r="X602" s="6"/>
      <c r="Y602" s="1"/>
      <c r="Z602" s="1"/>
      <c r="AA602" s="1"/>
      <c r="AB602" s="1"/>
      <c r="AC602" s="7"/>
      <c r="AD602" s="1"/>
      <c r="AE602" s="1"/>
    </row>
    <row r="603" spans="1:31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1"/>
      <c r="Q603" s="1"/>
      <c r="R603" s="1"/>
      <c r="S603" s="1"/>
      <c r="T603" s="1"/>
      <c r="U603" s="1"/>
      <c r="V603" s="1"/>
      <c r="W603" s="1"/>
      <c r="X603" s="6"/>
      <c r="Y603" s="1"/>
      <c r="Z603" s="1"/>
      <c r="AA603" s="1"/>
      <c r="AB603" s="1"/>
      <c r="AC603" s="7"/>
      <c r="AD603" s="1"/>
      <c r="AE603" s="1"/>
    </row>
    <row r="604" spans="1:31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1"/>
      <c r="Q604" s="1"/>
      <c r="R604" s="1"/>
      <c r="S604" s="1"/>
      <c r="T604" s="1"/>
      <c r="U604" s="1"/>
      <c r="V604" s="1"/>
      <c r="W604" s="1"/>
      <c r="X604" s="6"/>
      <c r="Y604" s="1"/>
      <c r="Z604" s="1"/>
      <c r="AA604" s="1"/>
      <c r="AB604" s="1"/>
      <c r="AC604" s="7"/>
      <c r="AD604" s="1"/>
      <c r="AE604" s="1"/>
    </row>
    <row r="605" spans="1:31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1"/>
      <c r="Q605" s="1"/>
      <c r="R605" s="1"/>
      <c r="S605" s="1"/>
      <c r="T605" s="1"/>
      <c r="U605" s="1"/>
      <c r="V605" s="1"/>
      <c r="W605" s="1"/>
      <c r="X605" s="6"/>
      <c r="Y605" s="1"/>
      <c r="Z605" s="1"/>
      <c r="AA605" s="1"/>
      <c r="AB605" s="1"/>
      <c r="AC605" s="7"/>
      <c r="AD605" s="1"/>
      <c r="AE605" s="1"/>
    </row>
    <row r="606" spans="1:31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1"/>
      <c r="Q606" s="1"/>
      <c r="R606" s="1"/>
      <c r="S606" s="1"/>
      <c r="T606" s="1"/>
      <c r="U606" s="1"/>
      <c r="V606" s="1"/>
      <c r="W606" s="1"/>
      <c r="X606" s="6"/>
      <c r="Y606" s="1"/>
      <c r="Z606" s="1"/>
      <c r="AA606" s="1"/>
      <c r="AB606" s="1"/>
      <c r="AC606" s="7"/>
      <c r="AD606" s="1"/>
      <c r="AE606" s="1"/>
    </row>
    <row r="607" spans="1:31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1"/>
      <c r="Q607" s="1"/>
      <c r="R607" s="1"/>
      <c r="S607" s="1"/>
      <c r="T607" s="1"/>
      <c r="U607" s="1"/>
      <c r="V607" s="1"/>
      <c r="W607" s="1"/>
      <c r="X607" s="6"/>
      <c r="Y607" s="1"/>
      <c r="Z607" s="1"/>
      <c r="AA607" s="1"/>
      <c r="AB607" s="1"/>
      <c r="AC607" s="7"/>
      <c r="AD607" s="1"/>
      <c r="AE607" s="1"/>
    </row>
    <row r="608" spans="1:31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1"/>
      <c r="Q608" s="1"/>
      <c r="R608" s="1"/>
      <c r="S608" s="1"/>
      <c r="T608" s="1"/>
      <c r="U608" s="1"/>
      <c r="V608" s="1"/>
      <c r="W608" s="1"/>
      <c r="X608" s="6"/>
      <c r="Y608" s="1"/>
      <c r="Z608" s="1"/>
      <c r="AA608" s="1"/>
      <c r="AB608" s="1"/>
      <c r="AC608" s="7"/>
      <c r="AD608" s="1"/>
      <c r="AE608" s="1"/>
    </row>
    <row r="609" spans="1:31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1"/>
      <c r="Q609" s="1"/>
      <c r="R609" s="1"/>
      <c r="S609" s="1"/>
      <c r="T609" s="1"/>
      <c r="U609" s="1"/>
      <c r="V609" s="1"/>
      <c r="W609" s="1"/>
      <c r="X609" s="6"/>
      <c r="Y609" s="1"/>
      <c r="Z609" s="1"/>
      <c r="AA609" s="1"/>
      <c r="AB609" s="1"/>
      <c r="AC609" s="7"/>
      <c r="AD609" s="1"/>
      <c r="AE609" s="1"/>
    </row>
    <row r="610" spans="1:31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1"/>
      <c r="Q610" s="1"/>
      <c r="R610" s="1"/>
      <c r="S610" s="1"/>
      <c r="T610" s="1"/>
      <c r="U610" s="1"/>
      <c r="V610" s="1"/>
      <c r="W610" s="1"/>
      <c r="X610" s="6"/>
      <c r="Y610" s="1"/>
      <c r="Z610" s="1"/>
      <c r="AA610" s="1"/>
      <c r="AB610" s="1"/>
      <c r="AC610" s="7"/>
      <c r="AD610" s="1"/>
      <c r="AE610" s="1"/>
    </row>
    <row r="611" spans="1:3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1"/>
      <c r="Q611" s="1"/>
      <c r="R611" s="1"/>
      <c r="S611" s="1"/>
      <c r="T611" s="1"/>
      <c r="U611" s="1"/>
      <c r="V611" s="1"/>
      <c r="W611" s="1"/>
      <c r="X611" s="6"/>
      <c r="Y611" s="1"/>
      <c r="Z611" s="1"/>
      <c r="AA611" s="1"/>
      <c r="AB611" s="1"/>
      <c r="AC611" s="7"/>
      <c r="AD611" s="1"/>
      <c r="AE611" s="1"/>
    </row>
    <row r="612" spans="1:31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1"/>
      <c r="Q612" s="1"/>
      <c r="R612" s="1"/>
      <c r="S612" s="1"/>
      <c r="T612" s="1"/>
      <c r="U612" s="1"/>
      <c r="V612" s="1"/>
      <c r="W612" s="1"/>
      <c r="X612" s="6"/>
      <c r="Y612" s="1"/>
      <c r="Z612" s="1"/>
      <c r="AA612" s="1"/>
      <c r="AB612" s="1"/>
      <c r="AC612" s="7"/>
      <c r="AD612" s="1"/>
      <c r="AE612" s="1"/>
    </row>
    <row r="613" spans="1:31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1"/>
      <c r="Q613" s="1"/>
      <c r="R613" s="1"/>
      <c r="S613" s="1"/>
      <c r="T613" s="1"/>
      <c r="U613" s="1"/>
      <c r="V613" s="1"/>
      <c r="W613" s="1"/>
      <c r="X613" s="6"/>
      <c r="Y613" s="1"/>
      <c r="Z613" s="1"/>
      <c r="AA613" s="1"/>
      <c r="AB613" s="1"/>
      <c r="AC613" s="7"/>
      <c r="AD613" s="1"/>
      <c r="AE613" s="1"/>
    </row>
    <row r="614" spans="1:31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1"/>
      <c r="Q614" s="1"/>
      <c r="R614" s="1"/>
      <c r="S614" s="1"/>
      <c r="T614" s="1"/>
      <c r="U614" s="1"/>
      <c r="V614" s="1"/>
      <c r="W614" s="1"/>
      <c r="X614" s="6"/>
      <c r="Y614" s="1"/>
      <c r="Z614" s="1"/>
      <c r="AA614" s="1"/>
      <c r="AB614" s="1"/>
      <c r="AC614" s="7"/>
      <c r="AD614" s="1"/>
      <c r="AE614" s="1"/>
    </row>
    <row r="615" spans="1:31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1"/>
      <c r="Q615" s="1"/>
      <c r="R615" s="1"/>
      <c r="S615" s="1"/>
      <c r="T615" s="1"/>
      <c r="U615" s="1"/>
      <c r="V615" s="1"/>
      <c r="W615" s="1"/>
      <c r="X615" s="6"/>
      <c r="Y615" s="1"/>
      <c r="Z615" s="1"/>
      <c r="AA615" s="1"/>
      <c r="AB615" s="1"/>
      <c r="AC615" s="7"/>
      <c r="AD615" s="1"/>
      <c r="AE615" s="1"/>
    </row>
    <row r="616" spans="1:31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1"/>
      <c r="Q616" s="1"/>
      <c r="R616" s="1"/>
      <c r="S616" s="1"/>
      <c r="T616" s="1"/>
      <c r="U616" s="1"/>
      <c r="V616" s="1"/>
      <c r="W616" s="1"/>
      <c r="X616" s="6"/>
      <c r="Y616" s="1"/>
      <c r="Z616" s="1"/>
      <c r="AA616" s="1"/>
      <c r="AB616" s="1"/>
      <c r="AC616" s="7"/>
      <c r="AD616" s="1"/>
      <c r="AE616" s="1"/>
    </row>
    <row r="617" spans="1:31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1"/>
      <c r="Q617" s="1"/>
      <c r="R617" s="1"/>
      <c r="S617" s="1"/>
      <c r="T617" s="1"/>
      <c r="U617" s="1"/>
      <c r="V617" s="1"/>
      <c r="W617" s="1"/>
      <c r="X617" s="6"/>
      <c r="Y617" s="1"/>
      <c r="Z617" s="1"/>
      <c r="AA617" s="1"/>
      <c r="AB617" s="1"/>
      <c r="AC617" s="7"/>
      <c r="AD617" s="1"/>
      <c r="AE617" s="1"/>
    </row>
    <row r="618" spans="1:31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1"/>
      <c r="Q618" s="1"/>
      <c r="R618" s="1"/>
      <c r="S618" s="1"/>
      <c r="T618" s="1"/>
      <c r="U618" s="1"/>
      <c r="V618" s="1"/>
      <c r="W618" s="1"/>
      <c r="X618" s="6"/>
      <c r="Y618" s="1"/>
      <c r="Z618" s="1"/>
      <c r="AA618" s="1"/>
      <c r="AB618" s="1"/>
      <c r="AC618" s="7"/>
      <c r="AD618" s="1"/>
      <c r="AE618" s="1"/>
    </row>
    <row r="619" spans="1:31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1"/>
      <c r="Q619" s="1"/>
      <c r="R619" s="1"/>
      <c r="S619" s="1"/>
      <c r="T619" s="1"/>
      <c r="U619" s="1"/>
      <c r="V619" s="1"/>
      <c r="W619" s="1"/>
      <c r="X619" s="6"/>
      <c r="Y619" s="1"/>
      <c r="Z619" s="1"/>
      <c r="AA619" s="1"/>
      <c r="AB619" s="1"/>
      <c r="AC619" s="7"/>
      <c r="AD619" s="1"/>
      <c r="AE619" s="1"/>
    </row>
    <row r="620" spans="1:31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1"/>
      <c r="Q620" s="1"/>
      <c r="R620" s="1"/>
      <c r="S620" s="1"/>
      <c r="T620" s="1"/>
      <c r="U620" s="1"/>
      <c r="V620" s="1"/>
      <c r="W620" s="1"/>
      <c r="X620" s="6"/>
      <c r="Y620" s="1"/>
      <c r="Z620" s="1"/>
      <c r="AA620" s="1"/>
      <c r="AB620" s="1"/>
      <c r="AC620" s="7"/>
      <c r="AD620" s="1"/>
      <c r="AE620" s="1"/>
    </row>
    <row r="621" spans="1:3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1"/>
      <c r="Q621" s="1"/>
      <c r="R621" s="1"/>
      <c r="S621" s="1"/>
      <c r="T621" s="1"/>
      <c r="U621" s="1"/>
      <c r="V621" s="1"/>
      <c r="W621" s="1"/>
      <c r="X621" s="6"/>
      <c r="Y621" s="1"/>
      <c r="Z621" s="1"/>
      <c r="AA621" s="1"/>
      <c r="AB621" s="1"/>
      <c r="AC621" s="7"/>
      <c r="AD621" s="1"/>
      <c r="AE621" s="1"/>
    </row>
    <row r="622" spans="1:31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1"/>
      <c r="Q622" s="1"/>
      <c r="R622" s="1"/>
      <c r="S622" s="1"/>
      <c r="T622" s="1"/>
      <c r="U622" s="1"/>
      <c r="V622" s="1"/>
      <c r="W622" s="1"/>
      <c r="X622" s="6"/>
      <c r="Y622" s="1"/>
      <c r="Z622" s="1"/>
      <c r="AA622" s="1"/>
      <c r="AB622" s="1"/>
      <c r="AC622" s="7"/>
      <c r="AD622" s="1"/>
      <c r="AE622" s="1"/>
    </row>
    <row r="623" spans="1:31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1"/>
      <c r="Q623" s="1"/>
      <c r="R623" s="1"/>
      <c r="S623" s="1"/>
      <c r="T623" s="1"/>
      <c r="U623" s="1"/>
      <c r="V623" s="1"/>
      <c r="W623" s="1"/>
      <c r="X623" s="6"/>
      <c r="Y623" s="1"/>
      <c r="Z623" s="1"/>
      <c r="AA623" s="1"/>
      <c r="AB623" s="1"/>
      <c r="AC623" s="7"/>
      <c r="AD623" s="1"/>
      <c r="AE623" s="1"/>
    </row>
    <row r="624" spans="1:31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1"/>
      <c r="Q624" s="1"/>
      <c r="R624" s="1"/>
      <c r="S624" s="1"/>
      <c r="T624" s="1"/>
      <c r="U624" s="1"/>
      <c r="V624" s="1"/>
      <c r="W624" s="1"/>
      <c r="X624" s="6"/>
      <c r="Y624" s="1"/>
      <c r="Z624" s="1"/>
      <c r="AA624" s="1"/>
      <c r="AB624" s="1"/>
      <c r="AC624" s="7"/>
      <c r="AD624" s="1"/>
      <c r="AE624" s="1"/>
    </row>
    <row r="625" spans="1:31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1"/>
      <c r="Q625" s="1"/>
      <c r="R625" s="1"/>
      <c r="S625" s="1"/>
      <c r="T625" s="1"/>
      <c r="U625" s="1"/>
      <c r="V625" s="1"/>
      <c r="W625" s="1"/>
      <c r="X625" s="6"/>
      <c r="Y625" s="1"/>
      <c r="Z625" s="1"/>
      <c r="AA625" s="1"/>
      <c r="AB625" s="1"/>
      <c r="AC625" s="7"/>
      <c r="AD625" s="1"/>
      <c r="AE625" s="1"/>
    </row>
    <row r="626" spans="1:31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1"/>
      <c r="Q626" s="1"/>
      <c r="R626" s="1"/>
      <c r="S626" s="1"/>
      <c r="T626" s="1"/>
      <c r="U626" s="1"/>
      <c r="V626" s="1"/>
      <c r="W626" s="1"/>
      <c r="X626" s="6"/>
      <c r="Y626" s="1"/>
      <c r="Z626" s="1"/>
      <c r="AA626" s="1"/>
      <c r="AB626" s="1"/>
      <c r="AC626" s="7"/>
      <c r="AD626" s="1"/>
      <c r="AE626" s="1"/>
    </row>
    <row r="627" spans="1:31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1"/>
      <c r="Q627" s="1"/>
      <c r="R627" s="1"/>
      <c r="S627" s="1"/>
      <c r="T627" s="1"/>
      <c r="U627" s="1"/>
      <c r="V627" s="1"/>
      <c r="W627" s="1"/>
      <c r="X627" s="6"/>
      <c r="Y627" s="1"/>
      <c r="Z627" s="1"/>
      <c r="AA627" s="1"/>
      <c r="AB627" s="1"/>
      <c r="AC627" s="7"/>
      <c r="AD627" s="1"/>
      <c r="AE627" s="1"/>
    </row>
    <row r="628" spans="1:31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1"/>
      <c r="Q628" s="1"/>
      <c r="R628" s="1"/>
      <c r="S628" s="1"/>
      <c r="T628" s="1"/>
      <c r="U628" s="1"/>
      <c r="V628" s="1"/>
      <c r="W628" s="1"/>
      <c r="X628" s="6"/>
      <c r="Y628" s="1"/>
      <c r="Z628" s="1"/>
      <c r="AA628" s="1"/>
      <c r="AB628" s="1"/>
      <c r="AC628" s="7"/>
      <c r="AD628" s="1"/>
      <c r="AE628" s="1"/>
    </row>
    <row r="629" spans="1:31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1"/>
      <c r="Q629" s="1"/>
      <c r="R629" s="1"/>
      <c r="S629" s="1"/>
      <c r="T629" s="1"/>
      <c r="U629" s="1"/>
      <c r="V629" s="1"/>
      <c r="W629" s="1"/>
      <c r="X629" s="6"/>
      <c r="Y629" s="1"/>
      <c r="Z629" s="1"/>
      <c r="AA629" s="1"/>
      <c r="AB629" s="1"/>
      <c r="AC629" s="7"/>
      <c r="AD629" s="1"/>
      <c r="AE629" s="1"/>
    </row>
    <row r="630" spans="1:31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1"/>
      <c r="Q630" s="1"/>
      <c r="R630" s="1"/>
      <c r="S630" s="1"/>
      <c r="T630" s="1"/>
      <c r="U630" s="1"/>
      <c r="V630" s="1"/>
      <c r="W630" s="1"/>
      <c r="X630" s="6"/>
      <c r="Y630" s="1"/>
      <c r="Z630" s="1"/>
      <c r="AA630" s="1"/>
      <c r="AB630" s="1"/>
      <c r="AC630" s="7"/>
      <c r="AD630" s="1"/>
      <c r="AE630" s="1"/>
    </row>
    <row r="631" spans="1: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1"/>
      <c r="Q631" s="1"/>
      <c r="R631" s="1"/>
      <c r="S631" s="1"/>
      <c r="T631" s="1"/>
      <c r="U631" s="1"/>
      <c r="V631" s="1"/>
      <c r="W631" s="1"/>
      <c r="X631" s="6"/>
      <c r="Y631" s="1"/>
      <c r="Z631" s="1"/>
      <c r="AA631" s="1"/>
      <c r="AB631" s="1"/>
      <c r="AC631" s="7"/>
      <c r="AD631" s="1"/>
      <c r="AE631" s="1"/>
    </row>
    <row r="632" spans="1:31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1"/>
      <c r="Q632" s="1"/>
      <c r="R632" s="1"/>
      <c r="S632" s="1"/>
      <c r="T632" s="1"/>
      <c r="U632" s="1"/>
      <c r="V632" s="1"/>
      <c r="W632" s="1"/>
      <c r="X632" s="6"/>
      <c r="Y632" s="1"/>
      <c r="Z632" s="1"/>
      <c r="AA632" s="1"/>
      <c r="AB632" s="1"/>
      <c r="AC632" s="7"/>
      <c r="AD632" s="1"/>
      <c r="AE632" s="1"/>
    </row>
    <row r="633" spans="1:31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1"/>
      <c r="Q633" s="1"/>
      <c r="R633" s="1"/>
      <c r="S633" s="1"/>
      <c r="T633" s="1"/>
      <c r="U633" s="1"/>
      <c r="V633" s="1"/>
      <c r="W633" s="1"/>
      <c r="X633" s="6"/>
      <c r="Y633" s="1"/>
      <c r="Z633" s="1"/>
      <c r="AA633" s="1"/>
      <c r="AB633" s="1"/>
      <c r="AC633" s="7"/>
      <c r="AD633" s="1"/>
      <c r="AE633" s="1"/>
    </row>
    <row r="634" spans="1:31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1"/>
      <c r="Q634" s="1"/>
      <c r="R634" s="1"/>
      <c r="S634" s="1"/>
      <c r="T634" s="1"/>
      <c r="U634" s="1"/>
      <c r="V634" s="1"/>
      <c r="W634" s="1"/>
      <c r="X634" s="6"/>
      <c r="Y634" s="1"/>
      <c r="Z634" s="1"/>
      <c r="AA634" s="1"/>
      <c r="AB634" s="1"/>
      <c r="AC634" s="7"/>
      <c r="AD634" s="1"/>
      <c r="AE634" s="1"/>
    </row>
    <row r="635" spans="1:31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1"/>
      <c r="Q635" s="1"/>
      <c r="R635" s="1"/>
      <c r="S635" s="1"/>
      <c r="T635" s="1"/>
      <c r="U635" s="1"/>
      <c r="V635" s="1"/>
      <c r="W635" s="1"/>
      <c r="X635" s="6"/>
      <c r="Y635" s="1"/>
      <c r="Z635" s="1"/>
      <c r="AA635" s="1"/>
      <c r="AB635" s="1"/>
      <c r="AC635" s="7"/>
      <c r="AD635" s="1"/>
      <c r="AE635" s="1"/>
    </row>
    <row r="636" spans="1:31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1"/>
      <c r="Q636" s="1"/>
      <c r="R636" s="1"/>
      <c r="S636" s="1"/>
      <c r="T636" s="1"/>
      <c r="U636" s="1"/>
      <c r="V636" s="1"/>
      <c r="W636" s="1"/>
      <c r="X636" s="6"/>
      <c r="Y636" s="1"/>
      <c r="Z636" s="1"/>
      <c r="AA636" s="1"/>
      <c r="AB636" s="1"/>
      <c r="AC636" s="7"/>
      <c r="AD636" s="1"/>
      <c r="AE636" s="1"/>
    </row>
    <row r="637" spans="1:31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1"/>
      <c r="Q637" s="1"/>
      <c r="R637" s="1"/>
      <c r="S637" s="1"/>
      <c r="T637" s="1"/>
      <c r="U637" s="1"/>
      <c r="V637" s="1"/>
      <c r="W637" s="1"/>
      <c r="X637" s="6"/>
      <c r="Y637" s="1"/>
      <c r="Z637" s="1"/>
      <c r="AA637" s="1"/>
      <c r="AB637" s="1"/>
      <c r="AC637" s="7"/>
      <c r="AD637" s="1"/>
      <c r="AE637" s="1"/>
    </row>
    <row r="638" spans="1:31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1"/>
      <c r="Q638" s="1"/>
      <c r="R638" s="1"/>
      <c r="S638" s="1"/>
      <c r="T638" s="1"/>
      <c r="U638" s="1"/>
      <c r="V638" s="1"/>
      <c r="W638" s="1"/>
      <c r="X638" s="6"/>
      <c r="Y638" s="1"/>
      <c r="Z638" s="1"/>
      <c r="AA638" s="1"/>
      <c r="AB638" s="1"/>
      <c r="AC638" s="7"/>
      <c r="AD638" s="1"/>
      <c r="AE638" s="1"/>
    </row>
    <row r="639" spans="1:31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1"/>
      <c r="Q639" s="1"/>
      <c r="R639" s="1"/>
      <c r="S639" s="1"/>
      <c r="T639" s="1"/>
      <c r="U639" s="1"/>
      <c r="V639" s="1"/>
      <c r="W639" s="1"/>
      <c r="X639" s="6"/>
      <c r="Y639" s="1"/>
      <c r="Z639" s="1"/>
      <c r="AA639" s="1"/>
      <c r="AB639" s="1"/>
      <c r="AC639" s="7"/>
      <c r="AD639" s="1"/>
      <c r="AE639" s="1"/>
    </row>
    <row r="640" spans="1:31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1"/>
      <c r="Q640" s="1"/>
      <c r="R640" s="1"/>
      <c r="S640" s="1"/>
      <c r="T640" s="1"/>
      <c r="U640" s="1"/>
      <c r="V640" s="1"/>
      <c r="W640" s="1"/>
      <c r="X640" s="6"/>
      <c r="Y640" s="1"/>
      <c r="Z640" s="1"/>
      <c r="AA640" s="1"/>
      <c r="AB640" s="1"/>
      <c r="AC640" s="7"/>
      <c r="AD640" s="1"/>
      <c r="AE640" s="1"/>
    </row>
    <row r="641" spans="1:3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1"/>
      <c r="Q641" s="1"/>
      <c r="R641" s="1"/>
      <c r="S641" s="1"/>
      <c r="T641" s="1"/>
      <c r="U641" s="1"/>
      <c r="V641" s="1"/>
      <c r="W641" s="1"/>
      <c r="X641" s="6"/>
      <c r="Y641" s="1"/>
      <c r="Z641" s="1"/>
      <c r="AA641" s="1"/>
      <c r="AB641" s="1"/>
      <c r="AC641" s="7"/>
      <c r="AD641" s="1"/>
      <c r="AE641" s="1"/>
    </row>
    <row r="642" spans="1:31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1"/>
      <c r="Q642" s="1"/>
      <c r="R642" s="1"/>
      <c r="S642" s="1"/>
      <c r="T642" s="1"/>
      <c r="U642" s="1"/>
      <c r="V642" s="1"/>
      <c r="W642" s="1"/>
      <c r="X642" s="6"/>
      <c r="Y642" s="1"/>
      <c r="Z642" s="1"/>
      <c r="AA642" s="1"/>
      <c r="AB642" s="1"/>
      <c r="AC642" s="7"/>
      <c r="AD642" s="1"/>
      <c r="AE642" s="1"/>
    </row>
    <row r="643" spans="1:31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1"/>
      <c r="Q643" s="1"/>
      <c r="R643" s="1"/>
      <c r="S643" s="1"/>
      <c r="T643" s="1"/>
      <c r="U643" s="1"/>
      <c r="V643" s="1"/>
      <c r="W643" s="1"/>
      <c r="X643" s="6"/>
      <c r="Y643" s="1"/>
      <c r="Z643" s="1"/>
      <c r="AA643" s="1"/>
      <c r="AB643" s="1"/>
      <c r="AC643" s="7"/>
      <c r="AD643" s="1"/>
      <c r="AE643" s="1"/>
    </row>
    <row r="644" spans="1:31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1"/>
      <c r="Q644" s="1"/>
      <c r="R644" s="1"/>
      <c r="S644" s="1"/>
      <c r="T644" s="1"/>
      <c r="U644" s="1"/>
      <c r="V644" s="1"/>
      <c r="W644" s="1"/>
      <c r="X644" s="6"/>
      <c r="Y644" s="1"/>
      <c r="Z644" s="1"/>
      <c r="AA644" s="1"/>
      <c r="AB644" s="1"/>
      <c r="AC644" s="7"/>
      <c r="AD644" s="1"/>
      <c r="AE644" s="1"/>
    </row>
    <row r="645" spans="1:31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1"/>
      <c r="Q645" s="1"/>
      <c r="R645" s="1"/>
      <c r="S645" s="1"/>
      <c r="T645" s="1"/>
      <c r="U645" s="1"/>
      <c r="V645" s="1"/>
      <c r="W645" s="1"/>
      <c r="X645" s="6"/>
      <c r="Y645" s="1"/>
      <c r="Z645" s="1"/>
      <c r="AA645" s="1"/>
      <c r="AB645" s="1"/>
      <c r="AC645" s="7"/>
      <c r="AD645" s="1"/>
      <c r="AE645" s="1"/>
    </row>
    <row r="646" spans="1:31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1"/>
      <c r="Q646" s="1"/>
      <c r="R646" s="1"/>
      <c r="S646" s="1"/>
      <c r="T646" s="1"/>
      <c r="U646" s="1"/>
      <c r="V646" s="1"/>
      <c r="W646" s="1"/>
      <c r="X646" s="6"/>
      <c r="Y646" s="1"/>
      <c r="Z646" s="1"/>
      <c r="AA646" s="1"/>
      <c r="AB646" s="1"/>
      <c r="AC646" s="7"/>
      <c r="AD646" s="1"/>
      <c r="AE646" s="1"/>
    </row>
    <row r="647" spans="1:31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1"/>
      <c r="Q647" s="1"/>
      <c r="R647" s="1"/>
      <c r="S647" s="1"/>
      <c r="T647" s="1"/>
      <c r="U647" s="1"/>
      <c r="V647" s="1"/>
      <c r="W647" s="1"/>
      <c r="X647" s="6"/>
      <c r="Y647" s="1"/>
      <c r="Z647" s="1"/>
      <c r="AA647" s="1"/>
      <c r="AB647" s="1"/>
      <c r="AC647" s="7"/>
      <c r="AD647" s="1"/>
      <c r="AE647" s="1"/>
    </row>
    <row r="648" spans="1:31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1"/>
      <c r="Q648" s="1"/>
      <c r="R648" s="1"/>
      <c r="S648" s="1"/>
      <c r="T648" s="1"/>
      <c r="U648" s="1"/>
      <c r="V648" s="1"/>
      <c r="W648" s="1"/>
      <c r="X648" s="6"/>
      <c r="Y648" s="1"/>
      <c r="Z648" s="1"/>
      <c r="AA648" s="1"/>
      <c r="AB648" s="1"/>
      <c r="AC648" s="7"/>
      <c r="AD648" s="1"/>
      <c r="AE648" s="1"/>
    </row>
    <row r="649" spans="1:31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1"/>
      <c r="Q649" s="1"/>
      <c r="R649" s="1"/>
      <c r="S649" s="1"/>
      <c r="T649" s="1"/>
      <c r="U649" s="1"/>
      <c r="V649" s="1"/>
      <c r="W649" s="1"/>
      <c r="X649" s="6"/>
      <c r="Y649" s="1"/>
      <c r="Z649" s="1"/>
      <c r="AA649" s="1"/>
      <c r="AB649" s="1"/>
      <c r="AC649" s="7"/>
      <c r="AD649" s="1"/>
      <c r="AE649" s="1"/>
    </row>
    <row r="650" spans="1:31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1"/>
      <c r="Q650" s="1"/>
      <c r="R650" s="1"/>
      <c r="S650" s="1"/>
      <c r="T650" s="1"/>
      <c r="U650" s="1"/>
      <c r="V650" s="1"/>
      <c r="W650" s="1"/>
      <c r="X650" s="6"/>
      <c r="Y650" s="1"/>
      <c r="Z650" s="1"/>
      <c r="AA650" s="1"/>
      <c r="AB650" s="1"/>
      <c r="AC650" s="7"/>
      <c r="AD650" s="1"/>
      <c r="AE650" s="1"/>
    </row>
    <row r="651" spans="1:3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1"/>
      <c r="Q651" s="1"/>
      <c r="R651" s="1"/>
      <c r="S651" s="1"/>
      <c r="T651" s="1"/>
      <c r="U651" s="1"/>
      <c r="V651" s="1"/>
      <c r="W651" s="1"/>
      <c r="X651" s="6"/>
      <c r="Y651" s="1"/>
      <c r="Z651" s="1"/>
      <c r="AA651" s="1"/>
      <c r="AB651" s="1"/>
      <c r="AC651" s="7"/>
      <c r="AD651" s="1"/>
      <c r="AE651" s="1"/>
    </row>
    <row r="652" spans="1:31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1"/>
      <c r="Q652" s="1"/>
      <c r="R652" s="1"/>
      <c r="S652" s="1"/>
      <c r="T652" s="1"/>
      <c r="U652" s="1"/>
      <c r="V652" s="1"/>
      <c r="W652" s="1"/>
      <c r="X652" s="6"/>
      <c r="Y652" s="1"/>
      <c r="Z652" s="1"/>
      <c r="AA652" s="1"/>
      <c r="AB652" s="1"/>
      <c r="AC652" s="7"/>
      <c r="AD652" s="1"/>
      <c r="AE652" s="1"/>
    </row>
    <row r="653" spans="1:31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1"/>
      <c r="Q653" s="1"/>
      <c r="R653" s="1"/>
      <c r="S653" s="1"/>
      <c r="T653" s="1"/>
      <c r="U653" s="1"/>
      <c r="V653" s="1"/>
      <c r="W653" s="1"/>
      <c r="X653" s="6"/>
      <c r="Y653" s="1"/>
      <c r="Z653" s="1"/>
      <c r="AA653" s="1"/>
      <c r="AB653" s="1"/>
      <c r="AC653" s="7"/>
      <c r="AD653" s="1"/>
      <c r="AE653" s="1"/>
    </row>
    <row r="654" spans="1:31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1"/>
      <c r="Q654" s="1"/>
      <c r="R654" s="1"/>
      <c r="S654" s="1"/>
      <c r="T654" s="1"/>
      <c r="U654" s="1"/>
      <c r="V654" s="1"/>
      <c r="W654" s="1"/>
      <c r="X654" s="6"/>
      <c r="Y654" s="1"/>
      <c r="Z654" s="1"/>
      <c r="AA654" s="1"/>
      <c r="AB654" s="1"/>
      <c r="AC654" s="7"/>
      <c r="AD654" s="1"/>
      <c r="AE654" s="1"/>
    </row>
    <row r="655" spans="1:31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1"/>
      <c r="Q655" s="1"/>
      <c r="R655" s="1"/>
      <c r="S655" s="1"/>
      <c r="T655" s="1"/>
      <c r="U655" s="1"/>
      <c r="V655" s="1"/>
      <c r="W655" s="1"/>
      <c r="X655" s="6"/>
      <c r="Y655" s="1"/>
      <c r="Z655" s="1"/>
      <c r="AA655" s="1"/>
      <c r="AB655" s="1"/>
      <c r="AC655" s="7"/>
      <c r="AD655" s="1"/>
      <c r="AE655" s="1"/>
    </row>
    <row r="656" spans="1:31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1"/>
      <c r="Q656" s="1"/>
      <c r="R656" s="1"/>
      <c r="S656" s="1"/>
      <c r="T656" s="1"/>
      <c r="U656" s="1"/>
      <c r="V656" s="1"/>
      <c r="W656" s="1"/>
      <c r="X656" s="6"/>
      <c r="Y656" s="1"/>
      <c r="Z656" s="1"/>
      <c r="AA656" s="1"/>
      <c r="AB656" s="1"/>
      <c r="AC656" s="7"/>
      <c r="AD656" s="1"/>
      <c r="AE656" s="1"/>
    </row>
    <row r="657" spans="1:31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1"/>
      <c r="Q657" s="1"/>
      <c r="R657" s="1"/>
      <c r="S657" s="1"/>
      <c r="T657" s="1"/>
      <c r="U657" s="1"/>
      <c r="V657" s="1"/>
      <c r="W657" s="1"/>
      <c r="X657" s="6"/>
      <c r="Y657" s="1"/>
      <c r="Z657" s="1"/>
      <c r="AA657" s="1"/>
      <c r="AB657" s="1"/>
      <c r="AC657" s="7"/>
      <c r="AD657" s="1"/>
      <c r="AE657" s="1"/>
    </row>
    <row r="658" spans="1:31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1"/>
      <c r="Q658" s="1"/>
      <c r="R658" s="1"/>
      <c r="S658" s="1"/>
      <c r="T658" s="1"/>
      <c r="U658" s="1"/>
      <c r="V658" s="1"/>
      <c r="W658" s="1"/>
      <c r="X658" s="6"/>
      <c r="Y658" s="1"/>
      <c r="Z658" s="1"/>
      <c r="AA658" s="1"/>
      <c r="AB658" s="1"/>
      <c r="AC658" s="7"/>
      <c r="AD658" s="1"/>
      <c r="AE658" s="1"/>
    </row>
    <row r="659" spans="1:31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1"/>
      <c r="Q659" s="1"/>
      <c r="R659" s="1"/>
      <c r="S659" s="1"/>
      <c r="T659" s="1"/>
      <c r="U659" s="1"/>
      <c r="V659" s="1"/>
      <c r="W659" s="1"/>
      <c r="X659" s="6"/>
      <c r="Y659" s="1"/>
      <c r="Z659" s="1"/>
      <c r="AA659" s="1"/>
      <c r="AB659" s="1"/>
      <c r="AC659" s="7"/>
      <c r="AD659" s="1"/>
      <c r="AE659" s="1"/>
    </row>
    <row r="660" spans="1:31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1"/>
      <c r="Q660" s="1"/>
      <c r="R660" s="1"/>
      <c r="S660" s="1"/>
      <c r="T660" s="1"/>
      <c r="U660" s="1"/>
      <c r="V660" s="1"/>
      <c r="W660" s="1"/>
      <c r="X660" s="6"/>
      <c r="Y660" s="1"/>
      <c r="Z660" s="1"/>
      <c r="AA660" s="1"/>
      <c r="AB660" s="1"/>
      <c r="AC660" s="7"/>
      <c r="AD660" s="1"/>
      <c r="AE660" s="1"/>
    </row>
    <row r="661" spans="1:3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1"/>
      <c r="Q661" s="1"/>
      <c r="R661" s="1"/>
      <c r="S661" s="1"/>
      <c r="T661" s="1"/>
      <c r="U661" s="1"/>
      <c r="V661" s="1"/>
      <c r="W661" s="1"/>
      <c r="X661" s="6"/>
      <c r="Y661" s="1"/>
      <c r="Z661" s="1"/>
      <c r="AA661" s="1"/>
      <c r="AB661" s="1"/>
      <c r="AC661" s="7"/>
      <c r="AD661" s="1"/>
      <c r="AE661" s="1"/>
    </row>
    <row r="662" spans="1:31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1"/>
      <c r="Q662" s="1"/>
      <c r="R662" s="1"/>
      <c r="S662" s="1"/>
      <c r="T662" s="1"/>
      <c r="U662" s="1"/>
      <c r="V662" s="1"/>
      <c r="W662" s="1"/>
      <c r="X662" s="6"/>
      <c r="Y662" s="1"/>
      <c r="Z662" s="1"/>
      <c r="AA662" s="1"/>
      <c r="AB662" s="1"/>
      <c r="AC662" s="7"/>
      <c r="AD662" s="1"/>
      <c r="AE662" s="1"/>
    </row>
    <row r="663" spans="1:31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1"/>
      <c r="Q663" s="1"/>
      <c r="R663" s="1"/>
      <c r="S663" s="1"/>
      <c r="T663" s="1"/>
      <c r="U663" s="1"/>
      <c r="V663" s="1"/>
      <c r="W663" s="1"/>
      <c r="X663" s="6"/>
      <c r="Y663" s="1"/>
      <c r="Z663" s="1"/>
      <c r="AA663" s="1"/>
      <c r="AB663" s="1"/>
      <c r="AC663" s="7"/>
      <c r="AD663" s="1"/>
      <c r="AE663" s="1"/>
    </row>
    <row r="664" spans="1:31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1"/>
      <c r="Q664" s="1"/>
      <c r="R664" s="1"/>
      <c r="S664" s="1"/>
      <c r="T664" s="1"/>
      <c r="U664" s="1"/>
      <c r="V664" s="1"/>
      <c r="W664" s="1"/>
      <c r="X664" s="6"/>
      <c r="Y664" s="1"/>
      <c r="Z664" s="1"/>
      <c r="AA664" s="1"/>
      <c r="AB664" s="1"/>
      <c r="AC664" s="7"/>
      <c r="AD664" s="1"/>
      <c r="AE664" s="1"/>
    </row>
    <row r="665" spans="1:31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1"/>
      <c r="Q665" s="1"/>
      <c r="R665" s="1"/>
      <c r="S665" s="1"/>
      <c r="T665" s="1"/>
      <c r="U665" s="1"/>
      <c r="V665" s="1"/>
      <c r="W665" s="1"/>
      <c r="X665" s="6"/>
      <c r="Y665" s="1"/>
      <c r="Z665" s="1"/>
      <c r="AA665" s="1"/>
      <c r="AB665" s="1"/>
      <c r="AC665" s="7"/>
      <c r="AD665" s="1"/>
      <c r="AE665" s="1"/>
    </row>
    <row r="666" spans="1:31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1"/>
      <c r="Q666" s="1"/>
      <c r="R666" s="1"/>
      <c r="S666" s="1"/>
      <c r="T666" s="1"/>
      <c r="U666" s="1"/>
      <c r="V666" s="1"/>
      <c r="W666" s="1"/>
      <c r="X666" s="6"/>
      <c r="Y666" s="1"/>
      <c r="Z666" s="1"/>
      <c r="AA666" s="1"/>
      <c r="AB666" s="1"/>
      <c r="AC666" s="7"/>
      <c r="AD666" s="1"/>
      <c r="AE666" s="1"/>
    </row>
    <row r="667" spans="1:31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1"/>
      <c r="Q667" s="1"/>
      <c r="R667" s="1"/>
      <c r="S667" s="1"/>
      <c r="T667" s="1"/>
      <c r="U667" s="1"/>
      <c r="V667" s="1"/>
      <c r="W667" s="1"/>
      <c r="X667" s="6"/>
      <c r="Y667" s="1"/>
      <c r="Z667" s="1"/>
      <c r="AA667" s="1"/>
      <c r="AB667" s="1"/>
      <c r="AC667" s="7"/>
      <c r="AD667" s="1"/>
      <c r="AE667" s="1"/>
    </row>
    <row r="668" spans="1:31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1"/>
      <c r="Q668" s="1"/>
      <c r="R668" s="1"/>
      <c r="S668" s="1"/>
      <c r="T668" s="1"/>
      <c r="U668" s="1"/>
      <c r="V668" s="1"/>
      <c r="W668" s="1"/>
      <c r="X668" s="6"/>
      <c r="Y668" s="1"/>
      <c r="Z668" s="1"/>
      <c r="AA668" s="1"/>
      <c r="AB668" s="1"/>
      <c r="AC668" s="7"/>
      <c r="AD668" s="1"/>
      <c r="AE668" s="1"/>
    </row>
    <row r="669" spans="1:31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1"/>
      <c r="Q669" s="1"/>
      <c r="R669" s="1"/>
      <c r="S669" s="1"/>
      <c r="T669" s="1"/>
      <c r="U669" s="1"/>
      <c r="V669" s="1"/>
      <c r="W669" s="1"/>
      <c r="X669" s="6"/>
      <c r="Y669" s="1"/>
      <c r="Z669" s="1"/>
      <c r="AA669" s="1"/>
      <c r="AB669" s="1"/>
      <c r="AC669" s="7"/>
      <c r="AD669" s="1"/>
      <c r="AE669" s="1"/>
    </row>
    <row r="670" spans="1:31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1"/>
      <c r="Q670" s="1"/>
      <c r="R670" s="1"/>
      <c r="S670" s="1"/>
      <c r="T670" s="1"/>
      <c r="U670" s="1"/>
      <c r="V670" s="1"/>
      <c r="W670" s="1"/>
      <c r="X670" s="6"/>
      <c r="Y670" s="1"/>
      <c r="Z670" s="1"/>
      <c r="AA670" s="1"/>
      <c r="AB670" s="1"/>
      <c r="AC670" s="7"/>
      <c r="AD670" s="1"/>
      <c r="AE670" s="1"/>
    </row>
    <row r="671" spans="1:3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1"/>
      <c r="Q671" s="1"/>
      <c r="R671" s="1"/>
      <c r="S671" s="1"/>
      <c r="T671" s="1"/>
      <c r="U671" s="1"/>
      <c r="V671" s="1"/>
      <c r="W671" s="1"/>
      <c r="X671" s="6"/>
      <c r="Y671" s="1"/>
      <c r="Z671" s="1"/>
      <c r="AA671" s="1"/>
      <c r="AB671" s="1"/>
      <c r="AC671" s="7"/>
      <c r="AD671" s="1"/>
      <c r="AE671" s="1"/>
    </row>
    <row r="672" spans="1:31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1"/>
      <c r="Q672" s="1"/>
      <c r="R672" s="1"/>
      <c r="S672" s="1"/>
      <c r="T672" s="1"/>
      <c r="U672" s="1"/>
      <c r="V672" s="1"/>
      <c r="W672" s="1"/>
      <c r="X672" s="6"/>
      <c r="Y672" s="1"/>
      <c r="Z672" s="1"/>
      <c r="AA672" s="1"/>
      <c r="AB672" s="1"/>
      <c r="AC672" s="7"/>
      <c r="AD672" s="1"/>
      <c r="AE672" s="1"/>
    </row>
    <row r="673" spans="1:31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1"/>
      <c r="Q673" s="1"/>
      <c r="R673" s="1"/>
      <c r="S673" s="1"/>
      <c r="T673" s="1"/>
      <c r="U673" s="1"/>
      <c r="V673" s="1"/>
      <c r="W673" s="1"/>
      <c r="X673" s="6"/>
      <c r="Y673" s="1"/>
      <c r="Z673" s="1"/>
      <c r="AA673" s="1"/>
      <c r="AB673" s="1"/>
      <c r="AC673" s="7"/>
      <c r="AD673" s="1"/>
      <c r="AE673" s="1"/>
    </row>
    <row r="674" spans="1:31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1"/>
      <c r="Q674" s="1"/>
      <c r="R674" s="1"/>
      <c r="S674" s="1"/>
      <c r="T674" s="1"/>
      <c r="U674" s="1"/>
      <c r="V674" s="1"/>
      <c r="W674" s="1"/>
      <c r="X674" s="6"/>
      <c r="Y674" s="1"/>
      <c r="Z674" s="1"/>
      <c r="AA674" s="1"/>
      <c r="AB674" s="1"/>
      <c r="AC674" s="7"/>
      <c r="AD674" s="1"/>
      <c r="AE674" s="1"/>
    </row>
    <row r="675" spans="1:31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1"/>
      <c r="Q675" s="1"/>
      <c r="R675" s="1"/>
      <c r="S675" s="1"/>
      <c r="T675" s="1"/>
      <c r="U675" s="1"/>
      <c r="V675" s="1"/>
      <c r="W675" s="1"/>
      <c r="X675" s="6"/>
      <c r="Y675" s="1"/>
      <c r="Z675" s="1"/>
      <c r="AA675" s="1"/>
      <c r="AB675" s="1"/>
      <c r="AC675" s="7"/>
      <c r="AD675" s="1"/>
      <c r="AE675" s="1"/>
    </row>
    <row r="676" spans="1:31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1"/>
      <c r="Q676" s="1"/>
      <c r="R676" s="1"/>
      <c r="S676" s="1"/>
      <c r="T676" s="1"/>
      <c r="U676" s="1"/>
      <c r="V676" s="1"/>
      <c r="W676" s="1"/>
      <c r="X676" s="6"/>
      <c r="Y676" s="1"/>
      <c r="Z676" s="1"/>
      <c r="AA676" s="1"/>
      <c r="AB676" s="1"/>
      <c r="AC676" s="7"/>
      <c r="AD676" s="1"/>
      <c r="AE676" s="1"/>
    </row>
    <row r="677" spans="1:31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1"/>
      <c r="Q677" s="1"/>
      <c r="R677" s="1"/>
      <c r="S677" s="1"/>
      <c r="T677" s="1"/>
      <c r="U677" s="1"/>
      <c r="V677" s="1"/>
      <c r="W677" s="1"/>
      <c r="X677" s="6"/>
      <c r="Y677" s="1"/>
      <c r="Z677" s="1"/>
      <c r="AA677" s="1"/>
      <c r="AB677" s="1"/>
      <c r="AC677" s="7"/>
      <c r="AD677" s="1"/>
      <c r="AE677" s="1"/>
    </row>
    <row r="678" spans="1:31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1"/>
      <c r="Q678" s="1"/>
      <c r="R678" s="1"/>
      <c r="S678" s="1"/>
      <c r="T678" s="1"/>
      <c r="U678" s="1"/>
      <c r="V678" s="1"/>
      <c r="W678" s="1"/>
      <c r="X678" s="6"/>
      <c r="Y678" s="1"/>
      <c r="Z678" s="1"/>
      <c r="AA678" s="1"/>
      <c r="AB678" s="1"/>
      <c r="AC678" s="7"/>
      <c r="AD678" s="1"/>
      <c r="AE678" s="1"/>
    </row>
    <row r="679" spans="1:31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1"/>
      <c r="Q679" s="1"/>
      <c r="R679" s="1"/>
      <c r="S679" s="1"/>
      <c r="T679" s="1"/>
      <c r="U679" s="1"/>
      <c r="V679" s="1"/>
      <c r="W679" s="1"/>
      <c r="X679" s="6"/>
      <c r="Y679" s="1"/>
      <c r="Z679" s="1"/>
      <c r="AA679" s="1"/>
      <c r="AB679" s="1"/>
      <c r="AC679" s="7"/>
      <c r="AD679" s="1"/>
      <c r="AE679" s="1"/>
    </row>
    <row r="680" spans="1:31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1"/>
      <c r="Q680" s="1"/>
      <c r="R680" s="1"/>
      <c r="S680" s="1"/>
      <c r="T680" s="1"/>
      <c r="U680" s="1"/>
      <c r="V680" s="1"/>
      <c r="W680" s="1"/>
      <c r="X680" s="6"/>
      <c r="Y680" s="1"/>
      <c r="Z680" s="1"/>
      <c r="AA680" s="1"/>
      <c r="AB680" s="1"/>
      <c r="AC680" s="7"/>
      <c r="AD680" s="1"/>
      <c r="AE680" s="1"/>
    </row>
    <row r="681" spans="1:3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1"/>
      <c r="Q681" s="1"/>
      <c r="R681" s="1"/>
      <c r="S681" s="1"/>
      <c r="T681" s="1"/>
      <c r="U681" s="1"/>
      <c r="V681" s="1"/>
      <c r="W681" s="1"/>
      <c r="X681" s="6"/>
      <c r="Y681" s="1"/>
      <c r="Z681" s="1"/>
      <c r="AA681" s="1"/>
      <c r="AB681" s="1"/>
      <c r="AC681" s="7"/>
      <c r="AD681" s="1"/>
      <c r="AE681" s="1"/>
    </row>
    <row r="682" spans="1:31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1"/>
      <c r="Q682" s="1"/>
      <c r="R682" s="1"/>
      <c r="S682" s="1"/>
      <c r="T682" s="1"/>
      <c r="U682" s="1"/>
      <c r="V682" s="1"/>
      <c r="W682" s="1"/>
      <c r="X682" s="6"/>
      <c r="Y682" s="1"/>
      <c r="Z682" s="1"/>
      <c r="AA682" s="1"/>
      <c r="AB682" s="1"/>
      <c r="AC682" s="7"/>
      <c r="AD682" s="1"/>
      <c r="AE682" s="1"/>
    </row>
    <row r="683" spans="1:31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1"/>
      <c r="Q683" s="1"/>
      <c r="R683" s="1"/>
      <c r="S683" s="1"/>
      <c r="T683" s="1"/>
      <c r="U683" s="1"/>
      <c r="V683" s="1"/>
      <c r="W683" s="1"/>
      <c r="X683" s="6"/>
      <c r="Y683" s="1"/>
      <c r="Z683" s="1"/>
      <c r="AA683" s="1"/>
      <c r="AB683" s="1"/>
      <c r="AC683" s="7"/>
      <c r="AD683" s="1"/>
      <c r="AE683" s="1"/>
    </row>
    <row r="684" spans="1:31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1"/>
      <c r="Q684" s="1"/>
      <c r="R684" s="1"/>
      <c r="S684" s="1"/>
      <c r="T684" s="1"/>
      <c r="U684" s="1"/>
      <c r="V684" s="1"/>
      <c r="W684" s="1"/>
      <c r="X684" s="6"/>
      <c r="Y684" s="1"/>
      <c r="Z684" s="1"/>
      <c r="AA684" s="1"/>
      <c r="AB684" s="1"/>
      <c r="AC684" s="7"/>
      <c r="AD684" s="1"/>
      <c r="AE684" s="1"/>
    </row>
    <row r="685" spans="1:31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1"/>
      <c r="Q685" s="1"/>
      <c r="R685" s="1"/>
      <c r="S685" s="1"/>
      <c r="T685" s="1"/>
      <c r="U685" s="1"/>
      <c r="V685" s="1"/>
      <c r="W685" s="1"/>
      <c r="X685" s="6"/>
      <c r="Y685" s="1"/>
      <c r="Z685" s="1"/>
      <c r="AA685" s="1"/>
      <c r="AB685" s="1"/>
      <c r="AC685" s="7"/>
      <c r="AD685" s="1"/>
      <c r="AE685" s="1"/>
    </row>
    <row r="686" spans="1:31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1"/>
      <c r="Q686" s="1"/>
      <c r="R686" s="1"/>
      <c r="S686" s="1"/>
      <c r="T686" s="1"/>
      <c r="U686" s="1"/>
      <c r="V686" s="1"/>
      <c r="W686" s="1"/>
      <c r="X686" s="6"/>
      <c r="Y686" s="1"/>
      <c r="Z686" s="1"/>
      <c r="AA686" s="1"/>
      <c r="AB686" s="1"/>
      <c r="AC686" s="7"/>
      <c r="AD686" s="1"/>
      <c r="AE686" s="1"/>
    </row>
    <row r="687" spans="1:31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1"/>
      <c r="Q687" s="1"/>
      <c r="R687" s="1"/>
      <c r="S687" s="1"/>
      <c r="T687" s="1"/>
      <c r="U687" s="1"/>
      <c r="V687" s="1"/>
      <c r="W687" s="1"/>
      <c r="X687" s="6"/>
      <c r="Y687" s="1"/>
      <c r="Z687" s="1"/>
      <c r="AA687" s="1"/>
      <c r="AB687" s="1"/>
      <c r="AC687" s="7"/>
      <c r="AD687" s="1"/>
      <c r="AE687" s="1"/>
    </row>
    <row r="688" spans="1:31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1"/>
      <c r="Q688" s="1"/>
      <c r="R688" s="1"/>
      <c r="S688" s="1"/>
      <c r="T688" s="1"/>
      <c r="U688" s="1"/>
      <c r="V688" s="1"/>
      <c r="W688" s="1"/>
      <c r="X688" s="6"/>
      <c r="Y688" s="1"/>
      <c r="Z688" s="1"/>
      <c r="AA688" s="1"/>
      <c r="AB688" s="1"/>
      <c r="AC688" s="7"/>
      <c r="AD688" s="1"/>
      <c r="AE688" s="1"/>
    </row>
    <row r="689" spans="1:31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1"/>
      <c r="Q689" s="1"/>
      <c r="R689" s="1"/>
      <c r="S689" s="1"/>
      <c r="T689" s="1"/>
      <c r="U689" s="1"/>
      <c r="V689" s="1"/>
      <c r="W689" s="1"/>
      <c r="X689" s="6"/>
      <c r="Y689" s="1"/>
      <c r="Z689" s="1"/>
      <c r="AA689" s="1"/>
      <c r="AB689" s="1"/>
      <c r="AC689" s="7"/>
      <c r="AD689" s="1"/>
      <c r="AE689" s="1"/>
    </row>
    <row r="690" spans="1:31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1"/>
      <c r="Q690" s="1"/>
      <c r="R690" s="1"/>
      <c r="S690" s="1"/>
      <c r="T690" s="1"/>
      <c r="U690" s="1"/>
      <c r="V690" s="1"/>
      <c r="W690" s="1"/>
      <c r="X690" s="6"/>
      <c r="Y690" s="1"/>
      <c r="Z690" s="1"/>
      <c r="AA690" s="1"/>
      <c r="AB690" s="1"/>
      <c r="AC690" s="7"/>
      <c r="AD690" s="1"/>
      <c r="AE690" s="1"/>
    </row>
    <row r="691" spans="1:3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1"/>
      <c r="Q691" s="1"/>
      <c r="R691" s="1"/>
      <c r="S691" s="1"/>
      <c r="T691" s="1"/>
      <c r="U691" s="1"/>
      <c r="V691" s="1"/>
      <c r="W691" s="1"/>
      <c r="X691" s="6"/>
      <c r="Y691" s="1"/>
      <c r="Z691" s="1"/>
      <c r="AA691" s="1"/>
      <c r="AB691" s="1"/>
      <c r="AC691" s="7"/>
      <c r="AD691" s="1"/>
      <c r="AE691" s="1"/>
    </row>
    <row r="692" spans="1:31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1"/>
      <c r="Q692" s="1"/>
      <c r="R692" s="1"/>
      <c r="S692" s="1"/>
      <c r="T692" s="1"/>
      <c r="U692" s="1"/>
      <c r="V692" s="1"/>
      <c r="W692" s="1"/>
      <c r="X692" s="6"/>
      <c r="Y692" s="1"/>
      <c r="Z692" s="1"/>
      <c r="AA692" s="1"/>
      <c r="AB692" s="1"/>
      <c r="AC692" s="7"/>
      <c r="AD692" s="1"/>
      <c r="AE692" s="1"/>
    </row>
    <row r="693" spans="1:31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1"/>
      <c r="Q693" s="1"/>
      <c r="R693" s="1"/>
      <c r="S693" s="1"/>
      <c r="T693" s="1"/>
      <c r="U693" s="1"/>
      <c r="V693" s="1"/>
      <c r="W693" s="1"/>
      <c r="X693" s="6"/>
      <c r="Y693" s="1"/>
      <c r="Z693" s="1"/>
      <c r="AA693" s="1"/>
      <c r="AB693" s="1"/>
      <c r="AC693" s="7"/>
      <c r="AD693" s="1"/>
      <c r="AE693" s="1"/>
    </row>
    <row r="694" spans="1:31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1"/>
      <c r="Q694" s="1"/>
      <c r="R694" s="1"/>
      <c r="S694" s="1"/>
      <c r="T694" s="1"/>
      <c r="U694" s="1"/>
      <c r="V694" s="1"/>
      <c r="W694" s="1"/>
      <c r="X694" s="6"/>
      <c r="Y694" s="1"/>
      <c r="Z694" s="1"/>
      <c r="AA694" s="1"/>
      <c r="AB694" s="1"/>
      <c r="AC694" s="7"/>
      <c r="AD694" s="1"/>
      <c r="AE694" s="1"/>
    </row>
    <row r="695" spans="1:31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1"/>
      <c r="Q695" s="1"/>
      <c r="R695" s="1"/>
      <c r="S695" s="1"/>
      <c r="T695" s="1"/>
      <c r="U695" s="1"/>
      <c r="V695" s="1"/>
      <c r="W695" s="1"/>
      <c r="X695" s="6"/>
      <c r="Y695" s="1"/>
      <c r="Z695" s="1"/>
      <c r="AA695" s="1"/>
      <c r="AB695" s="1"/>
      <c r="AC695" s="7"/>
      <c r="AD695" s="1"/>
      <c r="AE695" s="1"/>
    </row>
    <row r="696" spans="1:31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1"/>
      <c r="Q696" s="1"/>
      <c r="R696" s="1"/>
      <c r="S696" s="1"/>
      <c r="T696" s="1"/>
      <c r="U696" s="1"/>
      <c r="V696" s="1"/>
      <c r="W696" s="1"/>
      <c r="X696" s="6"/>
      <c r="Y696" s="1"/>
      <c r="Z696" s="1"/>
      <c r="AA696" s="1"/>
      <c r="AB696" s="1"/>
      <c r="AC696" s="7"/>
      <c r="AD696" s="1"/>
      <c r="AE696" s="1"/>
    </row>
    <row r="697" spans="1:31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1"/>
      <c r="Q697" s="1"/>
      <c r="R697" s="1"/>
      <c r="S697" s="1"/>
      <c r="T697" s="1"/>
      <c r="U697" s="1"/>
      <c r="V697" s="1"/>
      <c r="W697" s="1"/>
      <c r="X697" s="6"/>
      <c r="Y697" s="1"/>
      <c r="Z697" s="1"/>
      <c r="AA697" s="1"/>
      <c r="AB697" s="1"/>
      <c r="AC697" s="7"/>
      <c r="AD697" s="1"/>
      <c r="AE697" s="1"/>
    </row>
    <row r="698" spans="1:31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1"/>
      <c r="Q698" s="1"/>
      <c r="R698" s="1"/>
      <c r="S698" s="1"/>
      <c r="T698" s="1"/>
      <c r="U698" s="1"/>
      <c r="V698" s="1"/>
      <c r="W698" s="1"/>
      <c r="X698" s="6"/>
      <c r="Y698" s="1"/>
      <c r="Z698" s="1"/>
      <c r="AA698" s="1"/>
      <c r="AB698" s="1"/>
      <c r="AC698" s="7"/>
      <c r="AD698" s="1"/>
      <c r="AE698" s="1"/>
    </row>
    <row r="699" spans="1:31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1"/>
      <c r="Q699" s="1"/>
      <c r="R699" s="1"/>
      <c r="S699" s="1"/>
      <c r="T699" s="1"/>
      <c r="U699" s="1"/>
      <c r="V699" s="1"/>
      <c r="W699" s="1"/>
      <c r="X699" s="6"/>
      <c r="Y699" s="1"/>
      <c r="Z699" s="1"/>
      <c r="AA699" s="1"/>
      <c r="AB699" s="1"/>
      <c r="AC699" s="7"/>
      <c r="AD699" s="1"/>
      <c r="AE699" s="1"/>
    </row>
    <row r="700" spans="1:31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1"/>
      <c r="Q700" s="1"/>
      <c r="R700" s="1"/>
      <c r="S700" s="1"/>
      <c r="T700" s="1"/>
      <c r="U700" s="1"/>
      <c r="V700" s="1"/>
      <c r="W700" s="1"/>
      <c r="X700" s="6"/>
      <c r="Y700" s="1"/>
      <c r="Z700" s="1"/>
      <c r="AA700" s="1"/>
      <c r="AB700" s="1"/>
      <c r="AC700" s="7"/>
      <c r="AD700" s="1"/>
      <c r="AE700" s="1"/>
    </row>
    <row r="701" spans="1:3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1"/>
      <c r="Q701" s="1"/>
      <c r="R701" s="1"/>
      <c r="S701" s="1"/>
      <c r="T701" s="1"/>
      <c r="U701" s="1"/>
      <c r="V701" s="1"/>
      <c r="W701" s="1"/>
      <c r="X701" s="6"/>
      <c r="Y701" s="1"/>
      <c r="Z701" s="1"/>
      <c r="AA701" s="1"/>
      <c r="AB701" s="1"/>
      <c r="AC701" s="7"/>
      <c r="AD701" s="1"/>
      <c r="AE701" s="1"/>
    </row>
    <row r="702" spans="1:31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1"/>
      <c r="Q702" s="1"/>
      <c r="R702" s="1"/>
      <c r="S702" s="1"/>
      <c r="T702" s="1"/>
      <c r="U702" s="1"/>
      <c r="V702" s="1"/>
      <c r="W702" s="1"/>
      <c r="X702" s="6"/>
      <c r="Y702" s="1"/>
      <c r="Z702" s="1"/>
      <c r="AA702" s="1"/>
      <c r="AB702" s="1"/>
      <c r="AC702" s="7"/>
      <c r="AD702" s="1"/>
      <c r="AE702" s="1"/>
    </row>
    <row r="703" spans="1:31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1"/>
      <c r="Q703" s="1"/>
      <c r="R703" s="1"/>
      <c r="S703" s="1"/>
      <c r="T703" s="1"/>
      <c r="U703" s="1"/>
      <c r="V703" s="1"/>
      <c r="W703" s="1"/>
      <c r="X703" s="6"/>
      <c r="Y703" s="1"/>
      <c r="Z703" s="1"/>
      <c r="AA703" s="1"/>
      <c r="AB703" s="1"/>
      <c r="AC703" s="7"/>
      <c r="AD703" s="1"/>
      <c r="AE703" s="1"/>
    </row>
    <row r="704" spans="1:31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1"/>
      <c r="Q704" s="1"/>
      <c r="R704" s="1"/>
      <c r="S704" s="1"/>
      <c r="T704" s="1"/>
      <c r="U704" s="1"/>
      <c r="V704" s="1"/>
      <c r="W704" s="1"/>
      <c r="X704" s="6"/>
      <c r="Y704" s="1"/>
      <c r="Z704" s="1"/>
      <c r="AA704" s="1"/>
      <c r="AB704" s="1"/>
      <c r="AC704" s="7"/>
      <c r="AD704" s="1"/>
      <c r="AE704" s="1"/>
    </row>
    <row r="705" spans="1:31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1"/>
      <c r="Q705" s="1"/>
      <c r="R705" s="1"/>
      <c r="S705" s="1"/>
      <c r="T705" s="1"/>
      <c r="U705" s="1"/>
      <c r="V705" s="1"/>
      <c r="W705" s="1"/>
      <c r="X705" s="6"/>
      <c r="Y705" s="1"/>
      <c r="Z705" s="1"/>
      <c r="AA705" s="1"/>
      <c r="AB705" s="1"/>
      <c r="AC705" s="7"/>
      <c r="AD705" s="1"/>
      <c r="AE705" s="1"/>
    </row>
    <row r="706" spans="1:31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1"/>
      <c r="Q706" s="1"/>
      <c r="R706" s="1"/>
      <c r="S706" s="1"/>
      <c r="T706" s="1"/>
      <c r="U706" s="1"/>
      <c r="V706" s="1"/>
      <c r="W706" s="1"/>
      <c r="X706" s="6"/>
      <c r="Y706" s="1"/>
      <c r="Z706" s="1"/>
      <c r="AA706" s="1"/>
      <c r="AB706" s="1"/>
      <c r="AC706" s="7"/>
      <c r="AD706" s="1"/>
      <c r="AE706" s="1"/>
    </row>
    <row r="707" spans="1:31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1"/>
      <c r="Q707" s="1"/>
      <c r="R707" s="1"/>
      <c r="S707" s="1"/>
      <c r="T707" s="1"/>
      <c r="U707" s="1"/>
      <c r="V707" s="1"/>
      <c r="W707" s="1"/>
      <c r="X707" s="6"/>
      <c r="Y707" s="1"/>
      <c r="Z707" s="1"/>
      <c r="AA707" s="1"/>
      <c r="AB707" s="1"/>
      <c r="AC707" s="7"/>
      <c r="AD707" s="1"/>
      <c r="AE707" s="1"/>
    </row>
    <row r="708" spans="1:31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1"/>
      <c r="Q708" s="1"/>
      <c r="R708" s="1"/>
      <c r="S708" s="1"/>
      <c r="T708" s="1"/>
      <c r="U708" s="1"/>
      <c r="V708" s="1"/>
      <c r="W708" s="1"/>
      <c r="X708" s="6"/>
      <c r="Y708" s="1"/>
      <c r="Z708" s="1"/>
      <c r="AA708" s="1"/>
      <c r="AB708" s="1"/>
      <c r="AC708" s="7"/>
      <c r="AD708" s="1"/>
      <c r="AE708" s="1"/>
    </row>
    <row r="709" spans="1:31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1"/>
      <c r="Q709" s="1"/>
      <c r="R709" s="1"/>
      <c r="S709" s="1"/>
      <c r="T709" s="1"/>
      <c r="U709" s="1"/>
      <c r="V709" s="1"/>
      <c r="W709" s="1"/>
      <c r="X709" s="6"/>
      <c r="Y709" s="1"/>
      <c r="Z709" s="1"/>
      <c r="AA709" s="1"/>
      <c r="AB709" s="1"/>
      <c r="AC709" s="7"/>
      <c r="AD709" s="1"/>
      <c r="AE709" s="1"/>
    </row>
    <row r="710" spans="1:31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1"/>
      <c r="Q710" s="1"/>
      <c r="R710" s="1"/>
      <c r="S710" s="1"/>
      <c r="T710" s="1"/>
      <c r="U710" s="1"/>
      <c r="V710" s="1"/>
      <c r="W710" s="1"/>
      <c r="X710" s="6"/>
      <c r="Y710" s="1"/>
      <c r="Z710" s="1"/>
      <c r="AA710" s="1"/>
      <c r="AB710" s="1"/>
      <c r="AC710" s="7"/>
      <c r="AD710" s="1"/>
      <c r="AE710" s="1"/>
    </row>
    <row r="711" spans="1:3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1"/>
      <c r="Q711" s="1"/>
      <c r="R711" s="1"/>
      <c r="S711" s="1"/>
      <c r="T711" s="1"/>
      <c r="U711" s="1"/>
      <c r="V711" s="1"/>
      <c r="W711" s="1"/>
      <c r="X711" s="6"/>
      <c r="Y711" s="1"/>
      <c r="Z711" s="1"/>
      <c r="AA711" s="1"/>
      <c r="AB711" s="1"/>
      <c r="AC711" s="7"/>
      <c r="AD711" s="1"/>
      <c r="AE711" s="1"/>
    </row>
    <row r="712" spans="1:31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1"/>
      <c r="Q712" s="1"/>
      <c r="R712" s="1"/>
      <c r="S712" s="1"/>
      <c r="T712" s="1"/>
      <c r="U712" s="1"/>
      <c r="V712" s="1"/>
      <c r="W712" s="1"/>
      <c r="X712" s="6"/>
      <c r="Y712" s="1"/>
      <c r="Z712" s="1"/>
      <c r="AA712" s="1"/>
      <c r="AB712" s="1"/>
      <c r="AC712" s="7"/>
      <c r="AD712" s="1"/>
      <c r="AE712" s="1"/>
    </row>
    <row r="713" spans="1:31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1"/>
      <c r="Q713" s="1"/>
      <c r="R713" s="1"/>
      <c r="S713" s="1"/>
      <c r="T713" s="1"/>
      <c r="U713" s="1"/>
      <c r="V713" s="1"/>
      <c r="W713" s="1"/>
      <c r="X713" s="6"/>
      <c r="Y713" s="1"/>
      <c r="Z713" s="1"/>
      <c r="AA713" s="1"/>
      <c r="AB713" s="1"/>
      <c r="AC713" s="7"/>
      <c r="AD713" s="1"/>
      <c r="AE713" s="1"/>
    </row>
    <row r="714" spans="1:31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1"/>
      <c r="Q714" s="1"/>
      <c r="R714" s="1"/>
      <c r="S714" s="1"/>
      <c r="T714" s="1"/>
      <c r="U714" s="1"/>
      <c r="V714" s="1"/>
      <c r="W714" s="1"/>
      <c r="X714" s="6"/>
      <c r="Y714" s="1"/>
      <c r="Z714" s="1"/>
      <c r="AA714" s="1"/>
      <c r="AB714" s="1"/>
      <c r="AC714" s="7"/>
      <c r="AD714" s="1"/>
      <c r="AE714" s="1"/>
    </row>
    <row r="715" spans="1:31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1"/>
      <c r="Q715" s="1"/>
      <c r="R715" s="1"/>
      <c r="S715" s="1"/>
      <c r="T715" s="1"/>
      <c r="U715" s="1"/>
      <c r="V715" s="1"/>
      <c r="W715" s="1"/>
      <c r="X715" s="6"/>
      <c r="Y715" s="1"/>
      <c r="Z715" s="1"/>
      <c r="AA715" s="1"/>
      <c r="AB715" s="1"/>
      <c r="AC715" s="7"/>
      <c r="AD715" s="1"/>
      <c r="AE715" s="1"/>
    </row>
    <row r="716" spans="1:31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1"/>
      <c r="Q716" s="1"/>
      <c r="R716" s="1"/>
      <c r="S716" s="1"/>
      <c r="T716" s="1"/>
      <c r="U716" s="1"/>
      <c r="V716" s="1"/>
      <c r="W716" s="1"/>
      <c r="X716" s="6"/>
      <c r="Y716" s="1"/>
      <c r="Z716" s="1"/>
      <c r="AA716" s="1"/>
      <c r="AB716" s="1"/>
      <c r="AC716" s="7"/>
      <c r="AD716" s="1"/>
      <c r="AE716" s="1"/>
    </row>
    <row r="717" spans="1:31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1"/>
      <c r="Q717" s="1"/>
      <c r="R717" s="1"/>
      <c r="S717" s="1"/>
      <c r="T717" s="1"/>
      <c r="U717" s="1"/>
      <c r="V717" s="1"/>
      <c r="W717" s="1"/>
      <c r="X717" s="6"/>
      <c r="Y717" s="1"/>
      <c r="Z717" s="1"/>
      <c r="AA717" s="1"/>
      <c r="AB717" s="1"/>
      <c r="AC717" s="7"/>
      <c r="AD717" s="1"/>
      <c r="AE717" s="1"/>
    </row>
    <row r="718" spans="1:31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1"/>
      <c r="Q718" s="1"/>
      <c r="R718" s="1"/>
      <c r="S718" s="1"/>
      <c r="T718" s="1"/>
      <c r="U718" s="1"/>
      <c r="V718" s="1"/>
      <c r="W718" s="1"/>
      <c r="X718" s="6"/>
      <c r="Y718" s="1"/>
      <c r="Z718" s="1"/>
      <c r="AA718" s="1"/>
      <c r="AB718" s="1"/>
      <c r="AC718" s="7"/>
      <c r="AD718" s="1"/>
      <c r="AE718" s="1"/>
    </row>
    <row r="719" spans="1:31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1"/>
      <c r="Q719" s="1"/>
      <c r="R719" s="1"/>
      <c r="S719" s="1"/>
      <c r="T719" s="1"/>
      <c r="U719" s="1"/>
      <c r="V719" s="1"/>
      <c r="W719" s="1"/>
      <c r="X719" s="6"/>
      <c r="Y719" s="1"/>
      <c r="Z719" s="1"/>
      <c r="AA719" s="1"/>
      <c r="AB719" s="1"/>
      <c r="AC719" s="7"/>
      <c r="AD719" s="1"/>
      <c r="AE719" s="1"/>
    </row>
    <row r="720" spans="1:31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1"/>
      <c r="Q720" s="1"/>
      <c r="R720" s="1"/>
      <c r="S720" s="1"/>
      <c r="T720" s="1"/>
      <c r="U720" s="1"/>
      <c r="V720" s="1"/>
      <c r="W720" s="1"/>
      <c r="X720" s="6"/>
      <c r="Y720" s="1"/>
      <c r="Z720" s="1"/>
      <c r="AA720" s="1"/>
      <c r="AB720" s="1"/>
      <c r="AC720" s="7"/>
      <c r="AD720" s="1"/>
      <c r="AE720" s="1"/>
    </row>
    <row r="721" spans="1:3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1"/>
      <c r="Q721" s="1"/>
      <c r="R721" s="1"/>
      <c r="S721" s="1"/>
      <c r="T721" s="1"/>
      <c r="U721" s="1"/>
      <c r="V721" s="1"/>
      <c r="W721" s="1"/>
      <c r="X721" s="6"/>
      <c r="Y721" s="1"/>
      <c r="Z721" s="1"/>
      <c r="AA721" s="1"/>
      <c r="AB721" s="1"/>
      <c r="AC721" s="7"/>
      <c r="AD721" s="1"/>
      <c r="AE721" s="1"/>
    </row>
    <row r="722" spans="1:31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1"/>
      <c r="Q722" s="1"/>
      <c r="R722" s="1"/>
      <c r="S722" s="1"/>
      <c r="T722" s="1"/>
      <c r="U722" s="1"/>
      <c r="V722" s="1"/>
      <c r="W722" s="1"/>
      <c r="X722" s="6"/>
      <c r="Y722" s="1"/>
      <c r="Z722" s="1"/>
      <c r="AA722" s="1"/>
      <c r="AB722" s="1"/>
      <c r="AC722" s="7"/>
      <c r="AD722" s="1"/>
      <c r="AE722" s="1"/>
    </row>
    <row r="723" spans="1:31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1"/>
      <c r="Q723" s="1"/>
      <c r="R723" s="1"/>
      <c r="S723" s="1"/>
      <c r="T723" s="1"/>
      <c r="U723" s="1"/>
      <c r="V723" s="1"/>
      <c r="W723" s="1"/>
      <c r="X723" s="6"/>
      <c r="Y723" s="1"/>
      <c r="Z723" s="1"/>
      <c r="AA723" s="1"/>
      <c r="AB723" s="1"/>
      <c r="AC723" s="7"/>
      <c r="AD723" s="1"/>
      <c r="AE723" s="1"/>
    </row>
    <row r="724" spans="1:31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1"/>
      <c r="Q724" s="1"/>
      <c r="R724" s="1"/>
      <c r="S724" s="1"/>
      <c r="T724" s="1"/>
      <c r="U724" s="1"/>
      <c r="V724" s="1"/>
      <c r="W724" s="1"/>
      <c r="X724" s="6"/>
      <c r="Y724" s="1"/>
      <c r="Z724" s="1"/>
      <c r="AA724" s="1"/>
      <c r="AB724" s="1"/>
      <c r="AC724" s="7"/>
      <c r="AD724" s="1"/>
      <c r="AE724" s="1"/>
    </row>
    <row r="725" spans="1:31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1"/>
      <c r="Q725" s="1"/>
      <c r="R725" s="1"/>
      <c r="S725" s="1"/>
      <c r="T725" s="1"/>
      <c r="U725" s="1"/>
      <c r="V725" s="1"/>
      <c r="W725" s="1"/>
      <c r="X725" s="6"/>
      <c r="Y725" s="1"/>
      <c r="Z725" s="1"/>
      <c r="AA725" s="1"/>
      <c r="AB725" s="1"/>
      <c r="AC725" s="7"/>
      <c r="AD725" s="1"/>
      <c r="AE725" s="1"/>
    </row>
    <row r="726" spans="1:31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1"/>
      <c r="Q726" s="1"/>
      <c r="R726" s="1"/>
      <c r="S726" s="1"/>
      <c r="T726" s="1"/>
      <c r="U726" s="1"/>
      <c r="V726" s="1"/>
      <c r="W726" s="1"/>
      <c r="X726" s="6"/>
      <c r="Y726" s="1"/>
      <c r="Z726" s="1"/>
      <c r="AA726" s="1"/>
      <c r="AB726" s="1"/>
      <c r="AC726" s="7"/>
      <c r="AD726" s="1"/>
      <c r="AE726" s="1"/>
    </row>
    <row r="727" spans="1:31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1"/>
      <c r="Q727" s="1"/>
      <c r="R727" s="1"/>
      <c r="S727" s="1"/>
      <c r="T727" s="1"/>
      <c r="U727" s="1"/>
      <c r="V727" s="1"/>
      <c r="W727" s="1"/>
      <c r="X727" s="6"/>
      <c r="Y727" s="1"/>
      <c r="Z727" s="1"/>
      <c r="AA727" s="1"/>
      <c r="AB727" s="1"/>
      <c r="AC727" s="7"/>
      <c r="AD727" s="1"/>
      <c r="AE727" s="1"/>
    </row>
    <row r="728" spans="1:31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1"/>
      <c r="Q728" s="1"/>
      <c r="R728" s="1"/>
      <c r="S728" s="1"/>
      <c r="T728" s="1"/>
      <c r="U728" s="1"/>
      <c r="V728" s="1"/>
      <c r="W728" s="1"/>
      <c r="X728" s="6"/>
      <c r="Y728" s="1"/>
      <c r="Z728" s="1"/>
      <c r="AA728" s="1"/>
      <c r="AB728" s="1"/>
      <c r="AC728" s="7"/>
      <c r="AD728" s="1"/>
      <c r="AE728" s="1"/>
    </row>
    <row r="729" spans="1:31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1"/>
      <c r="Q729" s="1"/>
      <c r="R729" s="1"/>
      <c r="S729" s="1"/>
      <c r="T729" s="1"/>
      <c r="U729" s="1"/>
      <c r="V729" s="1"/>
      <c r="W729" s="1"/>
      <c r="X729" s="6"/>
      <c r="Y729" s="1"/>
      <c r="Z729" s="1"/>
      <c r="AA729" s="1"/>
      <c r="AB729" s="1"/>
      <c r="AC729" s="7"/>
      <c r="AD729" s="1"/>
      <c r="AE729" s="1"/>
    </row>
    <row r="730" spans="1:31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1"/>
      <c r="Q730" s="1"/>
      <c r="R730" s="1"/>
      <c r="S730" s="1"/>
      <c r="T730" s="1"/>
      <c r="U730" s="1"/>
      <c r="V730" s="1"/>
      <c r="W730" s="1"/>
      <c r="X730" s="6"/>
      <c r="Y730" s="1"/>
      <c r="Z730" s="1"/>
      <c r="AA730" s="1"/>
      <c r="AB730" s="1"/>
      <c r="AC730" s="7"/>
      <c r="AD730" s="1"/>
      <c r="AE730" s="1"/>
    </row>
    <row r="731" spans="1: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1"/>
      <c r="Q731" s="1"/>
      <c r="R731" s="1"/>
      <c r="S731" s="1"/>
      <c r="T731" s="1"/>
      <c r="U731" s="1"/>
      <c r="V731" s="1"/>
      <c r="W731" s="1"/>
      <c r="X731" s="6"/>
      <c r="Y731" s="1"/>
      <c r="Z731" s="1"/>
      <c r="AA731" s="1"/>
      <c r="AB731" s="1"/>
      <c r="AC731" s="7"/>
      <c r="AD731" s="1"/>
      <c r="AE731" s="1"/>
    </row>
    <row r="732" spans="1:31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1"/>
      <c r="Q732" s="1"/>
      <c r="R732" s="1"/>
      <c r="S732" s="1"/>
      <c r="T732" s="1"/>
      <c r="U732" s="1"/>
      <c r="V732" s="1"/>
      <c r="W732" s="1"/>
      <c r="X732" s="6"/>
      <c r="Y732" s="1"/>
      <c r="Z732" s="1"/>
      <c r="AA732" s="1"/>
      <c r="AB732" s="1"/>
      <c r="AC732" s="7"/>
      <c r="AD732" s="1"/>
      <c r="AE732" s="1"/>
    </row>
    <row r="733" spans="1:31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1"/>
      <c r="Q733" s="1"/>
      <c r="R733" s="1"/>
      <c r="S733" s="1"/>
      <c r="T733" s="1"/>
      <c r="U733" s="1"/>
      <c r="V733" s="1"/>
      <c r="W733" s="1"/>
      <c r="X733" s="6"/>
      <c r="Y733" s="1"/>
      <c r="Z733" s="1"/>
      <c r="AA733" s="1"/>
      <c r="AB733" s="1"/>
      <c r="AC733" s="7"/>
      <c r="AD733" s="1"/>
      <c r="AE733" s="1"/>
    </row>
    <row r="734" spans="1:31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1"/>
      <c r="Q734" s="1"/>
      <c r="R734" s="1"/>
      <c r="S734" s="1"/>
      <c r="T734" s="1"/>
      <c r="U734" s="1"/>
      <c r="V734" s="1"/>
      <c r="W734" s="1"/>
      <c r="X734" s="6"/>
      <c r="Y734" s="1"/>
      <c r="Z734" s="1"/>
      <c r="AA734" s="1"/>
      <c r="AB734" s="1"/>
      <c r="AC734" s="7"/>
      <c r="AD734" s="1"/>
      <c r="AE734" s="1"/>
    </row>
    <row r="735" spans="1:31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1"/>
      <c r="Q735" s="1"/>
      <c r="R735" s="1"/>
      <c r="S735" s="1"/>
      <c r="T735" s="1"/>
      <c r="U735" s="1"/>
      <c r="V735" s="1"/>
      <c r="W735" s="1"/>
      <c r="X735" s="6"/>
      <c r="Y735" s="1"/>
      <c r="Z735" s="1"/>
      <c r="AA735" s="1"/>
      <c r="AB735" s="1"/>
      <c r="AC735" s="7"/>
      <c r="AD735" s="1"/>
      <c r="AE735" s="1"/>
    </row>
    <row r="736" spans="1:31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1"/>
      <c r="Q736" s="1"/>
      <c r="R736" s="1"/>
      <c r="S736" s="1"/>
      <c r="T736" s="1"/>
      <c r="U736" s="1"/>
      <c r="V736" s="1"/>
      <c r="W736" s="1"/>
      <c r="X736" s="6"/>
      <c r="Y736" s="1"/>
      <c r="Z736" s="1"/>
      <c r="AA736" s="1"/>
      <c r="AB736" s="1"/>
      <c r="AC736" s="7"/>
      <c r="AD736" s="1"/>
      <c r="AE736" s="1"/>
    </row>
    <row r="737" spans="1:31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1"/>
      <c r="Q737" s="1"/>
      <c r="R737" s="1"/>
      <c r="S737" s="1"/>
      <c r="T737" s="1"/>
      <c r="U737" s="1"/>
      <c r="V737" s="1"/>
      <c r="W737" s="1"/>
      <c r="X737" s="6"/>
      <c r="Y737" s="1"/>
      <c r="Z737" s="1"/>
      <c r="AA737" s="1"/>
      <c r="AB737" s="1"/>
      <c r="AC737" s="7"/>
      <c r="AD737" s="1"/>
      <c r="AE737" s="1"/>
    </row>
    <row r="738" spans="1:31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1"/>
      <c r="Q738" s="1"/>
      <c r="R738" s="1"/>
      <c r="S738" s="1"/>
      <c r="T738" s="1"/>
      <c r="U738" s="1"/>
      <c r="V738" s="1"/>
      <c r="W738" s="1"/>
      <c r="X738" s="6"/>
      <c r="Y738" s="1"/>
      <c r="Z738" s="1"/>
      <c r="AA738" s="1"/>
      <c r="AB738" s="1"/>
      <c r="AC738" s="7"/>
      <c r="AD738" s="1"/>
      <c r="AE738" s="1"/>
    </row>
    <row r="739" spans="1:31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1"/>
      <c r="Q739" s="1"/>
      <c r="R739" s="1"/>
      <c r="S739" s="1"/>
      <c r="T739" s="1"/>
      <c r="U739" s="1"/>
      <c r="V739" s="1"/>
      <c r="W739" s="1"/>
      <c r="X739" s="6"/>
      <c r="Y739" s="1"/>
      <c r="Z739" s="1"/>
      <c r="AA739" s="1"/>
      <c r="AB739" s="1"/>
      <c r="AC739" s="7"/>
      <c r="AD739" s="1"/>
      <c r="AE739" s="1"/>
    </row>
    <row r="740" spans="1:31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1"/>
      <c r="Q740" s="1"/>
      <c r="R740" s="1"/>
      <c r="S740" s="1"/>
      <c r="T740" s="1"/>
      <c r="U740" s="1"/>
      <c r="V740" s="1"/>
      <c r="W740" s="1"/>
      <c r="X740" s="6"/>
      <c r="Y740" s="1"/>
      <c r="Z740" s="1"/>
      <c r="AA740" s="1"/>
      <c r="AB740" s="1"/>
      <c r="AC740" s="7"/>
      <c r="AD740" s="1"/>
      <c r="AE740" s="1"/>
    </row>
    <row r="741" spans="1:3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1"/>
      <c r="Q741" s="1"/>
      <c r="R741" s="1"/>
      <c r="S741" s="1"/>
      <c r="T741" s="1"/>
      <c r="U741" s="1"/>
      <c r="V741" s="1"/>
      <c r="W741" s="1"/>
      <c r="X741" s="6"/>
      <c r="Y741" s="1"/>
      <c r="Z741" s="1"/>
      <c r="AA741" s="1"/>
      <c r="AB741" s="1"/>
      <c r="AC741" s="7"/>
      <c r="AD741" s="1"/>
      <c r="AE741" s="1"/>
    </row>
    <row r="742" spans="1:31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1"/>
      <c r="Q742" s="1"/>
      <c r="R742" s="1"/>
      <c r="S742" s="1"/>
      <c r="T742" s="1"/>
      <c r="U742" s="1"/>
      <c r="V742" s="1"/>
      <c r="W742" s="1"/>
      <c r="X742" s="6"/>
      <c r="Y742" s="1"/>
      <c r="Z742" s="1"/>
      <c r="AA742" s="1"/>
      <c r="AB742" s="1"/>
      <c r="AC742" s="7"/>
      <c r="AD742" s="1"/>
      <c r="AE742" s="1"/>
    </row>
    <row r="743" spans="1:31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1"/>
      <c r="Q743" s="1"/>
      <c r="R743" s="1"/>
      <c r="S743" s="1"/>
      <c r="T743" s="1"/>
      <c r="U743" s="1"/>
      <c r="V743" s="1"/>
      <c r="W743" s="1"/>
      <c r="X743" s="6"/>
      <c r="Y743" s="1"/>
      <c r="Z743" s="1"/>
      <c r="AA743" s="1"/>
      <c r="AB743" s="1"/>
      <c r="AC743" s="7"/>
      <c r="AD743" s="1"/>
      <c r="AE743" s="1"/>
    </row>
    <row r="744" spans="1:31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1"/>
      <c r="Q744" s="1"/>
      <c r="R744" s="1"/>
      <c r="S744" s="1"/>
      <c r="T744" s="1"/>
      <c r="U744" s="1"/>
      <c r="V744" s="1"/>
      <c r="W744" s="1"/>
      <c r="X744" s="6"/>
      <c r="Y744" s="1"/>
      <c r="Z744" s="1"/>
      <c r="AA744" s="1"/>
      <c r="AB744" s="1"/>
      <c r="AC744" s="7"/>
      <c r="AD744" s="1"/>
      <c r="AE744" s="1"/>
    </row>
    <row r="745" spans="1:31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1"/>
      <c r="Q745" s="1"/>
      <c r="R745" s="1"/>
      <c r="S745" s="1"/>
      <c r="T745" s="1"/>
      <c r="U745" s="1"/>
      <c r="V745" s="1"/>
      <c r="W745" s="1"/>
      <c r="X745" s="6"/>
      <c r="Y745" s="1"/>
      <c r="Z745" s="1"/>
      <c r="AA745" s="1"/>
      <c r="AB745" s="1"/>
      <c r="AC745" s="7"/>
      <c r="AD745" s="1"/>
      <c r="AE745" s="1"/>
    </row>
    <row r="746" spans="1:31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1"/>
      <c r="Q746" s="1"/>
      <c r="R746" s="1"/>
      <c r="S746" s="1"/>
      <c r="T746" s="1"/>
      <c r="U746" s="1"/>
      <c r="V746" s="1"/>
      <c r="W746" s="1"/>
      <c r="X746" s="6"/>
      <c r="Y746" s="1"/>
      <c r="Z746" s="1"/>
      <c r="AA746" s="1"/>
      <c r="AB746" s="1"/>
      <c r="AC746" s="7"/>
      <c r="AD746" s="1"/>
      <c r="AE746" s="1"/>
    </row>
    <row r="747" spans="1:31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1"/>
      <c r="Q747" s="1"/>
      <c r="R747" s="1"/>
      <c r="S747" s="1"/>
      <c r="T747" s="1"/>
      <c r="U747" s="1"/>
      <c r="V747" s="1"/>
      <c r="W747" s="1"/>
      <c r="X747" s="6"/>
      <c r="Y747" s="1"/>
      <c r="Z747" s="1"/>
      <c r="AA747" s="1"/>
      <c r="AB747" s="1"/>
      <c r="AC747" s="7"/>
      <c r="AD747" s="1"/>
      <c r="AE747" s="1"/>
    </row>
    <row r="748" spans="1:31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1"/>
      <c r="Q748" s="1"/>
      <c r="R748" s="1"/>
      <c r="S748" s="1"/>
      <c r="T748" s="1"/>
      <c r="U748" s="1"/>
      <c r="V748" s="1"/>
      <c r="W748" s="1"/>
      <c r="X748" s="6"/>
      <c r="Y748" s="1"/>
      <c r="Z748" s="1"/>
      <c r="AA748" s="1"/>
      <c r="AB748" s="1"/>
      <c r="AC748" s="7"/>
      <c r="AD748" s="1"/>
      <c r="AE748" s="1"/>
    </row>
    <row r="749" spans="1:31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1"/>
      <c r="Q749" s="1"/>
      <c r="R749" s="1"/>
      <c r="S749" s="1"/>
      <c r="T749" s="1"/>
      <c r="U749" s="1"/>
      <c r="V749" s="1"/>
      <c r="W749" s="1"/>
      <c r="X749" s="6"/>
      <c r="Y749" s="1"/>
      <c r="Z749" s="1"/>
      <c r="AA749" s="1"/>
      <c r="AB749" s="1"/>
      <c r="AC749" s="7"/>
      <c r="AD749" s="1"/>
      <c r="AE749" s="1"/>
    </row>
    <row r="750" spans="1:31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1"/>
      <c r="Q750" s="1"/>
      <c r="R750" s="1"/>
      <c r="S750" s="1"/>
      <c r="T750" s="1"/>
      <c r="U750" s="1"/>
      <c r="V750" s="1"/>
      <c r="W750" s="1"/>
      <c r="X750" s="6"/>
      <c r="Y750" s="1"/>
      <c r="Z750" s="1"/>
      <c r="AA750" s="1"/>
      <c r="AB750" s="1"/>
      <c r="AC750" s="7"/>
      <c r="AD750" s="1"/>
      <c r="AE750" s="1"/>
    </row>
    <row r="751" spans="1:3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1"/>
      <c r="Q751" s="1"/>
      <c r="R751" s="1"/>
      <c r="S751" s="1"/>
      <c r="T751" s="1"/>
      <c r="U751" s="1"/>
      <c r="V751" s="1"/>
      <c r="W751" s="1"/>
      <c r="X751" s="6"/>
      <c r="Y751" s="1"/>
      <c r="Z751" s="1"/>
      <c r="AA751" s="1"/>
      <c r="AB751" s="1"/>
      <c r="AC751" s="7"/>
      <c r="AD751" s="1"/>
      <c r="AE751" s="1"/>
    </row>
    <row r="752" spans="1:31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1"/>
      <c r="Q752" s="1"/>
      <c r="R752" s="1"/>
      <c r="S752" s="1"/>
      <c r="T752" s="1"/>
      <c r="U752" s="1"/>
      <c r="V752" s="1"/>
      <c r="W752" s="1"/>
      <c r="X752" s="6"/>
      <c r="Y752" s="1"/>
      <c r="Z752" s="1"/>
      <c r="AA752" s="1"/>
      <c r="AB752" s="1"/>
      <c r="AC752" s="7"/>
      <c r="AD752" s="1"/>
      <c r="AE752" s="1"/>
    </row>
    <row r="753" spans="1:31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1"/>
      <c r="Q753" s="1"/>
      <c r="R753" s="1"/>
      <c r="S753" s="1"/>
      <c r="T753" s="1"/>
      <c r="U753" s="1"/>
      <c r="V753" s="1"/>
      <c r="W753" s="1"/>
      <c r="X753" s="6"/>
      <c r="Y753" s="1"/>
      <c r="Z753" s="1"/>
      <c r="AA753" s="1"/>
      <c r="AB753" s="1"/>
      <c r="AC753" s="7"/>
      <c r="AD753" s="1"/>
      <c r="AE753" s="1"/>
    </row>
    <row r="754" spans="1:31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1"/>
      <c r="Q754" s="1"/>
      <c r="R754" s="1"/>
      <c r="S754" s="1"/>
      <c r="T754" s="1"/>
      <c r="U754" s="1"/>
      <c r="V754" s="1"/>
      <c r="W754" s="1"/>
      <c r="X754" s="6"/>
      <c r="Y754" s="1"/>
      <c r="Z754" s="1"/>
      <c r="AA754" s="1"/>
      <c r="AB754" s="1"/>
      <c r="AC754" s="7"/>
      <c r="AD754" s="1"/>
      <c r="AE754" s="1"/>
    </row>
    <row r="755" spans="1:31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1"/>
      <c r="Q755" s="1"/>
      <c r="R755" s="1"/>
      <c r="S755" s="1"/>
      <c r="T755" s="1"/>
      <c r="U755" s="1"/>
      <c r="V755" s="1"/>
      <c r="W755" s="1"/>
      <c r="X755" s="6"/>
      <c r="Y755" s="1"/>
      <c r="Z755" s="1"/>
      <c r="AA755" s="1"/>
      <c r="AB755" s="1"/>
      <c r="AC755" s="7"/>
      <c r="AD755" s="1"/>
      <c r="AE755" s="1"/>
    </row>
    <row r="756" spans="1:31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1"/>
      <c r="Q756" s="1"/>
      <c r="R756" s="1"/>
      <c r="S756" s="1"/>
      <c r="T756" s="1"/>
      <c r="U756" s="1"/>
      <c r="V756" s="1"/>
      <c r="W756" s="1"/>
      <c r="X756" s="6"/>
      <c r="Y756" s="1"/>
      <c r="Z756" s="1"/>
      <c r="AA756" s="1"/>
      <c r="AB756" s="1"/>
      <c r="AC756" s="7"/>
      <c r="AD756" s="1"/>
      <c r="AE756" s="1"/>
    </row>
    <row r="757" spans="1:31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1"/>
      <c r="Q757" s="1"/>
      <c r="R757" s="1"/>
      <c r="S757" s="1"/>
      <c r="T757" s="1"/>
      <c r="U757" s="1"/>
      <c r="V757" s="1"/>
      <c r="W757" s="1"/>
      <c r="X757" s="6"/>
      <c r="Y757" s="1"/>
      <c r="Z757" s="1"/>
      <c r="AA757" s="1"/>
      <c r="AB757" s="1"/>
      <c r="AC757" s="7"/>
      <c r="AD757" s="1"/>
      <c r="AE757" s="1"/>
    </row>
    <row r="758" spans="1:31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1"/>
      <c r="Q758" s="1"/>
      <c r="R758" s="1"/>
      <c r="S758" s="1"/>
      <c r="T758" s="1"/>
      <c r="U758" s="1"/>
      <c r="V758" s="1"/>
      <c r="W758" s="1"/>
      <c r="X758" s="6"/>
      <c r="Y758" s="1"/>
      <c r="Z758" s="1"/>
      <c r="AA758" s="1"/>
      <c r="AB758" s="1"/>
      <c r="AC758" s="7"/>
      <c r="AD758" s="1"/>
      <c r="AE758" s="1"/>
    </row>
    <row r="759" spans="1:31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1"/>
      <c r="Q759" s="1"/>
      <c r="R759" s="1"/>
      <c r="S759" s="1"/>
      <c r="T759" s="1"/>
      <c r="U759" s="1"/>
      <c r="V759" s="1"/>
      <c r="W759" s="1"/>
      <c r="X759" s="6"/>
      <c r="Y759" s="1"/>
      <c r="Z759" s="1"/>
      <c r="AA759" s="1"/>
      <c r="AB759" s="1"/>
      <c r="AC759" s="7"/>
      <c r="AD759" s="1"/>
      <c r="AE759" s="1"/>
    </row>
    <row r="760" spans="1:31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1"/>
      <c r="Q760" s="1"/>
      <c r="R760" s="1"/>
      <c r="S760" s="1"/>
      <c r="T760" s="1"/>
      <c r="U760" s="1"/>
      <c r="V760" s="1"/>
      <c r="W760" s="1"/>
      <c r="X760" s="6"/>
      <c r="Y760" s="1"/>
      <c r="Z760" s="1"/>
      <c r="AA760" s="1"/>
      <c r="AB760" s="1"/>
      <c r="AC760" s="7"/>
      <c r="AD760" s="1"/>
      <c r="AE760" s="1"/>
    </row>
    <row r="761" spans="1:3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1"/>
      <c r="Q761" s="1"/>
      <c r="R761" s="1"/>
      <c r="S761" s="1"/>
      <c r="T761" s="1"/>
      <c r="U761" s="1"/>
      <c r="V761" s="1"/>
      <c r="W761" s="1"/>
      <c r="X761" s="6"/>
      <c r="Y761" s="1"/>
      <c r="Z761" s="1"/>
      <c r="AA761" s="1"/>
      <c r="AB761" s="1"/>
      <c r="AC761" s="7"/>
      <c r="AD761" s="1"/>
      <c r="AE761" s="1"/>
    </row>
    <row r="762" spans="1:31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1"/>
      <c r="Q762" s="1"/>
      <c r="R762" s="1"/>
      <c r="S762" s="1"/>
      <c r="T762" s="1"/>
      <c r="U762" s="1"/>
      <c r="V762" s="1"/>
      <c r="W762" s="1"/>
      <c r="X762" s="6"/>
      <c r="Y762" s="1"/>
      <c r="Z762" s="1"/>
      <c r="AA762" s="1"/>
      <c r="AB762" s="1"/>
      <c r="AC762" s="7"/>
      <c r="AD762" s="1"/>
      <c r="AE762" s="1"/>
    </row>
    <row r="763" spans="1:31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1"/>
      <c r="Q763" s="1"/>
      <c r="R763" s="1"/>
      <c r="S763" s="1"/>
      <c r="T763" s="1"/>
      <c r="U763" s="1"/>
      <c r="V763" s="1"/>
      <c r="W763" s="1"/>
      <c r="X763" s="6"/>
      <c r="Y763" s="1"/>
      <c r="Z763" s="1"/>
      <c r="AA763" s="1"/>
      <c r="AB763" s="1"/>
      <c r="AC763" s="7"/>
      <c r="AD763" s="1"/>
      <c r="AE763" s="1"/>
    </row>
    <row r="764" spans="1:31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1"/>
      <c r="Q764" s="1"/>
      <c r="R764" s="1"/>
      <c r="S764" s="1"/>
      <c r="T764" s="1"/>
      <c r="U764" s="1"/>
      <c r="V764" s="1"/>
      <c r="W764" s="1"/>
      <c r="X764" s="6"/>
      <c r="Y764" s="1"/>
      <c r="Z764" s="1"/>
      <c r="AA764" s="1"/>
      <c r="AB764" s="1"/>
      <c r="AC764" s="7"/>
      <c r="AD764" s="1"/>
      <c r="AE764" s="1"/>
    </row>
    <row r="765" spans="1:31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1"/>
      <c r="Q765" s="1"/>
      <c r="R765" s="1"/>
      <c r="S765" s="1"/>
      <c r="T765" s="1"/>
      <c r="U765" s="1"/>
      <c r="V765" s="1"/>
      <c r="W765" s="1"/>
      <c r="X765" s="6"/>
      <c r="Y765" s="1"/>
      <c r="Z765" s="1"/>
      <c r="AA765" s="1"/>
      <c r="AB765" s="1"/>
      <c r="AC765" s="7"/>
      <c r="AD765" s="1"/>
      <c r="AE765" s="1"/>
    </row>
    <row r="766" spans="1:31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1"/>
      <c r="Q766" s="1"/>
      <c r="R766" s="1"/>
      <c r="S766" s="1"/>
      <c r="T766" s="1"/>
      <c r="U766" s="1"/>
      <c r="V766" s="1"/>
      <c r="W766" s="1"/>
      <c r="X766" s="6"/>
      <c r="Y766" s="1"/>
      <c r="Z766" s="1"/>
      <c r="AA766" s="1"/>
      <c r="AB766" s="1"/>
      <c r="AC766" s="7"/>
      <c r="AD766" s="1"/>
      <c r="AE766" s="1"/>
    </row>
    <row r="767" spans="1:31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1"/>
      <c r="Q767" s="1"/>
      <c r="R767" s="1"/>
      <c r="S767" s="1"/>
      <c r="T767" s="1"/>
      <c r="U767" s="1"/>
      <c r="V767" s="1"/>
      <c r="W767" s="1"/>
      <c r="X767" s="6"/>
      <c r="Y767" s="1"/>
      <c r="Z767" s="1"/>
      <c r="AA767" s="1"/>
      <c r="AB767" s="1"/>
      <c r="AC767" s="7"/>
      <c r="AD767" s="1"/>
      <c r="AE767" s="1"/>
    </row>
    <row r="768" spans="1:31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1"/>
      <c r="Q768" s="1"/>
      <c r="R768" s="1"/>
      <c r="S768" s="1"/>
      <c r="T768" s="1"/>
      <c r="U768" s="1"/>
      <c r="V768" s="1"/>
      <c r="W768" s="1"/>
      <c r="X768" s="6"/>
      <c r="Y768" s="1"/>
      <c r="Z768" s="1"/>
      <c r="AA768" s="1"/>
      <c r="AB768" s="1"/>
      <c r="AC768" s="7"/>
      <c r="AD768" s="1"/>
      <c r="AE768" s="1"/>
    </row>
    <row r="769" spans="1:31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1"/>
      <c r="Q769" s="1"/>
      <c r="R769" s="1"/>
      <c r="S769" s="1"/>
      <c r="T769" s="1"/>
      <c r="U769" s="1"/>
      <c r="V769" s="1"/>
      <c r="W769" s="1"/>
      <c r="X769" s="6"/>
      <c r="Y769" s="1"/>
      <c r="Z769" s="1"/>
      <c r="AA769" s="1"/>
      <c r="AB769" s="1"/>
      <c r="AC769" s="7"/>
      <c r="AD769" s="1"/>
      <c r="AE769" s="1"/>
    </row>
    <row r="770" spans="1:31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1"/>
      <c r="Q770" s="1"/>
      <c r="R770" s="1"/>
      <c r="S770" s="1"/>
      <c r="T770" s="1"/>
      <c r="U770" s="1"/>
      <c r="V770" s="1"/>
      <c r="W770" s="1"/>
      <c r="X770" s="6"/>
      <c r="Y770" s="1"/>
      <c r="Z770" s="1"/>
      <c r="AA770" s="1"/>
      <c r="AB770" s="1"/>
      <c r="AC770" s="7"/>
      <c r="AD770" s="1"/>
      <c r="AE770" s="1"/>
    </row>
    <row r="771" spans="1:3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1"/>
      <c r="Q771" s="1"/>
      <c r="R771" s="1"/>
      <c r="S771" s="1"/>
      <c r="T771" s="1"/>
      <c r="U771" s="1"/>
      <c r="V771" s="1"/>
      <c r="W771" s="1"/>
      <c r="X771" s="6"/>
      <c r="Y771" s="1"/>
      <c r="Z771" s="1"/>
      <c r="AA771" s="1"/>
      <c r="AB771" s="1"/>
      <c r="AC771" s="7"/>
      <c r="AD771" s="1"/>
      <c r="AE771" s="1"/>
    </row>
    <row r="772" spans="1:31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1"/>
      <c r="Q772" s="1"/>
      <c r="R772" s="1"/>
      <c r="S772" s="1"/>
      <c r="T772" s="1"/>
      <c r="U772" s="1"/>
      <c r="V772" s="1"/>
      <c r="W772" s="1"/>
      <c r="X772" s="6"/>
      <c r="Y772" s="1"/>
      <c r="Z772" s="1"/>
      <c r="AA772" s="1"/>
      <c r="AB772" s="1"/>
      <c r="AC772" s="7"/>
      <c r="AD772" s="1"/>
      <c r="AE772" s="1"/>
    </row>
    <row r="773" spans="1:31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1"/>
      <c r="Q773" s="1"/>
      <c r="R773" s="1"/>
      <c r="S773" s="1"/>
      <c r="T773" s="1"/>
      <c r="U773" s="1"/>
      <c r="V773" s="1"/>
      <c r="W773" s="1"/>
      <c r="X773" s="6"/>
      <c r="Y773" s="1"/>
      <c r="Z773" s="1"/>
      <c r="AA773" s="1"/>
      <c r="AB773" s="1"/>
      <c r="AC773" s="7"/>
      <c r="AD773" s="1"/>
      <c r="AE773" s="1"/>
    </row>
    <row r="774" spans="1:31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1"/>
      <c r="Q774" s="1"/>
      <c r="R774" s="1"/>
      <c r="S774" s="1"/>
      <c r="T774" s="1"/>
      <c r="U774" s="1"/>
      <c r="V774" s="1"/>
      <c r="W774" s="1"/>
      <c r="X774" s="6"/>
      <c r="Y774" s="1"/>
      <c r="Z774" s="1"/>
      <c r="AA774" s="1"/>
      <c r="AB774" s="1"/>
      <c r="AC774" s="7"/>
      <c r="AD774" s="1"/>
      <c r="AE774" s="1"/>
    </row>
    <row r="775" spans="1:31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1"/>
      <c r="Q775" s="1"/>
      <c r="R775" s="1"/>
      <c r="S775" s="1"/>
      <c r="T775" s="1"/>
      <c r="U775" s="1"/>
      <c r="V775" s="1"/>
      <c r="W775" s="1"/>
      <c r="X775" s="6"/>
      <c r="Y775" s="1"/>
      <c r="Z775" s="1"/>
      <c r="AA775" s="1"/>
      <c r="AB775" s="1"/>
      <c r="AC775" s="7"/>
      <c r="AD775" s="1"/>
      <c r="AE775" s="1"/>
    </row>
    <row r="776" spans="1:31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1"/>
      <c r="Q776" s="1"/>
      <c r="R776" s="1"/>
      <c r="S776" s="1"/>
      <c r="T776" s="1"/>
      <c r="U776" s="1"/>
      <c r="V776" s="1"/>
      <c r="W776" s="1"/>
      <c r="X776" s="6"/>
      <c r="Y776" s="1"/>
      <c r="Z776" s="1"/>
      <c r="AA776" s="1"/>
      <c r="AB776" s="1"/>
      <c r="AC776" s="7"/>
      <c r="AD776" s="1"/>
      <c r="AE776" s="1"/>
    </row>
    <row r="777" spans="1:31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1"/>
      <c r="Q777" s="1"/>
      <c r="R777" s="1"/>
      <c r="S777" s="1"/>
      <c r="T777" s="1"/>
      <c r="U777" s="1"/>
      <c r="V777" s="1"/>
      <c r="W777" s="1"/>
      <c r="X777" s="6"/>
      <c r="Y777" s="1"/>
      <c r="Z777" s="1"/>
      <c r="AA777" s="1"/>
      <c r="AB777" s="1"/>
      <c r="AC777" s="7"/>
      <c r="AD777" s="1"/>
      <c r="AE777" s="1"/>
    </row>
    <row r="778" spans="1:31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1"/>
      <c r="Q778" s="1"/>
      <c r="R778" s="1"/>
      <c r="S778" s="1"/>
      <c r="T778" s="1"/>
      <c r="U778" s="1"/>
      <c r="V778" s="1"/>
      <c r="W778" s="1"/>
      <c r="X778" s="6"/>
      <c r="Y778" s="1"/>
      <c r="Z778" s="1"/>
      <c r="AA778" s="1"/>
      <c r="AB778" s="1"/>
      <c r="AC778" s="7"/>
      <c r="AD778" s="1"/>
      <c r="AE778" s="1"/>
    </row>
    <row r="779" spans="1:31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1"/>
      <c r="Q779" s="1"/>
      <c r="R779" s="1"/>
      <c r="S779" s="1"/>
      <c r="T779" s="1"/>
      <c r="U779" s="1"/>
      <c r="V779" s="1"/>
      <c r="W779" s="1"/>
      <c r="X779" s="6"/>
      <c r="Y779" s="1"/>
      <c r="Z779" s="1"/>
      <c r="AA779" s="1"/>
      <c r="AB779" s="1"/>
      <c r="AC779" s="7"/>
      <c r="AD779" s="1"/>
      <c r="AE779" s="1"/>
    </row>
    <row r="780" spans="1:31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1"/>
      <c r="Q780" s="1"/>
      <c r="R780" s="1"/>
      <c r="S780" s="1"/>
      <c r="T780" s="1"/>
      <c r="U780" s="1"/>
      <c r="V780" s="1"/>
      <c r="W780" s="1"/>
      <c r="X780" s="6"/>
      <c r="Y780" s="1"/>
      <c r="Z780" s="1"/>
      <c r="AA780" s="1"/>
      <c r="AB780" s="1"/>
      <c r="AC780" s="7"/>
      <c r="AD780" s="1"/>
      <c r="AE780" s="1"/>
    </row>
    <row r="781" spans="1:3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1"/>
      <c r="Q781" s="1"/>
      <c r="R781" s="1"/>
      <c r="S781" s="1"/>
      <c r="T781" s="1"/>
      <c r="U781" s="1"/>
      <c r="V781" s="1"/>
      <c r="W781" s="1"/>
      <c r="X781" s="6"/>
      <c r="Y781" s="1"/>
      <c r="Z781" s="1"/>
      <c r="AA781" s="1"/>
      <c r="AB781" s="1"/>
      <c r="AC781" s="7"/>
      <c r="AD781" s="1"/>
      <c r="AE781" s="1"/>
    </row>
    <row r="782" spans="1:31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1"/>
      <c r="Q782" s="1"/>
      <c r="R782" s="1"/>
      <c r="S782" s="1"/>
      <c r="T782" s="1"/>
      <c r="U782" s="1"/>
      <c r="V782" s="1"/>
      <c r="W782" s="1"/>
      <c r="X782" s="6"/>
      <c r="Y782" s="1"/>
      <c r="Z782" s="1"/>
      <c r="AA782" s="1"/>
      <c r="AB782" s="1"/>
      <c r="AC782" s="7"/>
      <c r="AD782" s="1"/>
      <c r="AE782" s="1"/>
    </row>
    <row r="783" spans="1:31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1"/>
      <c r="Q783" s="1"/>
      <c r="R783" s="1"/>
      <c r="S783" s="1"/>
      <c r="T783" s="1"/>
      <c r="U783" s="1"/>
      <c r="V783" s="1"/>
      <c r="W783" s="1"/>
      <c r="X783" s="6"/>
      <c r="Y783" s="1"/>
      <c r="Z783" s="1"/>
      <c r="AA783" s="1"/>
      <c r="AB783" s="1"/>
      <c r="AC783" s="7"/>
      <c r="AD783" s="1"/>
      <c r="AE783" s="1"/>
    </row>
    <row r="784" spans="1:31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1"/>
      <c r="Q784" s="1"/>
      <c r="R784" s="1"/>
      <c r="S784" s="1"/>
      <c r="T784" s="1"/>
      <c r="U784" s="1"/>
      <c r="V784" s="1"/>
      <c r="W784" s="1"/>
      <c r="X784" s="6"/>
      <c r="Y784" s="1"/>
      <c r="Z784" s="1"/>
      <c r="AA784" s="1"/>
      <c r="AB784" s="1"/>
      <c r="AC784" s="7"/>
      <c r="AD784" s="1"/>
      <c r="AE784" s="1"/>
    </row>
    <row r="785" spans="1:31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1"/>
      <c r="Q785" s="1"/>
      <c r="R785" s="1"/>
      <c r="S785" s="1"/>
      <c r="T785" s="1"/>
      <c r="U785" s="1"/>
      <c r="V785" s="1"/>
      <c r="W785" s="1"/>
      <c r="X785" s="6"/>
      <c r="Y785" s="1"/>
      <c r="Z785" s="1"/>
      <c r="AA785" s="1"/>
      <c r="AB785" s="1"/>
      <c r="AC785" s="7"/>
      <c r="AD785" s="1"/>
      <c r="AE785" s="1"/>
    </row>
    <row r="786" spans="1:31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1"/>
      <c r="Q786" s="1"/>
      <c r="R786" s="1"/>
      <c r="S786" s="1"/>
      <c r="T786" s="1"/>
      <c r="U786" s="1"/>
      <c r="V786" s="1"/>
      <c r="W786" s="1"/>
      <c r="X786" s="6"/>
      <c r="Y786" s="1"/>
      <c r="Z786" s="1"/>
      <c r="AA786" s="1"/>
      <c r="AB786" s="1"/>
      <c r="AC786" s="7"/>
      <c r="AD786" s="1"/>
      <c r="AE786" s="1"/>
    </row>
    <row r="787" spans="1:31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1"/>
      <c r="Q787" s="1"/>
      <c r="R787" s="1"/>
      <c r="S787" s="1"/>
      <c r="T787" s="1"/>
      <c r="U787" s="1"/>
      <c r="V787" s="1"/>
      <c r="W787" s="1"/>
      <c r="X787" s="6"/>
      <c r="Y787" s="1"/>
      <c r="Z787" s="1"/>
      <c r="AA787" s="1"/>
      <c r="AB787" s="1"/>
      <c r="AC787" s="7"/>
      <c r="AD787" s="1"/>
      <c r="AE787" s="1"/>
    </row>
    <row r="788" spans="1:31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1"/>
      <c r="Q788" s="1"/>
      <c r="R788" s="1"/>
      <c r="S788" s="1"/>
      <c r="T788" s="1"/>
      <c r="U788" s="1"/>
      <c r="V788" s="1"/>
      <c r="W788" s="1"/>
      <c r="X788" s="6"/>
      <c r="Y788" s="1"/>
      <c r="Z788" s="1"/>
      <c r="AA788" s="1"/>
      <c r="AB788" s="1"/>
      <c r="AC788" s="7"/>
      <c r="AD788" s="1"/>
      <c r="AE788" s="1"/>
    </row>
    <row r="789" spans="1:31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1"/>
      <c r="Q789" s="1"/>
      <c r="R789" s="1"/>
      <c r="S789" s="1"/>
      <c r="T789" s="1"/>
      <c r="U789" s="1"/>
      <c r="V789" s="1"/>
      <c r="W789" s="1"/>
      <c r="X789" s="6"/>
      <c r="Y789" s="1"/>
      <c r="Z789" s="1"/>
      <c r="AA789" s="1"/>
      <c r="AB789" s="1"/>
      <c r="AC789" s="7"/>
      <c r="AD789" s="1"/>
      <c r="AE789" s="1"/>
    </row>
    <row r="790" spans="1:31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1"/>
      <c r="Q790" s="1"/>
      <c r="R790" s="1"/>
      <c r="S790" s="1"/>
      <c r="T790" s="1"/>
      <c r="U790" s="1"/>
      <c r="V790" s="1"/>
      <c r="W790" s="1"/>
      <c r="X790" s="6"/>
      <c r="Y790" s="1"/>
      <c r="Z790" s="1"/>
      <c r="AA790" s="1"/>
      <c r="AB790" s="1"/>
      <c r="AC790" s="7"/>
      <c r="AD790" s="1"/>
      <c r="AE790" s="1"/>
    </row>
    <row r="791" spans="1:3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1"/>
      <c r="Q791" s="1"/>
      <c r="R791" s="1"/>
      <c r="S791" s="1"/>
      <c r="T791" s="1"/>
      <c r="U791" s="1"/>
      <c r="V791" s="1"/>
      <c r="W791" s="1"/>
      <c r="X791" s="6"/>
      <c r="Y791" s="1"/>
      <c r="Z791" s="1"/>
      <c r="AA791" s="1"/>
      <c r="AB791" s="1"/>
      <c r="AC791" s="7"/>
      <c r="AD791" s="1"/>
      <c r="AE791" s="1"/>
    </row>
    <row r="792" spans="1:31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1"/>
      <c r="Q792" s="1"/>
      <c r="R792" s="1"/>
      <c r="S792" s="1"/>
      <c r="T792" s="1"/>
      <c r="U792" s="1"/>
      <c r="V792" s="1"/>
      <c r="W792" s="1"/>
      <c r="X792" s="6"/>
      <c r="Y792" s="1"/>
      <c r="Z792" s="1"/>
      <c r="AA792" s="1"/>
      <c r="AB792" s="1"/>
      <c r="AC792" s="7"/>
      <c r="AD792" s="1"/>
      <c r="AE792" s="1"/>
    </row>
    <row r="793" spans="1:31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1"/>
      <c r="Q793" s="1"/>
      <c r="R793" s="1"/>
      <c r="S793" s="1"/>
      <c r="T793" s="1"/>
      <c r="U793" s="1"/>
      <c r="V793" s="1"/>
      <c r="W793" s="1"/>
      <c r="X793" s="6"/>
      <c r="Y793" s="1"/>
      <c r="Z793" s="1"/>
      <c r="AA793" s="1"/>
      <c r="AB793" s="1"/>
      <c r="AC793" s="7"/>
      <c r="AD793" s="1"/>
      <c r="AE793" s="1"/>
    </row>
    <row r="794" spans="1:31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1"/>
      <c r="Q794" s="1"/>
      <c r="R794" s="1"/>
      <c r="S794" s="1"/>
      <c r="T794" s="1"/>
      <c r="U794" s="1"/>
      <c r="V794" s="1"/>
      <c r="W794" s="1"/>
      <c r="X794" s="6"/>
      <c r="Y794" s="1"/>
      <c r="Z794" s="1"/>
      <c r="AA794" s="1"/>
      <c r="AB794" s="1"/>
      <c r="AC794" s="7"/>
      <c r="AD794" s="1"/>
      <c r="AE794" s="1"/>
    </row>
    <row r="795" spans="1:31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1"/>
      <c r="Q795" s="1"/>
      <c r="R795" s="1"/>
      <c r="S795" s="1"/>
      <c r="T795" s="1"/>
      <c r="U795" s="1"/>
      <c r="V795" s="1"/>
      <c r="W795" s="1"/>
      <c r="X795" s="6"/>
      <c r="Y795" s="1"/>
      <c r="Z795" s="1"/>
      <c r="AA795" s="1"/>
      <c r="AB795" s="1"/>
      <c r="AC795" s="7"/>
      <c r="AD795" s="1"/>
      <c r="AE795" s="1"/>
    </row>
    <row r="796" spans="1:31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1"/>
      <c r="Q796" s="1"/>
      <c r="R796" s="1"/>
      <c r="S796" s="1"/>
      <c r="T796" s="1"/>
      <c r="U796" s="1"/>
      <c r="V796" s="1"/>
      <c r="W796" s="1"/>
      <c r="X796" s="6"/>
      <c r="Y796" s="1"/>
      <c r="Z796" s="1"/>
      <c r="AA796" s="1"/>
      <c r="AB796" s="1"/>
      <c r="AC796" s="7"/>
      <c r="AD796" s="1"/>
      <c r="AE796" s="1"/>
    </row>
    <row r="797" spans="1:31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1"/>
      <c r="Q797" s="1"/>
      <c r="R797" s="1"/>
      <c r="S797" s="1"/>
      <c r="T797" s="1"/>
      <c r="U797" s="1"/>
      <c r="V797" s="1"/>
      <c r="W797" s="1"/>
      <c r="X797" s="6"/>
      <c r="Y797" s="1"/>
      <c r="Z797" s="1"/>
      <c r="AA797" s="1"/>
      <c r="AB797" s="1"/>
      <c r="AC797" s="7"/>
      <c r="AD797" s="1"/>
      <c r="AE797" s="1"/>
    </row>
    <row r="798" spans="1:31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1"/>
      <c r="Q798" s="1"/>
      <c r="R798" s="1"/>
      <c r="S798" s="1"/>
      <c r="T798" s="1"/>
      <c r="U798" s="1"/>
      <c r="V798" s="1"/>
      <c r="W798" s="1"/>
      <c r="X798" s="6"/>
      <c r="Y798" s="1"/>
      <c r="Z798" s="1"/>
      <c r="AA798" s="1"/>
      <c r="AB798" s="1"/>
      <c r="AC798" s="7"/>
      <c r="AD798" s="1"/>
      <c r="AE798" s="1"/>
    </row>
    <row r="799" spans="1:31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1"/>
      <c r="Q799" s="1"/>
      <c r="R799" s="1"/>
      <c r="S799" s="1"/>
      <c r="T799" s="1"/>
      <c r="U799" s="1"/>
      <c r="V799" s="1"/>
      <c r="W799" s="1"/>
      <c r="X799" s="6"/>
      <c r="Y799" s="1"/>
      <c r="Z799" s="1"/>
      <c r="AA799" s="1"/>
      <c r="AB799" s="1"/>
      <c r="AC799" s="7"/>
      <c r="AD799" s="1"/>
      <c r="AE799" s="1"/>
    </row>
    <row r="800" spans="1:31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1"/>
      <c r="Q800" s="1"/>
      <c r="R800" s="1"/>
      <c r="S800" s="1"/>
      <c r="T800" s="1"/>
      <c r="U800" s="1"/>
      <c r="V800" s="1"/>
      <c r="W800" s="1"/>
      <c r="X800" s="6"/>
      <c r="Y800" s="1"/>
      <c r="Z800" s="1"/>
      <c r="AA800" s="1"/>
      <c r="AB800" s="1"/>
      <c r="AC800" s="7"/>
      <c r="AD800" s="1"/>
      <c r="AE800" s="1"/>
    </row>
    <row r="801" spans="1:3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1"/>
      <c r="Q801" s="1"/>
      <c r="R801" s="1"/>
      <c r="S801" s="1"/>
      <c r="T801" s="1"/>
      <c r="U801" s="1"/>
      <c r="V801" s="1"/>
      <c r="W801" s="1"/>
      <c r="X801" s="6"/>
      <c r="Y801" s="1"/>
      <c r="Z801" s="1"/>
      <c r="AA801" s="1"/>
      <c r="AB801" s="1"/>
      <c r="AC801" s="7"/>
      <c r="AD801" s="1"/>
      <c r="AE801" s="1"/>
    </row>
    <row r="802" spans="1:31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1"/>
      <c r="Q802" s="1"/>
      <c r="R802" s="1"/>
      <c r="S802" s="1"/>
      <c r="T802" s="1"/>
      <c r="U802" s="1"/>
      <c r="V802" s="1"/>
      <c r="W802" s="1"/>
      <c r="X802" s="6"/>
      <c r="Y802" s="1"/>
      <c r="Z802" s="1"/>
      <c r="AA802" s="1"/>
      <c r="AB802" s="1"/>
      <c r="AC802" s="7"/>
      <c r="AD802" s="1"/>
      <c r="AE802" s="1"/>
    </row>
    <row r="803" spans="1:31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1"/>
      <c r="Q803" s="1"/>
      <c r="R803" s="1"/>
      <c r="S803" s="1"/>
      <c r="T803" s="1"/>
      <c r="U803" s="1"/>
      <c r="V803" s="1"/>
      <c r="W803" s="1"/>
      <c r="X803" s="6"/>
      <c r="Y803" s="1"/>
      <c r="Z803" s="1"/>
      <c r="AA803" s="1"/>
      <c r="AB803" s="1"/>
      <c r="AC803" s="7"/>
      <c r="AD803" s="1"/>
      <c r="AE803" s="1"/>
    </row>
    <row r="804" spans="1:31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1"/>
      <c r="Q804" s="1"/>
      <c r="R804" s="1"/>
      <c r="S804" s="1"/>
      <c r="T804" s="1"/>
      <c r="U804" s="1"/>
      <c r="V804" s="1"/>
      <c r="W804" s="1"/>
      <c r="X804" s="6"/>
      <c r="Y804" s="1"/>
      <c r="Z804" s="1"/>
      <c r="AA804" s="1"/>
      <c r="AB804" s="1"/>
      <c r="AC804" s="7"/>
      <c r="AD804" s="1"/>
      <c r="AE804" s="1"/>
    </row>
    <row r="805" spans="1:31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1"/>
      <c r="Q805" s="1"/>
      <c r="R805" s="1"/>
      <c r="S805" s="1"/>
      <c r="T805" s="1"/>
      <c r="U805" s="1"/>
      <c r="V805" s="1"/>
      <c r="W805" s="1"/>
      <c r="X805" s="6"/>
      <c r="Y805" s="1"/>
      <c r="Z805" s="1"/>
      <c r="AA805" s="1"/>
      <c r="AB805" s="1"/>
      <c r="AC805" s="7"/>
      <c r="AD805" s="1"/>
      <c r="AE805" s="1"/>
    </row>
    <row r="806" spans="1:31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1"/>
      <c r="Q806" s="1"/>
      <c r="R806" s="1"/>
      <c r="S806" s="1"/>
      <c r="T806" s="1"/>
      <c r="U806" s="1"/>
      <c r="V806" s="1"/>
      <c r="W806" s="1"/>
      <c r="X806" s="6"/>
      <c r="Y806" s="1"/>
      <c r="Z806" s="1"/>
      <c r="AA806" s="1"/>
      <c r="AB806" s="1"/>
      <c r="AC806" s="7"/>
      <c r="AD806" s="1"/>
      <c r="AE806" s="1"/>
    </row>
    <row r="807" spans="1:31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1"/>
      <c r="Q807" s="1"/>
      <c r="R807" s="1"/>
      <c r="S807" s="1"/>
      <c r="T807" s="1"/>
      <c r="U807" s="1"/>
      <c r="V807" s="1"/>
      <c r="W807" s="1"/>
      <c r="X807" s="6"/>
      <c r="Y807" s="1"/>
      <c r="Z807" s="1"/>
      <c r="AA807" s="1"/>
      <c r="AB807" s="1"/>
      <c r="AC807" s="7"/>
      <c r="AD807" s="1"/>
      <c r="AE807" s="1"/>
    </row>
    <row r="808" spans="1:31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1"/>
      <c r="Q808" s="1"/>
      <c r="R808" s="1"/>
      <c r="S808" s="1"/>
      <c r="T808" s="1"/>
      <c r="U808" s="1"/>
      <c r="V808" s="1"/>
      <c r="W808" s="1"/>
      <c r="X808" s="6"/>
      <c r="Y808" s="1"/>
      <c r="Z808" s="1"/>
      <c r="AA808" s="1"/>
      <c r="AB808" s="1"/>
      <c r="AC808" s="7"/>
      <c r="AD808" s="1"/>
      <c r="AE808" s="1"/>
    </row>
    <row r="809" spans="1:31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1"/>
      <c r="Q809" s="1"/>
      <c r="R809" s="1"/>
      <c r="S809" s="1"/>
      <c r="T809" s="1"/>
      <c r="U809" s="1"/>
      <c r="V809" s="1"/>
      <c r="W809" s="1"/>
      <c r="X809" s="6"/>
      <c r="Y809" s="1"/>
      <c r="Z809" s="1"/>
      <c r="AA809" s="1"/>
      <c r="AB809" s="1"/>
      <c r="AC809" s="7"/>
      <c r="AD809" s="1"/>
      <c r="AE809" s="1"/>
    </row>
    <row r="810" spans="1:31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1"/>
      <c r="Q810" s="1"/>
      <c r="R810" s="1"/>
      <c r="S810" s="1"/>
      <c r="T810" s="1"/>
      <c r="U810" s="1"/>
      <c r="V810" s="1"/>
      <c r="W810" s="1"/>
      <c r="X810" s="6"/>
      <c r="Y810" s="1"/>
      <c r="Z810" s="1"/>
      <c r="AA810" s="1"/>
      <c r="AB810" s="1"/>
      <c r="AC810" s="7"/>
      <c r="AD810" s="1"/>
      <c r="AE810" s="1"/>
    </row>
    <row r="811" spans="1:3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1"/>
      <c r="Q811" s="1"/>
      <c r="R811" s="1"/>
      <c r="S811" s="1"/>
      <c r="T811" s="1"/>
      <c r="U811" s="1"/>
      <c r="V811" s="1"/>
      <c r="W811" s="1"/>
      <c r="X811" s="6"/>
      <c r="Y811" s="1"/>
      <c r="Z811" s="1"/>
      <c r="AA811" s="1"/>
      <c r="AB811" s="1"/>
      <c r="AC811" s="7"/>
      <c r="AD811" s="1"/>
      <c r="AE811" s="1"/>
    </row>
    <row r="812" spans="1:31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1"/>
      <c r="Q812" s="1"/>
      <c r="R812" s="1"/>
      <c r="S812" s="1"/>
      <c r="T812" s="1"/>
      <c r="U812" s="1"/>
      <c r="V812" s="1"/>
      <c r="W812" s="1"/>
      <c r="X812" s="6"/>
      <c r="Y812" s="1"/>
      <c r="Z812" s="1"/>
      <c r="AA812" s="1"/>
      <c r="AB812" s="1"/>
      <c r="AC812" s="7"/>
      <c r="AD812" s="1"/>
      <c r="AE812" s="1"/>
    </row>
    <row r="813" spans="1:31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1"/>
      <c r="Q813" s="1"/>
      <c r="R813" s="1"/>
      <c r="S813" s="1"/>
      <c r="T813" s="1"/>
      <c r="U813" s="1"/>
      <c r="V813" s="1"/>
      <c r="W813" s="1"/>
      <c r="X813" s="6"/>
      <c r="Y813" s="1"/>
      <c r="Z813" s="1"/>
      <c r="AA813" s="1"/>
      <c r="AB813" s="1"/>
      <c r="AC813" s="7"/>
      <c r="AD813" s="1"/>
      <c r="AE813" s="1"/>
    </row>
    <row r="814" spans="1:31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1"/>
      <c r="Q814" s="1"/>
      <c r="R814" s="1"/>
      <c r="S814" s="1"/>
      <c r="T814" s="1"/>
      <c r="U814" s="1"/>
      <c r="V814" s="1"/>
      <c r="W814" s="1"/>
      <c r="X814" s="6"/>
      <c r="Y814" s="1"/>
      <c r="Z814" s="1"/>
      <c r="AA814" s="1"/>
      <c r="AB814" s="1"/>
      <c r="AC814" s="7"/>
      <c r="AD814" s="1"/>
      <c r="AE814" s="1"/>
    </row>
    <row r="815" spans="1:31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1"/>
      <c r="Q815" s="1"/>
      <c r="R815" s="1"/>
      <c r="S815" s="1"/>
      <c r="T815" s="1"/>
      <c r="U815" s="1"/>
      <c r="V815" s="1"/>
      <c r="W815" s="1"/>
      <c r="X815" s="6"/>
      <c r="Y815" s="1"/>
      <c r="Z815" s="1"/>
      <c r="AA815" s="1"/>
      <c r="AB815" s="1"/>
      <c r="AC815" s="7"/>
      <c r="AD815" s="1"/>
      <c r="AE815" s="1"/>
    </row>
    <row r="816" spans="1:31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1"/>
      <c r="Q816" s="1"/>
      <c r="R816" s="1"/>
      <c r="S816" s="1"/>
      <c r="T816" s="1"/>
      <c r="U816" s="1"/>
      <c r="V816" s="1"/>
      <c r="W816" s="1"/>
      <c r="X816" s="6"/>
      <c r="Y816" s="1"/>
      <c r="Z816" s="1"/>
      <c r="AA816" s="1"/>
      <c r="AB816" s="1"/>
      <c r="AC816" s="7"/>
      <c r="AD816" s="1"/>
      <c r="AE816" s="1"/>
    </row>
    <row r="817" spans="1:31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1"/>
      <c r="Q817" s="1"/>
      <c r="R817" s="1"/>
      <c r="S817" s="1"/>
      <c r="T817" s="1"/>
      <c r="U817" s="1"/>
      <c r="V817" s="1"/>
      <c r="W817" s="1"/>
      <c r="X817" s="6"/>
      <c r="Y817" s="1"/>
      <c r="Z817" s="1"/>
      <c r="AA817" s="1"/>
      <c r="AB817" s="1"/>
      <c r="AC817" s="7"/>
      <c r="AD817" s="1"/>
      <c r="AE817" s="1"/>
    </row>
    <row r="818" spans="1:31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1"/>
      <c r="Q818" s="1"/>
      <c r="R818" s="1"/>
      <c r="S818" s="1"/>
      <c r="T818" s="1"/>
      <c r="U818" s="1"/>
      <c r="V818" s="1"/>
      <c r="W818" s="1"/>
      <c r="X818" s="6"/>
      <c r="Y818" s="1"/>
      <c r="Z818" s="1"/>
      <c r="AA818" s="1"/>
      <c r="AB818" s="1"/>
      <c r="AC818" s="7"/>
      <c r="AD818" s="1"/>
      <c r="AE818" s="1"/>
    </row>
    <row r="819" spans="1:31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1"/>
      <c r="Q819" s="1"/>
      <c r="R819" s="1"/>
      <c r="S819" s="1"/>
      <c r="T819" s="1"/>
      <c r="U819" s="1"/>
      <c r="V819" s="1"/>
      <c r="W819" s="1"/>
      <c r="X819" s="6"/>
      <c r="Y819" s="1"/>
      <c r="Z819" s="1"/>
      <c r="AA819" s="1"/>
      <c r="AB819" s="1"/>
      <c r="AC819" s="7"/>
      <c r="AD819" s="1"/>
      <c r="AE819" s="1"/>
    </row>
    <row r="820" spans="1:31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1"/>
      <c r="Q820" s="1"/>
      <c r="R820" s="1"/>
      <c r="S820" s="1"/>
      <c r="T820" s="1"/>
      <c r="U820" s="1"/>
      <c r="V820" s="1"/>
      <c r="W820" s="1"/>
      <c r="X820" s="6"/>
      <c r="Y820" s="1"/>
      <c r="Z820" s="1"/>
      <c r="AA820" s="1"/>
      <c r="AB820" s="1"/>
      <c r="AC820" s="7"/>
      <c r="AD820" s="1"/>
      <c r="AE820" s="1"/>
    </row>
    <row r="821" spans="1:3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1"/>
      <c r="Q821" s="1"/>
      <c r="R821" s="1"/>
      <c r="S821" s="1"/>
      <c r="T821" s="1"/>
      <c r="U821" s="1"/>
      <c r="V821" s="1"/>
      <c r="W821" s="1"/>
      <c r="X821" s="6"/>
      <c r="Y821" s="1"/>
      <c r="Z821" s="1"/>
      <c r="AA821" s="1"/>
      <c r="AB821" s="1"/>
      <c r="AC821" s="7"/>
      <c r="AD821" s="1"/>
      <c r="AE821" s="1"/>
    </row>
    <row r="822" spans="1:31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1"/>
      <c r="Q822" s="1"/>
      <c r="R822" s="1"/>
      <c r="S822" s="1"/>
      <c r="T822" s="1"/>
      <c r="U822" s="1"/>
      <c r="V822" s="1"/>
      <c r="W822" s="1"/>
      <c r="X822" s="6"/>
      <c r="Y822" s="1"/>
      <c r="Z822" s="1"/>
      <c r="AA822" s="1"/>
      <c r="AB822" s="1"/>
      <c r="AC822" s="7"/>
      <c r="AD822" s="1"/>
      <c r="AE822" s="1"/>
    </row>
    <row r="823" spans="1:31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1"/>
      <c r="Q823" s="1"/>
      <c r="R823" s="1"/>
      <c r="S823" s="1"/>
      <c r="T823" s="1"/>
      <c r="U823" s="1"/>
      <c r="V823" s="1"/>
      <c r="W823" s="1"/>
      <c r="X823" s="6"/>
      <c r="Y823" s="1"/>
      <c r="Z823" s="1"/>
      <c r="AA823" s="1"/>
      <c r="AB823" s="1"/>
      <c r="AC823" s="7"/>
      <c r="AD823" s="1"/>
      <c r="AE823" s="1"/>
    </row>
    <row r="824" spans="1:31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1"/>
      <c r="Q824" s="1"/>
      <c r="R824" s="1"/>
      <c r="S824" s="1"/>
      <c r="T824" s="1"/>
      <c r="U824" s="1"/>
      <c r="V824" s="1"/>
      <c r="W824" s="1"/>
      <c r="X824" s="6"/>
      <c r="Y824" s="1"/>
      <c r="Z824" s="1"/>
      <c r="AA824" s="1"/>
      <c r="AB824" s="1"/>
      <c r="AC824" s="7"/>
      <c r="AD824" s="1"/>
      <c r="AE824" s="1"/>
    </row>
    <row r="825" spans="1:31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1"/>
      <c r="Q825" s="1"/>
      <c r="R825" s="1"/>
      <c r="S825" s="1"/>
      <c r="T825" s="1"/>
      <c r="U825" s="1"/>
      <c r="V825" s="1"/>
      <c r="W825" s="1"/>
      <c r="X825" s="6"/>
      <c r="Y825" s="1"/>
      <c r="Z825" s="1"/>
      <c r="AA825" s="1"/>
      <c r="AB825" s="1"/>
      <c r="AC825" s="7"/>
      <c r="AD825" s="1"/>
      <c r="AE825" s="1"/>
    </row>
    <row r="826" spans="1:31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1"/>
      <c r="Q826" s="1"/>
      <c r="R826" s="1"/>
      <c r="S826" s="1"/>
      <c r="T826" s="1"/>
      <c r="U826" s="1"/>
      <c r="V826" s="1"/>
      <c r="W826" s="1"/>
      <c r="X826" s="6"/>
      <c r="Y826" s="1"/>
      <c r="Z826" s="1"/>
      <c r="AA826" s="1"/>
      <c r="AB826" s="1"/>
      <c r="AC826" s="7"/>
      <c r="AD826" s="1"/>
      <c r="AE826" s="1"/>
    </row>
    <row r="827" spans="1:31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1"/>
      <c r="Q827" s="1"/>
      <c r="R827" s="1"/>
      <c r="S827" s="1"/>
      <c r="T827" s="1"/>
      <c r="U827" s="1"/>
      <c r="V827" s="1"/>
      <c r="W827" s="1"/>
      <c r="X827" s="6"/>
      <c r="Y827" s="1"/>
      <c r="Z827" s="1"/>
      <c r="AA827" s="1"/>
      <c r="AB827" s="1"/>
      <c r="AC827" s="7"/>
      <c r="AD827" s="1"/>
      <c r="AE827" s="1"/>
    </row>
    <row r="828" spans="1:31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1"/>
      <c r="Q828" s="1"/>
      <c r="R828" s="1"/>
      <c r="S828" s="1"/>
      <c r="T828" s="1"/>
      <c r="U828" s="1"/>
      <c r="V828" s="1"/>
      <c r="W828" s="1"/>
      <c r="X828" s="6"/>
      <c r="Y828" s="1"/>
      <c r="Z828" s="1"/>
      <c r="AA828" s="1"/>
      <c r="AB828" s="1"/>
      <c r="AC828" s="7"/>
      <c r="AD828" s="1"/>
      <c r="AE828" s="1"/>
    </row>
    <row r="829" spans="1:31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1"/>
      <c r="Q829" s="1"/>
      <c r="R829" s="1"/>
      <c r="S829" s="1"/>
      <c r="T829" s="1"/>
      <c r="U829" s="1"/>
      <c r="V829" s="1"/>
      <c r="W829" s="1"/>
      <c r="X829" s="6"/>
      <c r="Y829" s="1"/>
      <c r="Z829" s="1"/>
      <c r="AA829" s="1"/>
      <c r="AB829" s="1"/>
      <c r="AC829" s="7"/>
      <c r="AD829" s="1"/>
      <c r="AE829" s="1"/>
    </row>
    <row r="830" spans="1:31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1"/>
      <c r="Q830" s="1"/>
      <c r="R830" s="1"/>
      <c r="S830" s="1"/>
      <c r="T830" s="1"/>
      <c r="U830" s="1"/>
      <c r="V830" s="1"/>
      <c r="W830" s="1"/>
      <c r="X830" s="6"/>
      <c r="Y830" s="1"/>
      <c r="Z830" s="1"/>
      <c r="AA830" s="1"/>
      <c r="AB830" s="1"/>
      <c r="AC830" s="7"/>
      <c r="AD830" s="1"/>
      <c r="AE830" s="1"/>
    </row>
    <row r="831" spans="1: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1"/>
      <c r="Q831" s="1"/>
      <c r="R831" s="1"/>
      <c r="S831" s="1"/>
      <c r="T831" s="1"/>
      <c r="U831" s="1"/>
      <c r="V831" s="1"/>
      <c r="W831" s="1"/>
      <c r="X831" s="6"/>
      <c r="Y831" s="1"/>
      <c r="Z831" s="1"/>
      <c r="AA831" s="1"/>
      <c r="AB831" s="1"/>
      <c r="AC831" s="7"/>
      <c r="AD831" s="1"/>
      <c r="AE831" s="1"/>
    </row>
    <row r="832" spans="1:31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1"/>
      <c r="Q832" s="1"/>
      <c r="R832" s="1"/>
      <c r="S832" s="1"/>
      <c r="T832" s="1"/>
      <c r="U832" s="1"/>
      <c r="V832" s="1"/>
      <c r="W832" s="1"/>
      <c r="X832" s="6"/>
      <c r="Y832" s="1"/>
      <c r="Z832" s="1"/>
      <c r="AA832" s="1"/>
      <c r="AB832" s="1"/>
      <c r="AC832" s="7"/>
      <c r="AD832" s="1"/>
      <c r="AE832" s="1"/>
    </row>
    <row r="833" spans="1:31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1"/>
      <c r="Q833" s="1"/>
      <c r="R833" s="1"/>
      <c r="S833" s="1"/>
      <c r="T833" s="1"/>
      <c r="U833" s="1"/>
      <c r="V833" s="1"/>
      <c r="W833" s="1"/>
      <c r="X833" s="6"/>
      <c r="Y833" s="1"/>
      <c r="Z833" s="1"/>
      <c r="AA833" s="1"/>
      <c r="AB833" s="1"/>
      <c r="AC833" s="7"/>
      <c r="AD833" s="1"/>
      <c r="AE833" s="1"/>
    </row>
    <row r="834" spans="1:31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1"/>
      <c r="Q834" s="1"/>
      <c r="R834" s="1"/>
      <c r="S834" s="1"/>
      <c r="T834" s="1"/>
      <c r="U834" s="1"/>
      <c r="V834" s="1"/>
      <c r="W834" s="1"/>
      <c r="X834" s="6"/>
      <c r="Y834" s="1"/>
      <c r="Z834" s="1"/>
      <c r="AA834" s="1"/>
      <c r="AB834" s="1"/>
      <c r="AC834" s="7"/>
      <c r="AD834" s="1"/>
      <c r="AE834" s="1"/>
    </row>
    <row r="835" spans="1:31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1"/>
      <c r="Q835" s="1"/>
      <c r="R835" s="1"/>
      <c r="S835" s="1"/>
      <c r="T835" s="1"/>
      <c r="U835" s="1"/>
      <c r="V835" s="1"/>
      <c r="W835" s="1"/>
      <c r="X835" s="6"/>
      <c r="Y835" s="1"/>
      <c r="Z835" s="1"/>
      <c r="AA835" s="1"/>
      <c r="AB835" s="1"/>
      <c r="AC835" s="7"/>
      <c r="AD835" s="1"/>
      <c r="AE835" s="1"/>
    </row>
    <row r="836" spans="1:31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1"/>
      <c r="Q836" s="1"/>
      <c r="R836" s="1"/>
      <c r="S836" s="1"/>
      <c r="T836" s="1"/>
      <c r="U836" s="1"/>
      <c r="V836" s="1"/>
      <c r="W836" s="1"/>
      <c r="X836" s="6"/>
      <c r="Y836" s="1"/>
      <c r="Z836" s="1"/>
      <c r="AA836" s="1"/>
      <c r="AB836" s="1"/>
      <c r="AC836" s="7"/>
      <c r="AD836" s="1"/>
      <c r="AE836" s="1"/>
    </row>
    <row r="837" spans="1:31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1"/>
      <c r="Q837" s="1"/>
      <c r="R837" s="1"/>
      <c r="S837" s="1"/>
      <c r="T837" s="1"/>
      <c r="U837" s="1"/>
      <c r="V837" s="1"/>
      <c r="W837" s="1"/>
      <c r="X837" s="6"/>
      <c r="Y837" s="1"/>
      <c r="Z837" s="1"/>
      <c r="AA837" s="1"/>
      <c r="AB837" s="1"/>
      <c r="AC837" s="7"/>
      <c r="AD837" s="1"/>
      <c r="AE837" s="1"/>
    </row>
    <row r="838" spans="1:31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1"/>
      <c r="Q838" s="1"/>
      <c r="R838" s="1"/>
      <c r="S838" s="1"/>
      <c r="T838" s="1"/>
      <c r="U838" s="1"/>
      <c r="V838" s="1"/>
      <c r="W838" s="1"/>
      <c r="X838" s="6"/>
      <c r="Y838" s="1"/>
      <c r="Z838" s="1"/>
      <c r="AA838" s="1"/>
      <c r="AB838" s="1"/>
      <c r="AC838" s="7"/>
      <c r="AD838" s="1"/>
      <c r="AE838" s="1"/>
    </row>
    <row r="839" spans="1:31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1"/>
      <c r="Q839" s="1"/>
      <c r="R839" s="1"/>
      <c r="S839" s="1"/>
      <c r="T839" s="1"/>
      <c r="U839" s="1"/>
      <c r="V839" s="1"/>
      <c r="W839" s="1"/>
      <c r="X839" s="6"/>
      <c r="Y839" s="1"/>
      <c r="Z839" s="1"/>
      <c r="AA839" s="1"/>
      <c r="AB839" s="1"/>
      <c r="AC839" s="7"/>
      <c r="AD839" s="1"/>
      <c r="AE839" s="1"/>
    </row>
    <row r="840" spans="1:31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1"/>
      <c r="Q840" s="1"/>
      <c r="R840" s="1"/>
      <c r="S840" s="1"/>
      <c r="T840" s="1"/>
      <c r="U840" s="1"/>
      <c r="V840" s="1"/>
      <c r="W840" s="1"/>
      <c r="X840" s="6"/>
      <c r="Y840" s="1"/>
      <c r="Z840" s="1"/>
      <c r="AA840" s="1"/>
      <c r="AB840" s="1"/>
      <c r="AC840" s="7"/>
      <c r="AD840" s="1"/>
      <c r="AE840" s="1"/>
    </row>
    <row r="841" spans="1:3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1"/>
      <c r="Q841" s="1"/>
      <c r="R841" s="1"/>
      <c r="S841" s="1"/>
      <c r="T841" s="1"/>
      <c r="U841" s="1"/>
      <c r="V841" s="1"/>
      <c r="W841" s="1"/>
      <c r="X841" s="6"/>
      <c r="Y841" s="1"/>
      <c r="Z841" s="1"/>
      <c r="AA841" s="1"/>
      <c r="AB841" s="1"/>
      <c r="AC841" s="7"/>
      <c r="AD841" s="1"/>
      <c r="AE841" s="1"/>
    </row>
    <row r="842" spans="1:31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1"/>
      <c r="Q842" s="1"/>
      <c r="R842" s="1"/>
      <c r="S842" s="1"/>
      <c r="T842" s="1"/>
      <c r="U842" s="1"/>
      <c r="V842" s="1"/>
      <c r="W842" s="1"/>
      <c r="X842" s="6"/>
      <c r="Y842" s="1"/>
      <c r="Z842" s="1"/>
      <c r="AA842" s="1"/>
      <c r="AB842" s="1"/>
      <c r="AC842" s="7"/>
      <c r="AD842" s="1"/>
      <c r="AE842" s="1"/>
    </row>
    <row r="843" spans="1:31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1"/>
      <c r="Q843" s="1"/>
      <c r="R843" s="1"/>
      <c r="S843" s="1"/>
      <c r="T843" s="1"/>
      <c r="U843" s="1"/>
      <c r="V843" s="1"/>
      <c r="W843" s="1"/>
      <c r="X843" s="6"/>
      <c r="Y843" s="1"/>
      <c r="Z843" s="1"/>
      <c r="AA843" s="1"/>
      <c r="AB843" s="1"/>
      <c r="AC843" s="7"/>
      <c r="AD843" s="1"/>
      <c r="AE843" s="1"/>
    </row>
    <row r="844" spans="1:31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1"/>
      <c r="Q844" s="1"/>
      <c r="R844" s="1"/>
      <c r="S844" s="1"/>
      <c r="T844" s="1"/>
      <c r="U844" s="1"/>
      <c r="V844" s="1"/>
      <c r="W844" s="1"/>
      <c r="X844" s="6"/>
      <c r="Y844" s="1"/>
      <c r="Z844" s="1"/>
      <c r="AA844" s="1"/>
      <c r="AB844" s="1"/>
      <c r="AC844" s="7"/>
      <c r="AD844" s="1"/>
      <c r="AE844" s="1"/>
    </row>
    <row r="845" spans="1:31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1"/>
      <c r="Q845" s="1"/>
      <c r="R845" s="1"/>
      <c r="S845" s="1"/>
      <c r="T845" s="1"/>
      <c r="U845" s="1"/>
      <c r="V845" s="1"/>
      <c r="W845" s="1"/>
      <c r="X845" s="6"/>
      <c r="Y845" s="1"/>
      <c r="Z845" s="1"/>
      <c r="AA845" s="1"/>
      <c r="AB845" s="1"/>
      <c r="AC845" s="7"/>
      <c r="AD845" s="1"/>
      <c r="AE845" s="1"/>
    </row>
    <row r="846" spans="1:31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1"/>
      <c r="Q846" s="1"/>
      <c r="R846" s="1"/>
      <c r="S846" s="1"/>
      <c r="T846" s="1"/>
      <c r="U846" s="1"/>
      <c r="V846" s="1"/>
      <c r="W846" s="1"/>
      <c r="X846" s="6"/>
      <c r="Y846" s="1"/>
      <c r="Z846" s="1"/>
      <c r="AA846" s="1"/>
      <c r="AB846" s="1"/>
      <c r="AC846" s="7"/>
      <c r="AD846" s="1"/>
      <c r="AE846" s="1"/>
    </row>
    <row r="847" spans="1:31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1"/>
      <c r="Q847" s="1"/>
      <c r="R847" s="1"/>
      <c r="S847" s="1"/>
      <c r="T847" s="1"/>
      <c r="U847" s="1"/>
      <c r="V847" s="1"/>
      <c r="W847" s="1"/>
      <c r="X847" s="6"/>
      <c r="Y847" s="1"/>
      <c r="Z847" s="1"/>
      <c r="AA847" s="1"/>
      <c r="AB847" s="1"/>
      <c r="AC847" s="7"/>
      <c r="AD847" s="1"/>
      <c r="AE847" s="1"/>
    </row>
    <row r="848" spans="1:31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1"/>
      <c r="Q848" s="1"/>
      <c r="R848" s="1"/>
      <c r="S848" s="1"/>
      <c r="T848" s="1"/>
      <c r="U848" s="1"/>
      <c r="V848" s="1"/>
      <c r="W848" s="1"/>
      <c r="X848" s="6"/>
      <c r="Y848" s="1"/>
      <c r="Z848" s="1"/>
      <c r="AA848" s="1"/>
      <c r="AB848" s="1"/>
      <c r="AC848" s="7"/>
      <c r="AD848" s="1"/>
      <c r="AE848" s="1"/>
    </row>
    <row r="849" spans="1:31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1"/>
      <c r="Q849" s="1"/>
      <c r="R849" s="1"/>
      <c r="S849" s="1"/>
      <c r="T849" s="1"/>
      <c r="U849" s="1"/>
      <c r="V849" s="1"/>
      <c r="W849" s="1"/>
      <c r="X849" s="6"/>
      <c r="Y849" s="1"/>
      <c r="Z849" s="1"/>
      <c r="AA849" s="1"/>
      <c r="AB849" s="1"/>
      <c r="AC849" s="7"/>
      <c r="AD849" s="1"/>
      <c r="AE849" s="1"/>
    </row>
    <row r="850" spans="1:31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1"/>
      <c r="Q850" s="1"/>
      <c r="R850" s="1"/>
      <c r="S850" s="1"/>
      <c r="T850" s="1"/>
      <c r="U850" s="1"/>
      <c r="V850" s="1"/>
      <c r="W850" s="1"/>
      <c r="X850" s="6"/>
      <c r="Y850" s="1"/>
      <c r="Z850" s="1"/>
      <c r="AA850" s="1"/>
      <c r="AB850" s="1"/>
      <c r="AC850" s="7"/>
      <c r="AD850" s="1"/>
      <c r="AE850" s="1"/>
    </row>
    <row r="851" spans="1:3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1"/>
      <c r="Q851" s="1"/>
      <c r="R851" s="1"/>
      <c r="S851" s="1"/>
      <c r="T851" s="1"/>
      <c r="U851" s="1"/>
      <c r="V851" s="1"/>
      <c r="W851" s="1"/>
      <c r="X851" s="6"/>
      <c r="Y851" s="1"/>
      <c r="Z851" s="1"/>
      <c r="AA851" s="1"/>
      <c r="AB851" s="1"/>
      <c r="AC851" s="7"/>
      <c r="AD851" s="1"/>
      <c r="AE851" s="1"/>
    </row>
    <row r="852" spans="1:31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1"/>
      <c r="Q852" s="1"/>
      <c r="R852" s="1"/>
      <c r="S852" s="1"/>
      <c r="T852" s="1"/>
      <c r="U852" s="1"/>
      <c r="V852" s="1"/>
      <c r="W852" s="1"/>
      <c r="X852" s="6"/>
      <c r="Y852" s="1"/>
      <c r="Z852" s="1"/>
      <c r="AA852" s="1"/>
      <c r="AB852" s="1"/>
      <c r="AC852" s="7"/>
      <c r="AD852" s="1"/>
      <c r="AE852" s="1"/>
    </row>
    <row r="853" spans="1:31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1"/>
      <c r="Q853" s="1"/>
      <c r="R853" s="1"/>
      <c r="S853" s="1"/>
      <c r="T853" s="1"/>
      <c r="U853" s="1"/>
      <c r="V853" s="1"/>
      <c r="W853" s="1"/>
      <c r="X853" s="6"/>
      <c r="Y853" s="1"/>
      <c r="Z853" s="1"/>
      <c r="AA853" s="1"/>
      <c r="AB853" s="1"/>
      <c r="AC853" s="7"/>
      <c r="AD853" s="1"/>
      <c r="AE853" s="1"/>
    </row>
    <row r="854" spans="1:31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1"/>
      <c r="Q854" s="1"/>
      <c r="R854" s="1"/>
      <c r="S854" s="1"/>
      <c r="T854" s="1"/>
      <c r="U854" s="1"/>
      <c r="V854" s="1"/>
      <c r="W854" s="1"/>
      <c r="X854" s="6"/>
      <c r="Y854" s="1"/>
      <c r="Z854" s="1"/>
      <c r="AA854" s="1"/>
      <c r="AB854" s="1"/>
      <c r="AC854" s="7"/>
      <c r="AD854" s="1"/>
      <c r="AE854" s="1"/>
    </row>
    <row r="855" spans="1:31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1"/>
      <c r="Q855" s="1"/>
      <c r="R855" s="1"/>
      <c r="S855" s="1"/>
      <c r="T855" s="1"/>
      <c r="U855" s="1"/>
      <c r="V855" s="1"/>
      <c r="W855" s="1"/>
      <c r="X855" s="6"/>
      <c r="Y855" s="1"/>
      <c r="Z855" s="1"/>
      <c r="AA855" s="1"/>
      <c r="AB855" s="1"/>
      <c r="AC855" s="7"/>
      <c r="AD855" s="1"/>
      <c r="AE855" s="1"/>
    </row>
    <row r="856" spans="1:31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1"/>
      <c r="Q856" s="1"/>
      <c r="R856" s="1"/>
      <c r="S856" s="1"/>
      <c r="T856" s="1"/>
      <c r="U856" s="1"/>
      <c r="V856" s="1"/>
      <c r="W856" s="1"/>
      <c r="X856" s="6"/>
      <c r="Y856" s="1"/>
      <c r="Z856" s="1"/>
      <c r="AA856" s="1"/>
      <c r="AB856" s="1"/>
      <c r="AC856" s="7"/>
      <c r="AD856" s="1"/>
      <c r="AE856" s="1"/>
    </row>
    <row r="857" spans="1:31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1"/>
      <c r="Q857" s="1"/>
      <c r="R857" s="1"/>
      <c r="S857" s="1"/>
      <c r="T857" s="1"/>
      <c r="U857" s="1"/>
      <c r="V857" s="1"/>
      <c r="W857" s="1"/>
      <c r="X857" s="6"/>
      <c r="Y857" s="1"/>
      <c r="Z857" s="1"/>
      <c r="AA857" s="1"/>
      <c r="AB857" s="1"/>
      <c r="AC857" s="7"/>
      <c r="AD857" s="1"/>
      <c r="AE857" s="1"/>
    </row>
    <row r="858" spans="1:31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1"/>
      <c r="Q858" s="1"/>
      <c r="R858" s="1"/>
      <c r="S858" s="1"/>
      <c r="T858" s="1"/>
      <c r="U858" s="1"/>
      <c r="V858" s="1"/>
      <c r="W858" s="1"/>
      <c r="X858" s="6"/>
      <c r="Y858" s="1"/>
      <c r="Z858" s="1"/>
      <c r="AA858" s="1"/>
      <c r="AB858" s="1"/>
      <c r="AC858" s="7"/>
      <c r="AD858" s="1"/>
      <c r="AE858" s="1"/>
    </row>
    <row r="859" spans="1:31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1"/>
      <c r="Q859" s="1"/>
      <c r="R859" s="1"/>
      <c r="S859" s="1"/>
      <c r="T859" s="1"/>
      <c r="U859" s="1"/>
      <c r="V859" s="1"/>
      <c r="W859" s="1"/>
      <c r="X859" s="6"/>
      <c r="Y859" s="1"/>
      <c r="Z859" s="1"/>
      <c r="AA859" s="1"/>
      <c r="AB859" s="1"/>
      <c r="AC859" s="7"/>
      <c r="AD859" s="1"/>
      <c r="AE859" s="1"/>
    </row>
    <row r="860" spans="1:31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1"/>
      <c r="Q860" s="1"/>
      <c r="R860" s="1"/>
      <c r="S860" s="1"/>
      <c r="T860" s="1"/>
      <c r="U860" s="1"/>
      <c r="V860" s="1"/>
      <c r="W860" s="1"/>
      <c r="X860" s="6"/>
      <c r="Y860" s="1"/>
      <c r="Z860" s="1"/>
      <c r="AA860" s="1"/>
      <c r="AB860" s="1"/>
      <c r="AC860" s="7"/>
      <c r="AD860" s="1"/>
      <c r="AE860" s="1"/>
    </row>
    <row r="861" spans="1:3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1"/>
      <c r="Q861" s="1"/>
      <c r="R861" s="1"/>
      <c r="S861" s="1"/>
      <c r="T861" s="1"/>
      <c r="U861" s="1"/>
      <c r="V861" s="1"/>
      <c r="W861" s="1"/>
      <c r="X861" s="6"/>
      <c r="Y861" s="1"/>
      <c r="Z861" s="1"/>
      <c r="AA861" s="1"/>
      <c r="AB861" s="1"/>
      <c r="AC861" s="7"/>
      <c r="AD861" s="1"/>
      <c r="AE861" s="1"/>
    </row>
    <row r="862" spans="1:31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1"/>
      <c r="Q862" s="1"/>
      <c r="R862" s="1"/>
      <c r="S862" s="1"/>
      <c r="T862" s="1"/>
      <c r="U862" s="1"/>
      <c r="V862" s="1"/>
      <c r="W862" s="1"/>
      <c r="X862" s="6"/>
      <c r="Y862" s="1"/>
      <c r="Z862" s="1"/>
      <c r="AA862" s="1"/>
      <c r="AB862" s="1"/>
      <c r="AC862" s="7"/>
      <c r="AD862" s="1"/>
      <c r="AE862" s="1"/>
    </row>
    <row r="863" spans="1:31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1"/>
      <c r="Q863" s="1"/>
      <c r="R863" s="1"/>
      <c r="S863" s="1"/>
      <c r="T863" s="1"/>
      <c r="U863" s="1"/>
      <c r="V863" s="1"/>
      <c r="W863" s="1"/>
      <c r="X863" s="6"/>
      <c r="Y863" s="1"/>
      <c r="Z863" s="1"/>
      <c r="AA863" s="1"/>
      <c r="AB863" s="1"/>
      <c r="AC863" s="7"/>
      <c r="AD863" s="1"/>
      <c r="AE863" s="1"/>
    </row>
    <row r="864" spans="1:31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1"/>
      <c r="Q864" s="1"/>
      <c r="R864" s="1"/>
      <c r="S864" s="1"/>
      <c r="T864" s="1"/>
      <c r="U864" s="1"/>
      <c r="V864" s="1"/>
      <c r="W864" s="1"/>
      <c r="X864" s="6"/>
      <c r="Y864" s="1"/>
      <c r="Z864" s="1"/>
      <c r="AA864" s="1"/>
      <c r="AB864" s="1"/>
      <c r="AC864" s="7"/>
      <c r="AD864" s="1"/>
      <c r="AE864" s="1"/>
    </row>
    <row r="865" spans="1:31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1"/>
      <c r="Q865" s="1"/>
      <c r="R865" s="1"/>
      <c r="S865" s="1"/>
      <c r="T865" s="1"/>
      <c r="U865" s="1"/>
      <c r="V865" s="1"/>
      <c r="W865" s="1"/>
      <c r="X865" s="6"/>
      <c r="Y865" s="1"/>
      <c r="Z865" s="1"/>
      <c r="AA865" s="1"/>
      <c r="AB865" s="1"/>
      <c r="AC865" s="7"/>
      <c r="AD865" s="1"/>
      <c r="AE865" s="1"/>
    </row>
    <row r="866" spans="1:31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1"/>
      <c r="Q866" s="1"/>
      <c r="R866" s="1"/>
      <c r="S866" s="1"/>
      <c r="T866" s="1"/>
      <c r="U866" s="1"/>
      <c r="V866" s="1"/>
      <c r="W866" s="1"/>
      <c r="X866" s="6"/>
      <c r="Y866" s="1"/>
      <c r="Z866" s="1"/>
      <c r="AA866" s="1"/>
      <c r="AB866" s="1"/>
      <c r="AC866" s="7"/>
      <c r="AD866" s="1"/>
      <c r="AE866" s="1"/>
    </row>
    <row r="867" spans="1:31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1"/>
      <c r="Q867" s="1"/>
      <c r="R867" s="1"/>
      <c r="S867" s="1"/>
      <c r="T867" s="1"/>
      <c r="U867" s="1"/>
      <c r="V867" s="1"/>
      <c r="W867" s="1"/>
      <c r="X867" s="6"/>
      <c r="Y867" s="1"/>
      <c r="Z867" s="1"/>
      <c r="AA867" s="1"/>
      <c r="AB867" s="1"/>
      <c r="AC867" s="7"/>
      <c r="AD867" s="1"/>
      <c r="AE867" s="1"/>
    </row>
    <row r="868" spans="1:31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1"/>
      <c r="Q868" s="1"/>
      <c r="R868" s="1"/>
      <c r="S868" s="1"/>
      <c r="T868" s="1"/>
      <c r="U868" s="1"/>
      <c r="V868" s="1"/>
      <c r="W868" s="1"/>
      <c r="X868" s="6"/>
      <c r="Y868" s="1"/>
      <c r="Z868" s="1"/>
      <c r="AA868" s="1"/>
      <c r="AB868" s="1"/>
      <c r="AC868" s="7"/>
      <c r="AD868" s="1"/>
      <c r="AE868" s="1"/>
    </row>
    <row r="869" spans="1:31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1"/>
      <c r="Q869" s="1"/>
      <c r="R869" s="1"/>
      <c r="S869" s="1"/>
      <c r="T869" s="1"/>
      <c r="U869" s="1"/>
      <c r="V869" s="1"/>
      <c r="W869" s="1"/>
      <c r="X869" s="6"/>
      <c r="Y869" s="1"/>
      <c r="Z869" s="1"/>
      <c r="AA869" s="1"/>
      <c r="AB869" s="1"/>
      <c r="AC869" s="7"/>
      <c r="AD869" s="1"/>
      <c r="AE869" s="1"/>
    </row>
    <row r="870" spans="1:31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1"/>
      <c r="Q870" s="1"/>
      <c r="R870" s="1"/>
      <c r="S870" s="1"/>
      <c r="T870" s="1"/>
      <c r="U870" s="1"/>
      <c r="V870" s="1"/>
      <c r="W870" s="1"/>
      <c r="X870" s="6"/>
      <c r="Y870" s="1"/>
      <c r="Z870" s="1"/>
      <c r="AA870" s="1"/>
      <c r="AB870" s="1"/>
      <c r="AC870" s="7"/>
      <c r="AD870" s="1"/>
      <c r="AE870" s="1"/>
    </row>
    <row r="871" spans="1:3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1"/>
      <c r="Q871" s="1"/>
      <c r="R871" s="1"/>
      <c r="S871" s="1"/>
      <c r="T871" s="1"/>
      <c r="U871" s="1"/>
      <c r="V871" s="1"/>
      <c r="W871" s="1"/>
      <c r="X871" s="6"/>
      <c r="Y871" s="1"/>
      <c r="Z871" s="1"/>
      <c r="AA871" s="1"/>
      <c r="AB871" s="1"/>
      <c r="AC871" s="7"/>
      <c r="AD871" s="1"/>
      <c r="AE871" s="1"/>
    </row>
    <row r="872" spans="1:31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1"/>
      <c r="Q872" s="1"/>
      <c r="R872" s="1"/>
      <c r="S872" s="1"/>
      <c r="T872" s="1"/>
      <c r="U872" s="1"/>
      <c r="V872" s="1"/>
      <c r="W872" s="1"/>
      <c r="X872" s="6"/>
      <c r="Y872" s="1"/>
      <c r="Z872" s="1"/>
      <c r="AA872" s="1"/>
      <c r="AB872" s="1"/>
      <c r="AC872" s="7"/>
      <c r="AD872" s="1"/>
      <c r="AE872" s="1"/>
    </row>
    <row r="873" spans="1:31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1"/>
      <c r="Q873" s="1"/>
      <c r="R873" s="1"/>
      <c r="S873" s="1"/>
      <c r="T873" s="1"/>
      <c r="U873" s="1"/>
      <c r="V873" s="1"/>
      <c r="W873" s="1"/>
      <c r="X873" s="6"/>
      <c r="Y873" s="1"/>
      <c r="Z873" s="1"/>
      <c r="AA873" s="1"/>
      <c r="AB873" s="1"/>
      <c r="AC873" s="7"/>
      <c r="AD873" s="1"/>
      <c r="AE873" s="1"/>
    </row>
    <row r="874" spans="1:31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1"/>
      <c r="Q874" s="1"/>
      <c r="R874" s="1"/>
      <c r="S874" s="1"/>
      <c r="T874" s="1"/>
      <c r="U874" s="1"/>
      <c r="V874" s="1"/>
      <c r="W874" s="1"/>
      <c r="X874" s="6"/>
      <c r="Y874" s="1"/>
      <c r="Z874" s="1"/>
      <c r="AA874" s="1"/>
      <c r="AB874" s="1"/>
      <c r="AC874" s="7"/>
      <c r="AD874" s="1"/>
      <c r="AE874" s="1"/>
    </row>
    <row r="875" spans="1:31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1"/>
      <c r="Q875" s="1"/>
      <c r="R875" s="1"/>
      <c r="S875" s="1"/>
      <c r="T875" s="1"/>
      <c r="U875" s="1"/>
      <c r="V875" s="1"/>
      <c r="W875" s="1"/>
      <c r="X875" s="6"/>
      <c r="Y875" s="1"/>
      <c r="Z875" s="1"/>
      <c r="AA875" s="1"/>
      <c r="AB875" s="1"/>
      <c r="AC875" s="7"/>
      <c r="AD875" s="1"/>
      <c r="AE875" s="1"/>
    </row>
    <row r="876" spans="1:31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1"/>
      <c r="Q876" s="1"/>
      <c r="R876" s="1"/>
      <c r="S876" s="1"/>
      <c r="T876" s="1"/>
      <c r="U876" s="1"/>
      <c r="V876" s="1"/>
      <c r="W876" s="1"/>
      <c r="X876" s="6"/>
      <c r="Y876" s="1"/>
      <c r="Z876" s="1"/>
      <c r="AA876" s="1"/>
      <c r="AB876" s="1"/>
      <c r="AC876" s="7"/>
      <c r="AD876" s="1"/>
      <c r="AE876" s="1"/>
    </row>
    <row r="877" spans="1:31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1"/>
      <c r="Q877" s="1"/>
      <c r="R877" s="1"/>
      <c r="S877" s="1"/>
      <c r="T877" s="1"/>
      <c r="U877" s="1"/>
      <c r="V877" s="1"/>
      <c r="W877" s="1"/>
      <c r="X877" s="6"/>
      <c r="Y877" s="1"/>
      <c r="Z877" s="1"/>
      <c r="AA877" s="1"/>
      <c r="AB877" s="1"/>
      <c r="AC877" s="7"/>
      <c r="AD877" s="1"/>
      <c r="AE877" s="1"/>
    </row>
    <row r="878" spans="1:31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1"/>
      <c r="Q878" s="1"/>
      <c r="R878" s="1"/>
      <c r="S878" s="1"/>
      <c r="T878" s="1"/>
      <c r="U878" s="1"/>
      <c r="V878" s="1"/>
      <c r="W878" s="1"/>
      <c r="X878" s="6"/>
      <c r="Y878" s="1"/>
      <c r="Z878" s="1"/>
      <c r="AA878" s="1"/>
      <c r="AB878" s="1"/>
      <c r="AC878" s="7"/>
      <c r="AD878" s="1"/>
      <c r="AE878" s="1"/>
    </row>
    <row r="879" spans="1:31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1"/>
      <c r="Q879" s="1"/>
      <c r="R879" s="1"/>
      <c r="S879" s="1"/>
      <c r="T879" s="1"/>
      <c r="U879" s="1"/>
      <c r="V879" s="1"/>
      <c r="W879" s="1"/>
      <c r="X879" s="6"/>
      <c r="Y879" s="1"/>
      <c r="Z879" s="1"/>
      <c r="AA879" s="1"/>
      <c r="AB879" s="1"/>
      <c r="AC879" s="7"/>
      <c r="AD879" s="1"/>
      <c r="AE879" s="1"/>
    </row>
    <row r="880" spans="1:31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1"/>
      <c r="Q880" s="1"/>
      <c r="R880" s="1"/>
      <c r="S880" s="1"/>
      <c r="T880" s="1"/>
      <c r="U880" s="1"/>
      <c r="V880" s="1"/>
      <c r="W880" s="1"/>
      <c r="X880" s="6"/>
      <c r="Y880" s="1"/>
      <c r="Z880" s="1"/>
      <c r="AA880" s="1"/>
      <c r="AB880" s="1"/>
      <c r="AC880" s="7"/>
      <c r="AD880" s="1"/>
      <c r="AE880" s="1"/>
    </row>
    <row r="881" spans="1:3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1"/>
      <c r="Q881" s="1"/>
      <c r="R881" s="1"/>
      <c r="S881" s="1"/>
      <c r="T881" s="1"/>
      <c r="U881" s="1"/>
      <c r="V881" s="1"/>
      <c r="W881" s="1"/>
      <c r="X881" s="6"/>
      <c r="Y881" s="1"/>
      <c r="Z881" s="1"/>
      <c r="AA881" s="1"/>
      <c r="AB881" s="1"/>
      <c r="AC881" s="7"/>
      <c r="AD881" s="1"/>
      <c r="AE881" s="1"/>
    </row>
    <row r="882" spans="1:31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1"/>
      <c r="Q882" s="1"/>
      <c r="R882" s="1"/>
      <c r="S882" s="1"/>
      <c r="T882" s="1"/>
      <c r="U882" s="1"/>
      <c r="V882" s="1"/>
      <c r="W882" s="1"/>
      <c r="X882" s="6"/>
      <c r="Y882" s="1"/>
      <c r="Z882" s="1"/>
      <c r="AA882" s="1"/>
      <c r="AB882" s="1"/>
      <c r="AC882" s="7"/>
      <c r="AD882" s="1"/>
      <c r="AE882" s="1"/>
    </row>
    <row r="883" spans="1:31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1"/>
      <c r="Q883" s="1"/>
      <c r="R883" s="1"/>
      <c r="S883" s="1"/>
      <c r="T883" s="1"/>
      <c r="U883" s="1"/>
      <c r="V883" s="1"/>
      <c r="W883" s="1"/>
      <c r="X883" s="6"/>
      <c r="Y883" s="1"/>
      <c r="Z883" s="1"/>
      <c r="AA883" s="1"/>
      <c r="AB883" s="1"/>
      <c r="AC883" s="7"/>
      <c r="AD883" s="1"/>
      <c r="AE883" s="1"/>
    </row>
    <row r="884" spans="1:31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1"/>
      <c r="Q884" s="1"/>
      <c r="R884" s="1"/>
      <c r="S884" s="1"/>
      <c r="T884" s="1"/>
      <c r="U884" s="1"/>
      <c r="V884" s="1"/>
      <c r="W884" s="1"/>
      <c r="X884" s="6"/>
      <c r="Y884" s="1"/>
      <c r="Z884" s="1"/>
      <c r="AA884" s="1"/>
      <c r="AB884" s="1"/>
      <c r="AC884" s="7"/>
      <c r="AD884" s="1"/>
      <c r="AE884" s="1"/>
    </row>
    <row r="885" spans="1:31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1"/>
      <c r="Q885" s="1"/>
      <c r="R885" s="1"/>
      <c r="S885" s="1"/>
      <c r="T885" s="1"/>
      <c r="U885" s="1"/>
      <c r="V885" s="1"/>
      <c r="W885" s="1"/>
      <c r="X885" s="6"/>
      <c r="Y885" s="1"/>
      <c r="Z885" s="1"/>
      <c r="AA885" s="1"/>
      <c r="AB885" s="1"/>
      <c r="AC885" s="7"/>
      <c r="AD885" s="1"/>
      <c r="AE885" s="1"/>
    </row>
    <row r="886" spans="1:31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1"/>
      <c r="Q886" s="1"/>
      <c r="R886" s="1"/>
      <c r="S886" s="1"/>
      <c r="T886" s="1"/>
      <c r="U886" s="1"/>
      <c r="V886" s="1"/>
      <c r="W886" s="1"/>
      <c r="X886" s="6"/>
      <c r="Y886" s="1"/>
      <c r="Z886" s="1"/>
      <c r="AA886" s="1"/>
      <c r="AB886" s="1"/>
      <c r="AC886" s="7"/>
      <c r="AD886" s="1"/>
      <c r="AE886" s="1"/>
    </row>
    <row r="887" spans="1:31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1"/>
      <c r="Q887" s="1"/>
      <c r="R887" s="1"/>
      <c r="S887" s="1"/>
      <c r="T887" s="1"/>
      <c r="U887" s="1"/>
      <c r="V887" s="1"/>
      <c r="W887" s="1"/>
      <c r="X887" s="6"/>
      <c r="Y887" s="1"/>
      <c r="Z887" s="1"/>
      <c r="AA887" s="1"/>
      <c r="AB887" s="1"/>
      <c r="AC887" s="7"/>
      <c r="AD887" s="1"/>
      <c r="AE887" s="1"/>
    </row>
    <row r="888" spans="1:31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1"/>
      <c r="Q888" s="1"/>
      <c r="R888" s="1"/>
      <c r="S888" s="1"/>
      <c r="T888" s="1"/>
      <c r="U888" s="1"/>
      <c r="V888" s="1"/>
      <c r="W888" s="1"/>
      <c r="X888" s="6"/>
      <c r="Y888" s="1"/>
      <c r="Z888" s="1"/>
      <c r="AA888" s="1"/>
      <c r="AB888" s="1"/>
      <c r="AC888" s="7"/>
      <c r="AD888" s="1"/>
      <c r="AE888" s="1"/>
    </row>
    <row r="889" spans="1:31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1"/>
      <c r="Q889" s="1"/>
      <c r="R889" s="1"/>
      <c r="S889" s="1"/>
      <c r="T889" s="1"/>
      <c r="U889" s="1"/>
      <c r="V889" s="1"/>
      <c r="W889" s="1"/>
      <c r="X889" s="6"/>
      <c r="Y889" s="1"/>
      <c r="Z889" s="1"/>
      <c r="AA889" s="1"/>
      <c r="AB889" s="1"/>
      <c r="AC889" s="7"/>
      <c r="AD889" s="1"/>
      <c r="AE889" s="1"/>
    </row>
    <row r="890" spans="1:31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1"/>
      <c r="Q890" s="1"/>
      <c r="R890" s="1"/>
      <c r="S890" s="1"/>
      <c r="T890" s="1"/>
      <c r="U890" s="1"/>
      <c r="V890" s="1"/>
      <c r="W890" s="1"/>
      <c r="X890" s="6"/>
      <c r="Y890" s="1"/>
      <c r="Z890" s="1"/>
      <c r="AA890" s="1"/>
      <c r="AB890" s="1"/>
      <c r="AC890" s="7"/>
      <c r="AD890" s="1"/>
      <c r="AE890" s="1"/>
    </row>
    <row r="891" spans="1:3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1"/>
      <c r="Q891" s="1"/>
      <c r="R891" s="1"/>
      <c r="S891" s="1"/>
      <c r="T891" s="1"/>
      <c r="U891" s="1"/>
      <c r="V891" s="1"/>
      <c r="W891" s="1"/>
      <c r="X891" s="6"/>
      <c r="Y891" s="1"/>
      <c r="Z891" s="1"/>
      <c r="AA891" s="1"/>
      <c r="AB891" s="1"/>
      <c r="AC891" s="7"/>
      <c r="AD891" s="1"/>
      <c r="AE891" s="1"/>
    </row>
    <row r="892" spans="1:31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1"/>
      <c r="Q892" s="1"/>
      <c r="R892" s="1"/>
      <c r="S892" s="1"/>
      <c r="T892" s="1"/>
      <c r="U892" s="1"/>
      <c r="V892" s="1"/>
      <c r="W892" s="1"/>
      <c r="X892" s="6"/>
      <c r="Y892" s="1"/>
      <c r="Z892" s="1"/>
      <c r="AA892" s="1"/>
      <c r="AB892" s="1"/>
      <c r="AC892" s="7"/>
      <c r="AD892" s="1"/>
      <c r="AE892" s="1"/>
    </row>
    <row r="893" spans="1:31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1"/>
      <c r="Q893" s="1"/>
      <c r="R893" s="1"/>
      <c r="S893" s="1"/>
      <c r="T893" s="1"/>
      <c r="U893" s="1"/>
      <c r="V893" s="1"/>
      <c r="W893" s="1"/>
      <c r="X893" s="6"/>
      <c r="Y893" s="1"/>
      <c r="Z893" s="1"/>
      <c r="AA893" s="1"/>
      <c r="AB893" s="1"/>
      <c r="AC893" s="7"/>
      <c r="AD893" s="1"/>
      <c r="AE893" s="1"/>
    </row>
    <row r="894" spans="1:31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1"/>
      <c r="Q894" s="1"/>
      <c r="R894" s="1"/>
      <c r="S894" s="1"/>
      <c r="T894" s="1"/>
      <c r="U894" s="1"/>
      <c r="V894" s="1"/>
      <c r="W894" s="1"/>
      <c r="X894" s="6"/>
      <c r="Y894" s="1"/>
      <c r="Z894" s="1"/>
      <c r="AA894" s="1"/>
      <c r="AB894" s="1"/>
      <c r="AC894" s="7"/>
      <c r="AD894" s="1"/>
      <c r="AE894" s="1"/>
    </row>
    <row r="895" spans="1:31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1"/>
      <c r="Q895" s="1"/>
      <c r="R895" s="1"/>
      <c r="S895" s="1"/>
      <c r="T895" s="1"/>
      <c r="U895" s="1"/>
      <c r="V895" s="1"/>
      <c r="W895" s="1"/>
      <c r="X895" s="6"/>
      <c r="Y895" s="1"/>
      <c r="Z895" s="1"/>
      <c r="AA895" s="1"/>
      <c r="AB895" s="1"/>
      <c r="AC895" s="7"/>
      <c r="AD895" s="1"/>
      <c r="AE895" s="1"/>
    </row>
    <row r="896" spans="1:31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1"/>
      <c r="Q896" s="1"/>
      <c r="R896" s="1"/>
      <c r="S896" s="1"/>
      <c r="T896" s="1"/>
      <c r="U896" s="1"/>
      <c r="V896" s="1"/>
      <c r="W896" s="1"/>
      <c r="X896" s="6"/>
      <c r="Y896" s="1"/>
      <c r="Z896" s="1"/>
      <c r="AA896" s="1"/>
      <c r="AB896" s="1"/>
      <c r="AC896" s="7"/>
      <c r="AD896" s="1"/>
      <c r="AE896" s="1"/>
    </row>
    <row r="897" spans="1:31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1"/>
      <c r="Q897" s="1"/>
      <c r="R897" s="1"/>
      <c r="S897" s="1"/>
      <c r="T897" s="1"/>
      <c r="U897" s="1"/>
      <c r="V897" s="1"/>
      <c r="W897" s="1"/>
      <c r="X897" s="6"/>
      <c r="Y897" s="1"/>
      <c r="Z897" s="1"/>
      <c r="AA897" s="1"/>
      <c r="AB897" s="1"/>
      <c r="AC897" s="7"/>
      <c r="AD897" s="1"/>
      <c r="AE897" s="1"/>
    </row>
    <row r="898" spans="1:31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1"/>
      <c r="Q898" s="1"/>
      <c r="R898" s="1"/>
      <c r="S898" s="1"/>
      <c r="T898" s="1"/>
      <c r="U898" s="1"/>
      <c r="V898" s="1"/>
      <c r="W898" s="1"/>
      <c r="X898" s="6"/>
      <c r="Y898" s="1"/>
      <c r="Z898" s="1"/>
      <c r="AA898" s="1"/>
      <c r="AB898" s="1"/>
      <c r="AC898" s="7"/>
      <c r="AD898" s="1"/>
      <c r="AE898" s="1"/>
    </row>
    <row r="899" spans="1:31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1"/>
      <c r="Q899" s="1"/>
      <c r="R899" s="1"/>
      <c r="S899" s="1"/>
      <c r="T899" s="1"/>
      <c r="U899" s="1"/>
      <c r="V899" s="1"/>
      <c r="W899" s="1"/>
      <c r="X899" s="6"/>
      <c r="Y899" s="1"/>
      <c r="Z899" s="1"/>
      <c r="AA899" s="1"/>
      <c r="AB899" s="1"/>
      <c r="AC899" s="7"/>
      <c r="AD899" s="1"/>
      <c r="AE899" s="1"/>
    </row>
    <row r="900" spans="1:31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1"/>
      <c r="Q900" s="1"/>
      <c r="R900" s="1"/>
      <c r="S900" s="1"/>
      <c r="T900" s="1"/>
      <c r="U900" s="1"/>
      <c r="V900" s="1"/>
      <c r="W900" s="1"/>
      <c r="X900" s="6"/>
      <c r="Y900" s="1"/>
      <c r="Z900" s="1"/>
      <c r="AA900" s="1"/>
      <c r="AB900" s="1"/>
      <c r="AC900" s="7"/>
      <c r="AD900" s="1"/>
      <c r="AE900" s="1"/>
    </row>
    <row r="901" spans="1:3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1"/>
      <c r="Q901" s="1"/>
      <c r="R901" s="1"/>
      <c r="S901" s="1"/>
      <c r="T901" s="1"/>
      <c r="U901" s="1"/>
      <c r="V901" s="1"/>
      <c r="W901" s="1"/>
      <c r="X901" s="6"/>
      <c r="Y901" s="1"/>
      <c r="Z901" s="1"/>
      <c r="AA901" s="1"/>
      <c r="AB901" s="1"/>
      <c r="AC901" s="7"/>
      <c r="AD901" s="1"/>
      <c r="AE901" s="1"/>
    </row>
    <row r="902" spans="1:31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1"/>
      <c r="Q902" s="1"/>
      <c r="R902" s="1"/>
      <c r="S902" s="1"/>
      <c r="T902" s="1"/>
      <c r="U902" s="1"/>
      <c r="V902" s="1"/>
      <c r="W902" s="1"/>
      <c r="X902" s="6"/>
      <c r="Y902" s="1"/>
      <c r="Z902" s="1"/>
      <c r="AA902" s="1"/>
      <c r="AB902" s="1"/>
      <c r="AC902" s="7"/>
      <c r="AD902" s="1"/>
      <c r="AE902" s="1"/>
    </row>
    <row r="903" spans="1:31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1"/>
      <c r="Q903" s="1"/>
      <c r="R903" s="1"/>
      <c r="S903" s="1"/>
      <c r="T903" s="1"/>
      <c r="U903" s="1"/>
      <c r="V903" s="1"/>
      <c r="W903" s="1"/>
      <c r="X903" s="6"/>
      <c r="Y903" s="1"/>
      <c r="Z903" s="1"/>
      <c r="AA903" s="1"/>
      <c r="AB903" s="1"/>
      <c r="AC903" s="7"/>
      <c r="AD903" s="1"/>
      <c r="AE903" s="1"/>
    </row>
    <row r="904" spans="1:31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1"/>
      <c r="Q904" s="1"/>
      <c r="R904" s="1"/>
      <c r="S904" s="1"/>
      <c r="T904" s="1"/>
      <c r="U904" s="1"/>
      <c r="V904" s="1"/>
      <c r="W904" s="1"/>
      <c r="X904" s="6"/>
      <c r="Y904" s="1"/>
      <c r="Z904" s="1"/>
      <c r="AA904" s="1"/>
      <c r="AB904" s="1"/>
      <c r="AC904" s="7"/>
      <c r="AD904" s="1"/>
      <c r="AE904" s="1"/>
    </row>
    <row r="905" spans="1:31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1"/>
      <c r="Q905" s="1"/>
      <c r="R905" s="1"/>
      <c r="S905" s="1"/>
      <c r="T905" s="1"/>
      <c r="U905" s="1"/>
      <c r="V905" s="1"/>
      <c r="W905" s="1"/>
      <c r="X905" s="6"/>
      <c r="Y905" s="1"/>
      <c r="Z905" s="1"/>
      <c r="AA905" s="1"/>
      <c r="AB905" s="1"/>
      <c r="AC905" s="7"/>
      <c r="AD905" s="1"/>
      <c r="AE905" s="1"/>
    </row>
    <row r="906" spans="1:31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1"/>
      <c r="Q906" s="1"/>
      <c r="R906" s="1"/>
      <c r="S906" s="1"/>
      <c r="T906" s="1"/>
      <c r="U906" s="1"/>
      <c r="V906" s="1"/>
      <c r="W906" s="1"/>
      <c r="X906" s="6"/>
      <c r="Y906" s="1"/>
      <c r="Z906" s="1"/>
      <c r="AA906" s="1"/>
      <c r="AB906" s="1"/>
      <c r="AC906" s="7"/>
      <c r="AD906" s="1"/>
      <c r="AE906" s="1"/>
    </row>
    <row r="907" spans="1:31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1"/>
      <c r="Q907" s="1"/>
      <c r="R907" s="1"/>
      <c r="S907" s="1"/>
      <c r="T907" s="1"/>
      <c r="U907" s="1"/>
      <c r="V907" s="1"/>
      <c r="W907" s="1"/>
      <c r="X907" s="6"/>
      <c r="Y907" s="1"/>
      <c r="Z907" s="1"/>
      <c r="AA907" s="1"/>
      <c r="AB907" s="1"/>
      <c r="AC907" s="7"/>
      <c r="AD907" s="1"/>
      <c r="AE907" s="1"/>
    </row>
    <row r="908" spans="1:31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1"/>
      <c r="Q908" s="1"/>
      <c r="R908" s="1"/>
      <c r="S908" s="1"/>
      <c r="T908" s="1"/>
      <c r="U908" s="1"/>
      <c r="V908" s="1"/>
      <c r="W908" s="1"/>
      <c r="X908" s="6"/>
      <c r="Y908" s="1"/>
      <c r="Z908" s="1"/>
      <c r="AA908" s="1"/>
      <c r="AB908" s="1"/>
      <c r="AC908" s="7"/>
      <c r="AD908" s="1"/>
      <c r="AE908" s="1"/>
    </row>
    <row r="909" spans="1:31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1"/>
      <c r="Q909" s="1"/>
      <c r="R909" s="1"/>
      <c r="S909" s="1"/>
      <c r="T909" s="1"/>
      <c r="U909" s="1"/>
      <c r="V909" s="1"/>
      <c r="W909" s="1"/>
      <c r="X909" s="6"/>
      <c r="Y909" s="1"/>
      <c r="Z909" s="1"/>
      <c r="AA909" s="1"/>
      <c r="AB909" s="1"/>
      <c r="AC909" s="7"/>
      <c r="AD909" s="1"/>
      <c r="AE909" s="1"/>
    </row>
    <row r="910" spans="1:31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1"/>
      <c r="Q910" s="1"/>
      <c r="R910" s="1"/>
      <c r="S910" s="1"/>
      <c r="T910" s="1"/>
      <c r="U910" s="1"/>
      <c r="V910" s="1"/>
      <c r="W910" s="1"/>
      <c r="X910" s="6"/>
      <c r="Y910" s="1"/>
      <c r="Z910" s="1"/>
      <c r="AA910" s="1"/>
      <c r="AB910" s="1"/>
      <c r="AC910" s="7"/>
      <c r="AD910" s="1"/>
      <c r="AE910" s="1"/>
    </row>
    <row r="911" spans="1:3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1"/>
      <c r="Q911" s="1"/>
      <c r="R911" s="1"/>
      <c r="S911" s="1"/>
      <c r="T911" s="1"/>
      <c r="U911" s="1"/>
      <c r="V911" s="1"/>
      <c r="W911" s="1"/>
      <c r="X911" s="6"/>
      <c r="Y911" s="1"/>
      <c r="Z911" s="1"/>
      <c r="AA911" s="1"/>
      <c r="AB911" s="1"/>
      <c r="AC911" s="7"/>
      <c r="AD911" s="1"/>
      <c r="AE911" s="1"/>
    </row>
    <row r="912" spans="1:31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1"/>
      <c r="Q912" s="1"/>
      <c r="R912" s="1"/>
      <c r="S912" s="1"/>
      <c r="T912" s="1"/>
      <c r="U912" s="1"/>
      <c r="V912" s="1"/>
      <c r="W912" s="1"/>
      <c r="X912" s="6"/>
      <c r="Y912" s="1"/>
      <c r="Z912" s="1"/>
      <c r="AA912" s="1"/>
      <c r="AB912" s="1"/>
      <c r="AC912" s="7"/>
      <c r="AD912" s="1"/>
      <c r="AE912" s="1"/>
    </row>
    <row r="913" spans="1:31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1"/>
      <c r="Q913" s="1"/>
      <c r="R913" s="1"/>
      <c r="S913" s="1"/>
      <c r="T913" s="1"/>
      <c r="U913" s="1"/>
      <c r="V913" s="1"/>
      <c r="W913" s="1"/>
      <c r="X913" s="6"/>
      <c r="Y913" s="1"/>
      <c r="Z913" s="1"/>
      <c r="AA913" s="1"/>
      <c r="AB913" s="1"/>
      <c r="AC913" s="7"/>
      <c r="AD913" s="1"/>
      <c r="AE913" s="1"/>
    </row>
    <row r="914" spans="1:31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1"/>
      <c r="Q914" s="1"/>
      <c r="R914" s="1"/>
      <c r="S914" s="1"/>
      <c r="T914" s="1"/>
      <c r="U914" s="1"/>
      <c r="V914" s="1"/>
      <c r="W914" s="1"/>
      <c r="X914" s="6"/>
      <c r="Y914" s="1"/>
      <c r="Z914" s="1"/>
      <c r="AA914" s="1"/>
      <c r="AB914" s="1"/>
      <c r="AC914" s="7"/>
      <c r="AD914" s="1"/>
      <c r="AE914" s="1"/>
    </row>
    <row r="915" spans="1:31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1"/>
      <c r="Q915" s="1"/>
      <c r="R915" s="1"/>
      <c r="S915" s="1"/>
      <c r="T915" s="1"/>
      <c r="U915" s="1"/>
      <c r="V915" s="1"/>
      <c r="W915" s="1"/>
      <c r="X915" s="6"/>
      <c r="Y915" s="1"/>
      <c r="Z915" s="1"/>
      <c r="AA915" s="1"/>
      <c r="AB915" s="1"/>
      <c r="AC915" s="7"/>
      <c r="AD915" s="1"/>
      <c r="AE915" s="1"/>
    </row>
    <row r="916" spans="1:31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1"/>
      <c r="Q916" s="1"/>
      <c r="R916" s="1"/>
      <c r="S916" s="1"/>
      <c r="T916" s="1"/>
      <c r="U916" s="1"/>
      <c r="V916" s="1"/>
      <c r="W916" s="1"/>
      <c r="X916" s="6"/>
      <c r="Y916" s="1"/>
      <c r="Z916" s="1"/>
      <c r="AA916" s="1"/>
      <c r="AB916" s="1"/>
      <c r="AC916" s="7"/>
      <c r="AD916" s="1"/>
      <c r="AE916" s="1"/>
    </row>
    <row r="917" spans="1:31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1"/>
      <c r="Q917" s="1"/>
      <c r="R917" s="1"/>
      <c r="S917" s="1"/>
      <c r="T917" s="1"/>
      <c r="U917" s="1"/>
      <c r="V917" s="1"/>
      <c r="W917" s="1"/>
      <c r="X917" s="6"/>
      <c r="Y917" s="1"/>
      <c r="Z917" s="1"/>
      <c r="AA917" s="1"/>
      <c r="AB917" s="1"/>
      <c r="AC917" s="7"/>
      <c r="AD917" s="1"/>
      <c r="AE917" s="1"/>
    </row>
    <row r="918" spans="1:31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1"/>
      <c r="Q918" s="1"/>
      <c r="R918" s="1"/>
      <c r="S918" s="1"/>
      <c r="T918" s="1"/>
      <c r="U918" s="1"/>
      <c r="V918" s="1"/>
      <c r="W918" s="1"/>
      <c r="X918" s="6"/>
      <c r="Y918" s="1"/>
      <c r="Z918" s="1"/>
      <c r="AA918" s="1"/>
      <c r="AB918" s="1"/>
      <c r="AC918" s="7"/>
      <c r="AD918" s="1"/>
      <c r="AE918" s="1"/>
    </row>
    <row r="919" spans="1:31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1"/>
      <c r="Q919" s="1"/>
      <c r="R919" s="1"/>
      <c r="S919" s="1"/>
      <c r="T919" s="1"/>
      <c r="U919" s="1"/>
      <c r="V919" s="1"/>
      <c r="W919" s="1"/>
      <c r="X919" s="6"/>
      <c r="Y919" s="1"/>
      <c r="Z919" s="1"/>
      <c r="AA919" s="1"/>
      <c r="AB919" s="1"/>
      <c r="AC919" s="7"/>
      <c r="AD919" s="1"/>
      <c r="AE919" s="1"/>
    </row>
    <row r="920" spans="1:31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1"/>
      <c r="Q920" s="1"/>
      <c r="R920" s="1"/>
      <c r="S920" s="1"/>
      <c r="T920" s="1"/>
      <c r="U920" s="1"/>
      <c r="V920" s="1"/>
      <c r="W920" s="1"/>
      <c r="X920" s="6"/>
      <c r="Y920" s="1"/>
      <c r="Z920" s="1"/>
      <c r="AA920" s="1"/>
      <c r="AB920" s="1"/>
      <c r="AC920" s="7"/>
      <c r="AD920" s="1"/>
      <c r="AE920" s="1"/>
    </row>
    <row r="921" spans="1:3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1"/>
      <c r="Q921" s="1"/>
      <c r="R921" s="1"/>
      <c r="S921" s="1"/>
      <c r="T921" s="1"/>
      <c r="U921" s="1"/>
      <c r="V921" s="1"/>
      <c r="W921" s="1"/>
      <c r="X921" s="6"/>
      <c r="Y921" s="1"/>
      <c r="Z921" s="1"/>
      <c r="AA921" s="1"/>
      <c r="AB921" s="1"/>
      <c r="AC921" s="7"/>
      <c r="AD921" s="1"/>
      <c r="AE921" s="1"/>
    </row>
    <row r="922" spans="1:31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1"/>
      <c r="Q922" s="1"/>
      <c r="R922" s="1"/>
      <c r="S922" s="1"/>
      <c r="T922" s="1"/>
      <c r="U922" s="1"/>
      <c r="V922" s="1"/>
      <c r="W922" s="1"/>
      <c r="X922" s="6"/>
      <c r="Y922" s="1"/>
      <c r="Z922" s="1"/>
      <c r="AA922" s="1"/>
      <c r="AB922" s="1"/>
      <c r="AC922" s="7"/>
      <c r="AD922" s="1"/>
      <c r="AE922" s="1"/>
    </row>
    <row r="923" spans="1:31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1"/>
      <c r="Q923" s="1"/>
      <c r="R923" s="1"/>
      <c r="S923" s="1"/>
      <c r="T923" s="1"/>
      <c r="U923" s="1"/>
      <c r="V923" s="1"/>
      <c r="W923" s="1"/>
      <c r="X923" s="6"/>
      <c r="Y923" s="1"/>
      <c r="Z923" s="1"/>
      <c r="AA923" s="1"/>
      <c r="AB923" s="1"/>
      <c r="AC923" s="7"/>
      <c r="AD923" s="1"/>
      <c r="AE923" s="1"/>
    </row>
    <row r="924" spans="1:31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1"/>
      <c r="Q924" s="1"/>
      <c r="R924" s="1"/>
      <c r="S924" s="1"/>
      <c r="T924" s="1"/>
      <c r="U924" s="1"/>
      <c r="V924" s="1"/>
      <c r="W924" s="1"/>
      <c r="X924" s="6"/>
      <c r="Y924" s="1"/>
      <c r="Z924" s="1"/>
      <c r="AA924" s="1"/>
      <c r="AB924" s="1"/>
      <c r="AC924" s="7"/>
      <c r="AD924" s="1"/>
      <c r="AE924" s="1"/>
    </row>
    <row r="925" spans="1:31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1"/>
      <c r="Q925" s="1"/>
      <c r="R925" s="1"/>
      <c r="S925" s="1"/>
      <c r="T925" s="1"/>
      <c r="U925" s="1"/>
      <c r="V925" s="1"/>
      <c r="W925" s="1"/>
      <c r="X925" s="6"/>
      <c r="Y925" s="1"/>
      <c r="Z925" s="1"/>
      <c r="AA925" s="1"/>
      <c r="AB925" s="1"/>
      <c r="AC925" s="7"/>
      <c r="AD925" s="1"/>
      <c r="AE925" s="1"/>
    </row>
    <row r="926" spans="1:31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1"/>
      <c r="Q926" s="1"/>
      <c r="R926" s="1"/>
      <c r="S926" s="1"/>
      <c r="T926" s="1"/>
      <c r="U926" s="1"/>
      <c r="V926" s="1"/>
      <c r="W926" s="1"/>
      <c r="X926" s="6"/>
      <c r="Y926" s="1"/>
      <c r="Z926" s="1"/>
      <c r="AA926" s="1"/>
      <c r="AB926" s="1"/>
      <c r="AC926" s="7"/>
      <c r="AD926" s="1"/>
      <c r="AE926" s="1"/>
    </row>
    <row r="927" spans="1:31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1"/>
      <c r="Q927" s="1"/>
      <c r="R927" s="1"/>
      <c r="S927" s="1"/>
      <c r="T927" s="1"/>
      <c r="U927" s="1"/>
      <c r="V927" s="1"/>
      <c r="W927" s="1"/>
      <c r="X927" s="6"/>
      <c r="Y927" s="1"/>
      <c r="Z927" s="1"/>
      <c r="AA927" s="1"/>
      <c r="AB927" s="1"/>
      <c r="AC927" s="7"/>
      <c r="AD927" s="1"/>
      <c r="AE927" s="1"/>
    </row>
    <row r="928" spans="1:31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1"/>
      <c r="Q928" s="1"/>
      <c r="R928" s="1"/>
      <c r="S928" s="1"/>
      <c r="T928" s="1"/>
      <c r="U928" s="1"/>
      <c r="V928" s="1"/>
      <c r="W928" s="1"/>
      <c r="X928" s="6"/>
      <c r="Y928" s="1"/>
      <c r="Z928" s="1"/>
      <c r="AA928" s="1"/>
      <c r="AB928" s="1"/>
      <c r="AC928" s="7"/>
      <c r="AD928" s="1"/>
      <c r="AE928" s="1"/>
    </row>
    <row r="929" spans="1:31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1"/>
      <c r="Q929" s="1"/>
      <c r="R929" s="1"/>
      <c r="S929" s="1"/>
      <c r="T929" s="1"/>
      <c r="U929" s="1"/>
      <c r="V929" s="1"/>
      <c r="W929" s="1"/>
      <c r="X929" s="6"/>
      <c r="Y929" s="1"/>
      <c r="Z929" s="1"/>
      <c r="AA929" s="1"/>
      <c r="AB929" s="1"/>
      <c r="AC929" s="7"/>
      <c r="AD929" s="1"/>
      <c r="AE929" s="1"/>
    </row>
    <row r="930" spans="1:31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1"/>
      <c r="Q930" s="1"/>
      <c r="R930" s="1"/>
      <c r="S930" s="1"/>
      <c r="T930" s="1"/>
      <c r="U930" s="1"/>
      <c r="V930" s="1"/>
      <c r="W930" s="1"/>
      <c r="X930" s="6"/>
      <c r="Y930" s="1"/>
      <c r="Z930" s="1"/>
      <c r="AA930" s="1"/>
      <c r="AB930" s="1"/>
      <c r="AC930" s="7"/>
      <c r="AD930" s="1"/>
      <c r="AE930" s="1"/>
    </row>
    <row r="931" spans="1: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1"/>
      <c r="Q931" s="1"/>
      <c r="R931" s="1"/>
      <c r="S931" s="1"/>
      <c r="T931" s="1"/>
      <c r="U931" s="1"/>
      <c r="V931" s="1"/>
      <c r="W931" s="1"/>
      <c r="X931" s="6"/>
      <c r="Y931" s="1"/>
      <c r="Z931" s="1"/>
      <c r="AA931" s="1"/>
      <c r="AB931" s="1"/>
      <c r="AC931" s="7"/>
      <c r="AD931" s="1"/>
      <c r="AE931" s="1"/>
    </row>
    <row r="932" spans="1:31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1"/>
      <c r="Q932" s="1"/>
      <c r="R932" s="1"/>
      <c r="S932" s="1"/>
      <c r="T932" s="1"/>
      <c r="U932" s="1"/>
      <c r="V932" s="1"/>
      <c r="W932" s="1"/>
      <c r="X932" s="6"/>
      <c r="Y932" s="1"/>
      <c r="Z932" s="1"/>
      <c r="AA932" s="1"/>
      <c r="AB932" s="1"/>
      <c r="AC932" s="7"/>
      <c r="AD932" s="1"/>
      <c r="AE932" s="1"/>
    </row>
    <row r="933" spans="1:31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1"/>
      <c r="Q933" s="1"/>
      <c r="R933" s="1"/>
      <c r="S933" s="1"/>
      <c r="T933" s="1"/>
      <c r="U933" s="1"/>
      <c r="V933" s="1"/>
      <c r="W933" s="1"/>
      <c r="X933" s="6"/>
      <c r="Y933" s="1"/>
      <c r="Z933" s="1"/>
      <c r="AA933" s="1"/>
      <c r="AB933" s="1"/>
      <c r="AC933" s="7"/>
      <c r="AD933" s="1"/>
      <c r="AE933" s="1"/>
    </row>
    <row r="934" spans="1:31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1"/>
      <c r="Q934" s="1"/>
      <c r="R934" s="1"/>
      <c r="S934" s="1"/>
      <c r="T934" s="1"/>
      <c r="U934" s="1"/>
      <c r="V934" s="1"/>
      <c r="W934" s="1"/>
      <c r="X934" s="6"/>
      <c r="Y934" s="1"/>
      <c r="Z934" s="1"/>
      <c r="AA934" s="1"/>
      <c r="AB934" s="1"/>
      <c r="AC934" s="7"/>
      <c r="AD934" s="1"/>
      <c r="AE934" s="1"/>
    </row>
    <row r="935" spans="1:31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1"/>
      <c r="Q935" s="1"/>
      <c r="R935" s="1"/>
      <c r="S935" s="1"/>
      <c r="T935" s="1"/>
      <c r="U935" s="1"/>
      <c r="V935" s="1"/>
      <c r="W935" s="1"/>
      <c r="X935" s="6"/>
      <c r="Y935" s="1"/>
      <c r="Z935" s="1"/>
      <c r="AA935" s="1"/>
      <c r="AB935" s="1"/>
      <c r="AC935" s="7"/>
      <c r="AD935" s="1"/>
      <c r="AE935" s="1"/>
    </row>
    <row r="936" spans="1:31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1"/>
      <c r="Q936" s="1"/>
      <c r="R936" s="1"/>
      <c r="S936" s="1"/>
      <c r="T936" s="1"/>
      <c r="U936" s="1"/>
      <c r="V936" s="1"/>
      <c r="W936" s="1"/>
      <c r="X936" s="6"/>
      <c r="Y936" s="1"/>
      <c r="Z936" s="1"/>
      <c r="AA936" s="1"/>
      <c r="AB936" s="1"/>
      <c r="AC936" s="7"/>
      <c r="AD936" s="1"/>
      <c r="AE936" s="1"/>
    </row>
    <row r="937" spans="1:31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1"/>
      <c r="Q937" s="1"/>
      <c r="R937" s="1"/>
      <c r="S937" s="1"/>
      <c r="T937" s="1"/>
      <c r="U937" s="1"/>
      <c r="V937" s="1"/>
      <c r="W937" s="1"/>
      <c r="X937" s="6"/>
      <c r="Y937" s="1"/>
      <c r="Z937" s="1"/>
      <c r="AA937" s="1"/>
      <c r="AB937" s="1"/>
      <c r="AC937" s="7"/>
      <c r="AD937" s="1"/>
      <c r="AE937" s="1"/>
    </row>
    <row r="938" spans="1:31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1"/>
      <c r="Q938" s="1"/>
      <c r="R938" s="1"/>
      <c r="S938" s="1"/>
      <c r="T938" s="1"/>
      <c r="U938" s="1"/>
      <c r="V938" s="1"/>
      <c r="W938" s="1"/>
      <c r="X938" s="6"/>
      <c r="Y938" s="1"/>
      <c r="Z938" s="1"/>
      <c r="AA938" s="1"/>
      <c r="AB938" s="1"/>
      <c r="AC938" s="7"/>
      <c r="AD938" s="1"/>
      <c r="AE938" s="1"/>
    </row>
    <row r="939" spans="1:31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1"/>
      <c r="Q939" s="1"/>
      <c r="R939" s="1"/>
      <c r="S939" s="1"/>
      <c r="T939" s="1"/>
      <c r="U939" s="1"/>
      <c r="V939" s="1"/>
      <c r="W939" s="1"/>
      <c r="X939" s="6"/>
      <c r="Y939" s="1"/>
      <c r="Z939" s="1"/>
      <c r="AA939" s="1"/>
      <c r="AB939" s="1"/>
      <c r="AC939" s="7"/>
      <c r="AD939" s="1"/>
      <c r="AE939" s="1"/>
    </row>
    <row r="940" spans="1:31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1"/>
      <c r="Q940" s="1"/>
      <c r="R940" s="1"/>
      <c r="S940" s="1"/>
      <c r="T940" s="1"/>
      <c r="U940" s="1"/>
      <c r="V940" s="1"/>
      <c r="W940" s="1"/>
      <c r="X940" s="6"/>
      <c r="Y940" s="1"/>
      <c r="Z940" s="1"/>
      <c r="AA940" s="1"/>
      <c r="AB940" s="1"/>
      <c r="AC940" s="7"/>
      <c r="AD940" s="1"/>
      <c r="AE940" s="1"/>
    </row>
    <row r="941" spans="1:3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1"/>
      <c r="Q941" s="1"/>
      <c r="R941" s="1"/>
      <c r="S941" s="1"/>
      <c r="T941" s="1"/>
      <c r="U941" s="1"/>
      <c r="V941" s="1"/>
      <c r="W941" s="1"/>
      <c r="X941" s="6"/>
      <c r="Y941" s="1"/>
      <c r="Z941" s="1"/>
      <c r="AA941" s="1"/>
      <c r="AB941" s="1"/>
      <c r="AC941" s="7"/>
      <c r="AD941" s="1"/>
      <c r="AE941" s="1"/>
    </row>
    <row r="942" spans="1:31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1"/>
      <c r="Q942" s="1"/>
      <c r="R942" s="1"/>
      <c r="S942" s="1"/>
      <c r="T942" s="1"/>
      <c r="U942" s="1"/>
      <c r="V942" s="1"/>
      <c r="W942" s="1"/>
      <c r="X942" s="6"/>
      <c r="Y942" s="1"/>
      <c r="Z942" s="1"/>
      <c r="AA942" s="1"/>
      <c r="AB942" s="1"/>
      <c r="AC942" s="7"/>
      <c r="AD942" s="1"/>
      <c r="AE942" s="1"/>
    </row>
    <row r="943" spans="1:31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1"/>
      <c r="Q943" s="1"/>
      <c r="R943" s="1"/>
      <c r="S943" s="1"/>
      <c r="T943" s="1"/>
      <c r="U943" s="1"/>
      <c r="V943" s="1"/>
      <c r="W943" s="1"/>
      <c r="X943" s="6"/>
      <c r="Y943" s="1"/>
      <c r="Z943" s="1"/>
      <c r="AA943" s="1"/>
      <c r="AB943" s="1"/>
      <c r="AC943" s="7"/>
      <c r="AD943" s="1"/>
      <c r="AE943" s="1"/>
    </row>
    <row r="944" spans="1:31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1"/>
      <c r="Q944" s="1"/>
      <c r="R944" s="1"/>
      <c r="S944" s="1"/>
      <c r="T944" s="1"/>
      <c r="U944" s="1"/>
      <c r="V944" s="1"/>
      <c r="W944" s="1"/>
      <c r="X944" s="6"/>
      <c r="Y944" s="1"/>
      <c r="Z944" s="1"/>
      <c r="AA944" s="1"/>
      <c r="AB944" s="1"/>
      <c r="AC944" s="7"/>
      <c r="AD944" s="1"/>
      <c r="AE944" s="1"/>
    </row>
    <row r="945" spans="1:31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1"/>
      <c r="Q945" s="1"/>
      <c r="R945" s="1"/>
      <c r="S945" s="1"/>
      <c r="T945" s="1"/>
      <c r="U945" s="1"/>
      <c r="V945" s="1"/>
      <c r="W945" s="1"/>
      <c r="X945" s="6"/>
      <c r="Y945" s="1"/>
      <c r="Z945" s="1"/>
      <c r="AA945" s="1"/>
      <c r="AB945" s="1"/>
      <c r="AC945" s="7"/>
      <c r="AD945" s="1"/>
      <c r="AE945" s="1"/>
    </row>
    <row r="946" spans="1:31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1"/>
      <c r="Q946" s="1"/>
      <c r="R946" s="1"/>
      <c r="S946" s="1"/>
      <c r="T946" s="1"/>
      <c r="U946" s="1"/>
      <c r="V946" s="1"/>
      <c r="W946" s="1"/>
      <c r="X946" s="6"/>
      <c r="Y946" s="1"/>
      <c r="Z946" s="1"/>
      <c r="AA946" s="1"/>
      <c r="AB946" s="1"/>
      <c r="AC946" s="7"/>
      <c r="AD946" s="1"/>
      <c r="AE946" s="1"/>
    </row>
    <row r="947" spans="1:31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1"/>
      <c r="Q947" s="1"/>
      <c r="R947" s="1"/>
      <c r="S947" s="1"/>
      <c r="T947" s="1"/>
      <c r="U947" s="1"/>
      <c r="V947" s="1"/>
      <c r="W947" s="1"/>
      <c r="X947" s="6"/>
      <c r="Y947" s="1"/>
      <c r="Z947" s="1"/>
      <c r="AA947" s="1"/>
      <c r="AB947" s="1"/>
      <c r="AC947" s="7"/>
      <c r="AD947" s="1"/>
      <c r="AE947" s="1"/>
    </row>
    <row r="948" spans="1:31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1"/>
      <c r="Q948" s="1"/>
      <c r="R948" s="1"/>
      <c r="S948" s="1"/>
      <c r="T948" s="1"/>
      <c r="U948" s="1"/>
      <c r="V948" s="1"/>
      <c r="W948" s="1"/>
      <c r="X948" s="6"/>
      <c r="Y948" s="1"/>
      <c r="Z948" s="1"/>
      <c r="AA948" s="1"/>
      <c r="AB948" s="1"/>
      <c r="AC948" s="7"/>
      <c r="AD948" s="1"/>
      <c r="AE948" s="1"/>
    </row>
    <row r="949" spans="1:31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1"/>
      <c r="Q949" s="1"/>
      <c r="R949" s="1"/>
      <c r="S949" s="1"/>
      <c r="T949" s="1"/>
      <c r="U949" s="1"/>
      <c r="V949" s="1"/>
      <c r="W949" s="1"/>
      <c r="X949" s="6"/>
      <c r="Y949" s="1"/>
      <c r="Z949" s="1"/>
      <c r="AA949" s="1"/>
      <c r="AB949" s="1"/>
      <c r="AC949" s="7"/>
      <c r="AD949" s="1"/>
      <c r="AE949" s="1"/>
    </row>
    <row r="950" spans="1:31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1"/>
      <c r="Q950" s="1"/>
      <c r="R950" s="1"/>
      <c r="S950" s="1"/>
      <c r="T950" s="1"/>
      <c r="U950" s="1"/>
      <c r="V950" s="1"/>
      <c r="W950" s="1"/>
      <c r="X950" s="6"/>
      <c r="Y950" s="1"/>
      <c r="Z950" s="1"/>
      <c r="AA950" s="1"/>
      <c r="AB950" s="1"/>
      <c r="AC950" s="7"/>
      <c r="AD950" s="1"/>
      <c r="AE950" s="1"/>
    </row>
    <row r="951" spans="1:3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1"/>
      <c r="Q951" s="1"/>
      <c r="R951" s="1"/>
      <c r="S951" s="1"/>
      <c r="T951" s="1"/>
      <c r="U951" s="1"/>
      <c r="V951" s="1"/>
      <c r="W951" s="1"/>
      <c r="X951" s="6"/>
      <c r="Y951" s="1"/>
      <c r="Z951" s="1"/>
      <c r="AA951" s="1"/>
      <c r="AB951" s="1"/>
      <c r="AC951" s="7"/>
      <c r="AD951" s="1"/>
      <c r="AE951" s="1"/>
    </row>
    <row r="952" spans="1:31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1"/>
      <c r="Q952" s="1"/>
      <c r="R952" s="1"/>
      <c r="S952" s="1"/>
      <c r="T952" s="1"/>
      <c r="U952" s="1"/>
      <c r="V952" s="1"/>
      <c r="W952" s="1"/>
      <c r="X952" s="6"/>
      <c r="Y952" s="1"/>
      <c r="Z952" s="1"/>
      <c r="AA952" s="1"/>
      <c r="AB952" s="1"/>
      <c r="AC952" s="7"/>
      <c r="AD952" s="1"/>
      <c r="AE952" s="1"/>
    </row>
    <row r="953" spans="1:31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1"/>
      <c r="Q953" s="1"/>
      <c r="R953" s="1"/>
      <c r="S953" s="1"/>
      <c r="T953" s="1"/>
      <c r="U953" s="1"/>
      <c r="V953" s="1"/>
      <c r="W953" s="1"/>
      <c r="X953" s="6"/>
      <c r="Y953" s="1"/>
      <c r="Z953" s="1"/>
      <c r="AA953" s="1"/>
      <c r="AB953" s="1"/>
      <c r="AC953" s="7"/>
      <c r="AD953" s="1"/>
      <c r="AE953" s="1"/>
    </row>
    <row r="954" spans="1:31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1"/>
      <c r="Q954" s="1"/>
      <c r="R954" s="1"/>
      <c r="S954" s="1"/>
      <c r="T954" s="1"/>
      <c r="U954" s="1"/>
      <c r="V954" s="1"/>
      <c r="W954" s="1"/>
      <c r="X954" s="6"/>
      <c r="Y954" s="1"/>
      <c r="Z954" s="1"/>
      <c r="AA954" s="1"/>
      <c r="AB954" s="1"/>
      <c r="AC954" s="7"/>
      <c r="AD954" s="1"/>
      <c r="AE954" s="1"/>
    </row>
    <row r="955" spans="1:31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1"/>
      <c r="Q955" s="1"/>
      <c r="R955" s="1"/>
      <c r="S955" s="1"/>
      <c r="T955" s="1"/>
      <c r="U955" s="1"/>
      <c r="V955" s="1"/>
      <c r="W955" s="1"/>
      <c r="X955" s="6"/>
      <c r="Y955" s="1"/>
      <c r="Z955" s="1"/>
      <c r="AA955" s="1"/>
      <c r="AB955" s="1"/>
      <c r="AC955" s="7"/>
      <c r="AD955" s="1"/>
      <c r="AE955" s="1"/>
    </row>
    <row r="956" spans="1:31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1"/>
      <c r="Q956" s="1"/>
      <c r="R956" s="1"/>
      <c r="S956" s="1"/>
      <c r="T956" s="1"/>
      <c r="U956" s="1"/>
      <c r="V956" s="1"/>
      <c r="W956" s="1"/>
      <c r="X956" s="6"/>
      <c r="Y956" s="1"/>
      <c r="Z956" s="1"/>
      <c r="AA956" s="1"/>
      <c r="AB956" s="1"/>
      <c r="AC956" s="7"/>
      <c r="AD956" s="1"/>
      <c r="AE956" s="1"/>
    </row>
    <row r="957" spans="1:31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1"/>
      <c r="Q957" s="1"/>
      <c r="R957" s="1"/>
      <c r="S957" s="1"/>
      <c r="T957" s="1"/>
      <c r="U957" s="1"/>
      <c r="V957" s="1"/>
      <c r="W957" s="1"/>
      <c r="X957" s="6"/>
      <c r="Y957" s="1"/>
      <c r="Z957" s="1"/>
      <c r="AA957" s="1"/>
      <c r="AB957" s="1"/>
      <c r="AC957" s="7"/>
      <c r="AD957" s="1"/>
      <c r="AE957" s="1"/>
    </row>
    <row r="958" spans="1:31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1"/>
      <c r="Q958" s="1"/>
      <c r="R958" s="1"/>
      <c r="S958" s="1"/>
      <c r="T958" s="1"/>
      <c r="U958" s="1"/>
      <c r="V958" s="1"/>
      <c r="W958" s="1"/>
      <c r="X958" s="6"/>
      <c r="Y958" s="1"/>
      <c r="Z958" s="1"/>
      <c r="AA958" s="1"/>
      <c r="AB958" s="1"/>
      <c r="AC958" s="7"/>
      <c r="AD958" s="1"/>
      <c r="AE958" s="1"/>
    </row>
    <row r="959" spans="1:31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1"/>
      <c r="Q959" s="1"/>
      <c r="R959" s="1"/>
      <c r="S959" s="1"/>
      <c r="T959" s="1"/>
      <c r="U959" s="1"/>
      <c r="V959" s="1"/>
      <c r="W959" s="1"/>
      <c r="X959" s="6"/>
      <c r="Y959" s="1"/>
      <c r="Z959" s="1"/>
      <c r="AA959" s="1"/>
      <c r="AB959" s="1"/>
      <c r="AC959" s="7"/>
      <c r="AD959" s="1"/>
      <c r="AE959" s="1"/>
    </row>
    <row r="960" spans="1:31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1"/>
      <c r="Q960" s="1"/>
      <c r="R960" s="1"/>
      <c r="S960" s="1"/>
      <c r="T960" s="1"/>
      <c r="U960" s="1"/>
      <c r="V960" s="1"/>
      <c r="W960" s="1"/>
      <c r="X960" s="6"/>
      <c r="Y960" s="1"/>
      <c r="Z960" s="1"/>
      <c r="AA960" s="1"/>
      <c r="AB960" s="1"/>
      <c r="AC960" s="7"/>
      <c r="AD960" s="1"/>
      <c r="AE960" s="1"/>
    </row>
    <row r="961" spans="1:3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1"/>
      <c r="Q961" s="1"/>
      <c r="R961" s="1"/>
      <c r="S961" s="1"/>
      <c r="T961" s="1"/>
      <c r="U961" s="1"/>
      <c r="V961" s="1"/>
      <c r="W961" s="1"/>
      <c r="X961" s="6"/>
      <c r="Y961" s="1"/>
      <c r="Z961" s="1"/>
      <c r="AA961" s="1"/>
      <c r="AB961" s="1"/>
      <c r="AC961" s="7"/>
      <c r="AD961" s="1"/>
      <c r="AE961" s="1"/>
    </row>
    <row r="962" spans="1:31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1"/>
      <c r="Q962" s="1"/>
      <c r="R962" s="1"/>
      <c r="S962" s="1"/>
      <c r="T962" s="1"/>
      <c r="U962" s="1"/>
      <c r="V962" s="1"/>
      <c r="W962" s="1"/>
      <c r="X962" s="6"/>
      <c r="Y962" s="1"/>
      <c r="Z962" s="1"/>
      <c r="AA962" s="1"/>
      <c r="AB962" s="1"/>
      <c r="AC962" s="7"/>
      <c r="AD962" s="1"/>
      <c r="AE962" s="1"/>
    </row>
    <row r="963" spans="1:31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1"/>
      <c r="Q963" s="1"/>
      <c r="R963" s="1"/>
      <c r="S963" s="1"/>
      <c r="T963" s="1"/>
      <c r="U963" s="1"/>
      <c r="V963" s="1"/>
      <c r="W963" s="1"/>
      <c r="X963" s="6"/>
      <c r="Y963" s="1"/>
      <c r="Z963" s="1"/>
      <c r="AA963" s="1"/>
      <c r="AB963" s="1"/>
      <c r="AC963" s="7"/>
      <c r="AD963" s="1"/>
      <c r="AE963" s="1"/>
    </row>
    <row r="964" spans="1:31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1"/>
      <c r="Q964" s="1"/>
      <c r="R964" s="1"/>
      <c r="S964" s="1"/>
      <c r="T964" s="1"/>
      <c r="U964" s="1"/>
      <c r="V964" s="1"/>
      <c r="W964" s="1"/>
      <c r="X964" s="6"/>
      <c r="Y964" s="1"/>
      <c r="Z964" s="1"/>
      <c r="AA964" s="1"/>
      <c r="AB964" s="1"/>
      <c r="AC964" s="7"/>
      <c r="AD964" s="1"/>
      <c r="AE964" s="1"/>
    </row>
    <row r="965" spans="1:31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1"/>
      <c r="Q965" s="1"/>
      <c r="R965" s="1"/>
      <c r="S965" s="1"/>
      <c r="T965" s="1"/>
      <c r="U965" s="1"/>
      <c r="V965" s="1"/>
      <c r="W965" s="1"/>
      <c r="X965" s="6"/>
      <c r="Y965" s="1"/>
      <c r="Z965" s="1"/>
      <c r="AA965" s="1"/>
      <c r="AB965" s="1"/>
      <c r="AC965" s="7"/>
      <c r="AD965" s="1"/>
      <c r="AE965" s="1"/>
    </row>
    <row r="966" spans="1:31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1"/>
      <c r="Q966" s="1"/>
      <c r="R966" s="1"/>
      <c r="S966" s="1"/>
      <c r="T966" s="1"/>
      <c r="U966" s="1"/>
      <c r="V966" s="1"/>
      <c r="W966" s="1"/>
      <c r="X966" s="6"/>
      <c r="Y966" s="1"/>
      <c r="Z966" s="1"/>
      <c r="AA966" s="1"/>
      <c r="AB966" s="1"/>
      <c r="AC966" s="7"/>
      <c r="AD966" s="1"/>
      <c r="AE966" s="1"/>
    </row>
    <row r="967" spans="1:31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1"/>
      <c r="Q967" s="1"/>
      <c r="R967" s="1"/>
      <c r="S967" s="1"/>
      <c r="T967" s="1"/>
      <c r="U967" s="1"/>
      <c r="V967" s="1"/>
      <c r="W967" s="1"/>
      <c r="X967" s="6"/>
      <c r="Y967" s="1"/>
      <c r="Z967" s="1"/>
      <c r="AA967" s="1"/>
      <c r="AB967" s="1"/>
      <c r="AC967" s="7"/>
      <c r="AD967" s="1"/>
      <c r="AE967" s="1"/>
    </row>
    <row r="968" spans="1:31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1"/>
      <c r="Q968" s="1"/>
      <c r="R968" s="1"/>
      <c r="S968" s="1"/>
      <c r="T968" s="1"/>
      <c r="U968" s="1"/>
      <c r="V968" s="1"/>
      <c r="W968" s="1"/>
      <c r="X968" s="6"/>
      <c r="Y968" s="1"/>
      <c r="Z968" s="1"/>
      <c r="AA968" s="1"/>
      <c r="AB968" s="1"/>
      <c r="AC968" s="7"/>
      <c r="AD968" s="1"/>
      <c r="AE968" s="1"/>
    </row>
    <row r="969" spans="1:31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1"/>
      <c r="Q969" s="1"/>
      <c r="R969" s="1"/>
      <c r="S969" s="1"/>
      <c r="T969" s="1"/>
      <c r="U969" s="1"/>
      <c r="V969" s="1"/>
      <c r="W969" s="1"/>
      <c r="X969" s="6"/>
      <c r="Y969" s="1"/>
      <c r="Z969" s="1"/>
      <c r="AA969" s="1"/>
      <c r="AB969" s="1"/>
      <c r="AC969" s="7"/>
      <c r="AD969" s="1"/>
      <c r="AE969" s="1"/>
    </row>
    <row r="970" spans="1:31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1"/>
      <c r="Q970" s="1"/>
      <c r="R970" s="1"/>
      <c r="S970" s="1"/>
      <c r="T970" s="1"/>
      <c r="U970" s="1"/>
      <c r="V970" s="1"/>
      <c r="W970" s="1"/>
      <c r="X970" s="6"/>
      <c r="Y970" s="1"/>
      <c r="Z970" s="1"/>
      <c r="AA970" s="1"/>
      <c r="AB970" s="1"/>
      <c r="AC970" s="7"/>
      <c r="AD970" s="1"/>
      <c r="AE970" s="1"/>
    </row>
    <row r="971" spans="1:3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1"/>
      <c r="Q971" s="1"/>
      <c r="R971" s="1"/>
      <c r="S971" s="1"/>
      <c r="T971" s="1"/>
      <c r="U971" s="1"/>
      <c r="V971" s="1"/>
      <c r="W971" s="1"/>
      <c r="X971" s="6"/>
      <c r="Y971" s="1"/>
      <c r="Z971" s="1"/>
      <c r="AA971" s="1"/>
      <c r="AB971" s="1"/>
      <c r="AC971" s="7"/>
      <c r="AD971" s="1"/>
      <c r="AE971" s="1"/>
    </row>
    <row r="972" spans="1:31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1"/>
      <c r="Q972" s="1"/>
      <c r="R972" s="1"/>
      <c r="S972" s="1"/>
      <c r="T972" s="1"/>
      <c r="U972" s="1"/>
      <c r="V972" s="1"/>
      <c r="W972" s="1"/>
      <c r="X972" s="6"/>
      <c r="Y972" s="1"/>
      <c r="Z972" s="1"/>
      <c r="AA972" s="1"/>
      <c r="AB972" s="1"/>
      <c r="AC972" s="7"/>
      <c r="AD972" s="1"/>
      <c r="AE972" s="1"/>
    </row>
    <row r="973" spans="1:31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1"/>
      <c r="Q973" s="1"/>
      <c r="R973" s="1"/>
      <c r="S973" s="1"/>
      <c r="T973" s="1"/>
      <c r="U973" s="1"/>
      <c r="V973" s="1"/>
      <c r="W973" s="1"/>
      <c r="X973" s="6"/>
      <c r="Y973" s="1"/>
      <c r="Z973" s="1"/>
      <c r="AA973" s="1"/>
      <c r="AB973" s="1"/>
      <c r="AC973" s="7"/>
      <c r="AD973" s="1"/>
      <c r="AE973" s="1"/>
    </row>
    <row r="974" spans="1:31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1"/>
      <c r="Q974" s="1"/>
      <c r="R974" s="1"/>
      <c r="S974" s="1"/>
      <c r="T974" s="1"/>
      <c r="U974" s="1"/>
      <c r="V974" s="1"/>
      <c r="W974" s="1"/>
      <c r="X974" s="6"/>
      <c r="Y974" s="1"/>
      <c r="Z974" s="1"/>
      <c r="AA974" s="1"/>
      <c r="AB974" s="1"/>
      <c r="AC974" s="7"/>
      <c r="AD974" s="1"/>
      <c r="AE974" s="1"/>
    </row>
    <row r="975" spans="1:31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1"/>
      <c r="Q975" s="1"/>
      <c r="R975" s="1"/>
      <c r="S975" s="1"/>
      <c r="T975" s="1"/>
      <c r="U975" s="1"/>
      <c r="V975" s="1"/>
      <c r="W975" s="1"/>
      <c r="X975" s="6"/>
      <c r="Y975" s="1"/>
      <c r="Z975" s="1"/>
      <c r="AA975" s="1"/>
      <c r="AB975" s="1"/>
      <c r="AC975" s="7"/>
      <c r="AD975" s="1"/>
      <c r="AE975" s="1"/>
    </row>
    <row r="976" spans="1:31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1"/>
      <c r="Q976" s="1"/>
      <c r="R976" s="1"/>
      <c r="S976" s="1"/>
      <c r="T976" s="1"/>
      <c r="U976" s="1"/>
      <c r="V976" s="1"/>
      <c r="W976" s="1"/>
      <c r="X976" s="6"/>
      <c r="Y976" s="1"/>
      <c r="Z976" s="1"/>
      <c r="AA976" s="1"/>
      <c r="AB976" s="1"/>
      <c r="AC976" s="7"/>
      <c r="AD976" s="1"/>
      <c r="AE976" s="1"/>
    </row>
    <row r="977" spans="1:31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1"/>
      <c r="Q977" s="1"/>
      <c r="R977" s="1"/>
      <c r="S977" s="1"/>
      <c r="T977" s="1"/>
      <c r="U977" s="1"/>
      <c r="V977" s="1"/>
      <c r="W977" s="1"/>
      <c r="X977" s="6"/>
      <c r="Y977" s="1"/>
      <c r="Z977" s="1"/>
      <c r="AA977" s="1"/>
      <c r="AB977" s="1"/>
      <c r="AC977" s="7"/>
      <c r="AD977" s="1"/>
      <c r="AE977" s="1"/>
    </row>
    <row r="978" spans="1:31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1"/>
      <c r="Q978" s="1"/>
      <c r="R978" s="1"/>
      <c r="S978" s="1"/>
      <c r="T978" s="1"/>
      <c r="U978" s="1"/>
      <c r="V978" s="1"/>
      <c r="W978" s="1"/>
      <c r="X978" s="6"/>
      <c r="Y978" s="1"/>
      <c r="Z978" s="1"/>
      <c r="AA978" s="1"/>
      <c r="AB978" s="1"/>
      <c r="AC978" s="7"/>
      <c r="AD978" s="1"/>
      <c r="AE978" s="1"/>
    </row>
    <row r="979" spans="1:31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1"/>
      <c r="Q979" s="1"/>
      <c r="R979" s="1"/>
      <c r="S979" s="1"/>
      <c r="T979" s="1"/>
      <c r="U979" s="1"/>
      <c r="V979" s="1"/>
      <c r="W979" s="1"/>
      <c r="X979" s="6"/>
      <c r="Y979" s="1"/>
      <c r="Z979" s="1"/>
      <c r="AA979" s="1"/>
      <c r="AB979" s="1"/>
      <c r="AC979" s="7"/>
      <c r="AD979" s="1"/>
      <c r="AE979" s="1"/>
    </row>
    <row r="980" spans="1:31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1"/>
      <c r="Q980" s="1"/>
      <c r="R980" s="1"/>
      <c r="S980" s="1"/>
      <c r="T980" s="1"/>
      <c r="U980" s="1"/>
      <c r="V980" s="1"/>
      <c r="W980" s="1"/>
      <c r="X980" s="6"/>
      <c r="Y980" s="1"/>
      <c r="Z980" s="1"/>
      <c r="AA980" s="1"/>
      <c r="AB980" s="1"/>
      <c r="AC980" s="7"/>
      <c r="AD980" s="1"/>
      <c r="AE980" s="1"/>
    </row>
    <row r="981" spans="1:3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1"/>
      <c r="Q981" s="1"/>
      <c r="R981" s="1"/>
      <c r="S981" s="1"/>
      <c r="T981" s="1"/>
      <c r="U981" s="1"/>
      <c r="V981" s="1"/>
      <c r="W981" s="1"/>
      <c r="X981" s="6"/>
      <c r="Y981" s="1"/>
      <c r="Z981" s="1"/>
      <c r="AA981" s="1"/>
      <c r="AB981" s="1"/>
      <c r="AC981" s="7"/>
      <c r="AD981" s="1"/>
      <c r="AE981" s="1"/>
    </row>
    <row r="982" spans="1:31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1"/>
      <c r="Q982" s="1"/>
      <c r="R982" s="1"/>
      <c r="S982" s="1"/>
      <c r="T982" s="1"/>
      <c r="U982" s="1"/>
      <c r="V982" s="1"/>
      <c r="W982" s="1"/>
      <c r="X982" s="6"/>
      <c r="Y982" s="1"/>
      <c r="Z982" s="1"/>
      <c r="AA982" s="1"/>
      <c r="AB982" s="1"/>
      <c r="AC982" s="7"/>
      <c r="AD982" s="1"/>
      <c r="AE982" s="1"/>
    </row>
    <row r="983" spans="1:31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1"/>
      <c r="Q983" s="1"/>
      <c r="R983" s="1"/>
      <c r="S983" s="1"/>
      <c r="T983" s="1"/>
      <c r="U983" s="1"/>
      <c r="V983" s="1"/>
      <c r="W983" s="1"/>
      <c r="X983" s="6"/>
      <c r="Y983" s="1"/>
      <c r="Z983" s="1"/>
      <c r="AA983" s="1"/>
      <c r="AB983" s="1"/>
      <c r="AC983" s="7"/>
      <c r="AD983" s="1"/>
      <c r="AE983" s="1"/>
    </row>
    <row r="984" spans="1:31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1"/>
      <c r="Q984" s="1"/>
      <c r="R984" s="1"/>
      <c r="S984" s="1"/>
      <c r="T984" s="1"/>
      <c r="U984" s="1"/>
      <c r="V984" s="1"/>
      <c r="W984" s="1"/>
      <c r="X984" s="6"/>
      <c r="Y984" s="1"/>
      <c r="Z984" s="1"/>
      <c r="AA984" s="1"/>
      <c r="AB984" s="1"/>
      <c r="AC984" s="7"/>
      <c r="AD984" s="1"/>
      <c r="AE984" s="1"/>
    </row>
    <row r="985" spans="1:31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1"/>
      <c r="Q985" s="1"/>
      <c r="R985" s="1"/>
      <c r="S985" s="1"/>
      <c r="T985" s="1"/>
      <c r="U985" s="1"/>
      <c r="V985" s="1"/>
      <c r="W985" s="1"/>
      <c r="X985" s="6"/>
      <c r="Y985" s="1"/>
      <c r="Z985" s="1"/>
      <c r="AA985" s="1"/>
      <c r="AB985" s="1"/>
      <c r="AC985" s="7"/>
      <c r="AD985" s="1"/>
      <c r="AE985" s="1"/>
    </row>
    <row r="986" spans="1:31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1"/>
      <c r="Q986" s="1"/>
      <c r="R986" s="1"/>
      <c r="S986" s="1"/>
      <c r="T986" s="1"/>
      <c r="U986" s="1"/>
      <c r="V986" s="1"/>
      <c r="W986" s="1"/>
      <c r="X986" s="6"/>
      <c r="Y986" s="1"/>
      <c r="Z986" s="1"/>
      <c r="AA986" s="1"/>
      <c r="AB986" s="1"/>
      <c r="AC986" s="7"/>
      <c r="AD986" s="1"/>
      <c r="AE986" s="1"/>
    </row>
    <row r="987" spans="1:31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1"/>
      <c r="Q987" s="1"/>
      <c r="R987" s="1"/>
      <c r="S987" s="1"/>
      <c r="T987" s="1"/>
      <c r="U987" s="1"/>
      <c r="V987" s="1"/>
      <c r="W987" s="1"/>
      <c r="X987" s="6"/>
      <c r="Y987" s="1"/>
      <c r="Z987" s="1"/>
      <c r="AA987" s="1"/>
      <c r="AB987" s="1"/>
      <c r="AC987" s="7"/>
      <c r="AD987" s="1"/>
      <c r="AE987" s="1"/>
    </row>
    <row r="988" spans="1:31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1"/>
      <c r="Q988" s="1"/>
      <c r="R988" s="1"/>
      <c r="S988" s="1"/>
      <c r="T988" s="1"/>
      <c r="U988" s="1"/>
      <c r="V988" s="1"/>
      <c r="W988" s="1"/>
      <c r="X988" s="6"/>
      <c r="Y988" s="1"/>
      <c r="Z988" s="1"/>
      <c r="AA988" s="1"/>
      <c r="AB988" s="1"/>
      <c r="AC988" s="7"/>
      <c r="AD988" s="1"/>
      <c r="AE988" s="1"/>
    </row>
    <row r="989" spans="1:31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1"/>
      <c r="Q989" s="1"/>
      <c r="R989" s="1"/>
      <c r="S989" s="1"/>
      <c r="T989" s="1"/>
      <c r="U989" s="1"/>
      <c r="V989" s="1"/>
      <c r="W989" s="1"/>
      <c r="X989" s="6"/>
      <c r="Y989" s="1"/>
      <c r="Z989" s="1"/>
      <c r="AA989" s="1"/>
      <c r="AB989" s="1"/>
      <c r="AC989" s="7"/>
      <c r="AD989" s="1"/>
      <c r="AE989" s="1"/>
    </row>
    <row r="990" spans="1:31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1"/>
      <c r="Q990" s="1"/>
      <c r="R990" s="1"/>
      <c r="S990" s="1"/>
      <c r="T990" s="1"/>
      <c r="U990" s="1"/>
      <c r="V990" s="1"/>
      <c r="W990" s="1"/>
      <c r="X990" s="6"/>
      <c r="Y990" s="1"/>
      <c r="Z990" s="1"/>
      <c r="AA990" s="1"/>
      <c r="AB990" s="1"/>
      <c r="AC990" s="7"/>
      <c r="AD990" s="1"/>
      <c r="AE990" s="1"/>
    </row>
    <row r="991" spans="1:3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1"/>
      <c r="Q991" s="1"/>
      <c r="R991" s="1"/>
      <c r="S991" s="1"/>
      <c r="T991" s="1"/>
      <c r="U991" s="1"/>
      <c r="V991" s="1"/>
      <c r="W991" s="1"/>
      <c r="X991" s="6"/>
      <c r="Y991" s="1"/>
      <c r="Z991" s="1"/>
      <c r="AA991" s="1"/>
      <c r="AB991" s="1"/>
      <c r="AC991" s="7"/>
      <c r="AD991" s="1"/>
      <c r="AE991" s="1"/>
    </row>
    <row r="992" spans="1:31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1"/>
      <c r="Q992" s="1"/>
      <c r="R992" s="1"/>
      <c r="S992" s="1"/>
      <c r="T992" s="1"/>
      <c r="U992" s="1"/>
      <c r="V992" s="1"/>
      <c r="W992" s="1"/>
      <c r="X992" s="6"/>
      <c r="Y992" s="1"/>
      <c r="Z992" s="1"/>
      <c r="AA992" s="1"/>
      <c r="AB992" s="1"/>
      <c r="AC992" s="7"/>
      <c r="AD992" s="1"/>
      <c r="AE992" s="1"/>
    </row>
    <row r="993" spans="1:31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1"/>
      <c r="Q993" s="1"/>
      <c r="R993" s="1"/>
      <c r="S993" s="1"/>
      <c r="T993" s="1"/>
      <c r="U993" s="1"/>
      <c r="V993" s="1"/>
      <c r="W993" s="1"/>
      <c r="X993" s="6"/>
      <c r="Y993" s="1"/>
      <c r="Z993" s="1"/>
      <c r="AA993" s="1"/>
      <c r="AB993" s="1"/>
      <c r="AC993" s="7"/>
      <c r="AD993" s="1"/>
      <c r="AE993" s="1"/>
    </row>
    <row r="994" spans="1:31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1"/>
      <c r="Q994" s="1"/>
      <c r="R994" s="1"/>
      <c r="S994" s="1"/>
      <c r="T994" s="1"/>
      <c r="U994" s="1"/>
      <c r="V994" s="1"/>
      <c r="W994" s="1"/>
      <c r="X994" s="6"/>
      <c r="Y994" s="1"/>
      <c r="Z994" s="1"/>
      <c r="AA994" s="1"/>
      <c r="AB994" s="1"/>
      <c r="AC994" s="7"/>
      <c r="AD994" s="1"/>
      <c r="AE994" s="1"/>
    </row>
    <row r="995" spans="1:31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1"/>
      <c r="Q995" s="1"/>
      <c r="R995" s="1"/>
      <c r="S995" s="1"/>
      <c r="T995" s="1"/>
      <c r="U995" s="1"/>
      <c r="V995" s="1"/>
      <c r="W995" s="1"/>
      <c r="X995" s="6"/>
      <c r="Y995" s="1"/>
      <c r="Z995" s="1"/>
      <c r="AA995" s="1"/>
      <c r="AB995" s="1"/>
      <c r="AC995" s="7"/>
      <c r="AD995" s="1"/>
      <c r="AE995" s="1"/>
    </row>
    <row r="996" spans="1:31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1"/>
      <c r="Q996" s="1"/>
      <c r="R996" s="1"/>
      <c r="S996" s="1"/>
      <c r="T996" s="1"/>
      <c r="U996" s="1"/>
      <c r="V996" s="1"/>
      <c r="W996" s="1"/>
      <c r="X996" s="6"/>
      <c r="Y996" s="1"/>
      <c r="Z996" s="1"/>
      <c r="AA996" s="1"/>
      <c r="AB996" s="1"/>
      <c r="AC996" s="7"/>
      <c r="AD996" s="1"/>
      <c r="AE996" s="1"/>
    </row>
    <row r="997" spans="1:31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1"/>
      <c r="Q997" s="1"/>
      <c r="R997" s="1"/>
      <c r="S997" s="1"/>
      <c r="T997" s="1"/>
      <c r="U997" s="1"/>
      <c r="V997" s="1"/>
      <c r="W997" s="1"/>
      <c r="X997" s="6"/>
      <c r="Y997" s="1"/>
      <c r="Z997" s="1"/>
      <c r="AA997" s="1"/>
      <c r="AB997" s="1"/>
      <c r="AC997" s="7"/>
      <c r="AD997" s="1"/>
      <c r="AE997" s="1"/>
    </row>
    <row r="998" spans="1:31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1"/>
      <c r="Q998" s="1"/>
      <c r="R998" s="1"/>
      <c r="S998" s="1"/>
      <c r="T998" s="1"/>
      <c r="U998" s="1"/>
      <c r="V998" s="1"/>
      <c r="W998" s="1"/>
      <c r="X998" s="6"/>
      <c r="Y998" s="1"/>
      <c r="Z998" s="1"/>
      <c r="AA998" s="1"/>
      <c r="AB998" s="1"/>
      <c r="AC998" s="7"/>
      <c r="AD998" s="1"/>
      <c r="AE998" s="1"/>
    </row>
    <row r="999" spans="1:31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1"/>
      <c r="Q999" s="1"/>
      <c r="R999" s="1"/>
      <c r="S999" s="1"/>
      <c r="T999" s="1"/>
      <c r="U999" s="1"/>
      <c r="V999" s="1"/>
      <c r="W999" s="1"/>
      <c r="X999" s="6"/>
      <c r="Y999" s="1"/>
      <c r="Z999" s="1"/>
      <c r="AA999" s="1"/>
      <c r="AB999" s="1"/>
      <c r="AC999" s="7"/>
      <c r="AD999" s="1"/>
      <c r="AE999" s="1"/>
    </row>
    <row r="1000" spans="1:31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1"/>
      <c r="Q1000" s="1"/>
      <c r="R1000" s="1"/>
      <c r="S1000" s="1"/>
      <c r="T1000" s="1"/>
      <c r="U1000" s="1"/>
      <c r="V1000" s="1"/>
      <c r="W1000" s="1"/>
      <c r="X1000" s="6"/>
      <c r="Y1000" s="1"/>
      <c r="Z1000" s="1"/>
      <c r="AA1000" s="1"/>
      <c r="AB1000" s="1"/>
      <c r="AC1000" s="7"/>
      <c r="AD1000" s="1"/>
      <c r="AE1000" s="1"/>
    </row>
    <row r="1001" spans="1:3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2"/>
      <c r="P1001" s="1"/>
      <c r="Q1001" s="1"/>
      <c r="R1001" s="1"/>
      <c r="S1001" s="1"/>
      <c r="T1001" s="1"/>
      <c r="U1001" s="1"/>
      <c r="V1001" s="1"/>
      <c r="W1001" s="1"/>
      <c r="X1001" s="6"/>
      <c r="Y1001" s="1"/>
      <c r="Z1001" s="1"/>
      <c r="AA1001" s="1"/>
      <c r="AB1001" s="1"/>
      <c r="AC1001" s="7"/>
      <c r="AD1001" s="1"/>
      <c r="AE1001" s="1"/>
    </row>
    <row r="1002" spans="1:31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2"/>
      <c r="P1002" s="1"/>
      <c r="Q1002" s="1"/>
      <c r="R1002" s="1"/>
      <c r="S1002" s="1"/>
      <c r="T1002" s="1"/>
      <c r="U1002" s="1"/>
      <c r="V1002" s="1"/>
      <c r="W1002" s="1"/>
      <c r="X1002" s="6"/>
      <c r="Y1002" s="1"/>
      <c r="Z1002" s="1"/>
      <c r="AA1002" s="1"/>
      <c r="AB1002" s="1"/>
      <c r="AC1002" s="7"/>
      <c r="AD1002" s="1"/>
      <c r="AE1002" s="1"/>
    </row>
    <row r="1003" spans="1:31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2"/>
      <c r="P1003" s="1"/>
      <c r="Q1003" s="1"/>
      <c r="R1003" s="1"/>
      <c r="S1003" s="1"/>
      <c r="T1003" s="1"/>
      <c r="U1003" s="1"/>
      <c r="V1003" s="1"/>
      <c r="W1003" s="1"/>
      <c r="X1003" s="6"/>
      <c r="Y1003" s="1"/>
      <c r="Z1003" s="1"/>
      <c r="AA1003" s="1"/>
      <c r="AB1003" s="1"/>
      <c r="AC1003" s="7"/>
      <c r="AD1003" s="1"/>
      <c r="AE1003" s="1"/>
    </row>
    <row r="1004" spans="1:31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2"/>
      <c r="P1004" s="1"/>
      <c r="Q1004" s="1"/>
      <c r="R1004" s="1"/>
      <c r="S1004" s="1"/>
      <c r="T1004" s="1"/>
      <c r="U1004" s="1"/>
      <c r="V1004" s="1"/>
      <c r="W1004" s="1"/>
      <c r="X1004" s="6"/>
      <c r="Y1004" s="1"/>
      <c r="Z1004" s="1"/>
      <c r="AA1004" s="1"/>
      <c r="AB1004" s="1"/>
      <c r="AC1004" s="7"/>
      <c r="AD1004" s="1"/>
      <c r="AE1004" s="1"/>
    </row>
    <row r="1005" spans="1:31" ht="14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2"/>
      <c r="P1005" s="1"/>
      <c r="Q1005" s="1"/>
      <c r="R1005" s="1"/>
      <c r="S1005" s="1"/>
      <c r="T1005" s="1"/>
      <c r="U1005" s="1"/>
      <c r="V1005" s="1"/>
      <c r="W1005" s="1"/>
      <c r="X1005" s="6"/>
      <c r="Y1005" s="1"/>
      <c r="Z1005" s="1"/>
      <c r="AA1005" s="1"/>
      <c r="AB1005" s="1"/>
      <c r="AC1005" s="7"/>
      <c r="AD1005" s="1"/>
      <c r="AE1005" s="1"/>
    </row>
    <row r="1006" spans="1:31" ht="14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2"/>
      <c r="P1006" s="1"/>
      <c r="Q1006" s="1"/>
      <c r="R1006" s="1"/>
      <c r="S1006" s="1"/>
      <c r="T1006" s="1"/>
      <c r="U1006" s="1"/>
      <c r="V1006" s="1"/>
      <c r="W1006" s="1"/>
      <c r="X1006" s="6"/>
      <c r="Y1006" s="1"/>
      <c r="Z1006" s="1"/>
      <c r="AA1006" s="1"/>
      <c r="AB1006" s="1"/>
      <c r="AC1006" s="7"/>
      <c r="AD1006" s="1"/>
      <c r="AE1006" s="1"/>
    </row>
    <row r="1007" spans="1:31" ht="14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2"/>
      <c r="P1007" s="1"/>
      <c r="Q1007" s="1"/>
      <c r="R1007" s="1"/>
      <c r="S1007" s="1"/>
      <c r="T1007" s="1"/>
      <c r="U1007" s="1"/>
      <c r="V1007" s="1"/>
      <c r="W1007" s="1"/>
      <c r="X1007" s="6"/>
      <c r="Y1007" s="1"/>
      <c r="Z1007" s="1"/>
      <c r="AA1007" s="1"/>
      <c r="AB1007" s="1"/>
      <c r="AC1007" s="7"/>
      <c r="AD1007" s="1"/>
      <c r="AE1007" s="1"/>
    </row>
    <row r="1008" spans="1:31" ht="14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2"/>
      <c r="P1008" s="1"/>
      <c r="Q1008" s="1"/>
      <c r="R1008" s="1"/>
      <c r="S1008" s="1"/>
      <c r="T1008" s="1"/>
      <c r="U1008" s="1"/>
      <c r="V1008" s="1"/>
      <c r="W1008" s="1"/>
      <c r="X1008" s="6"/>
      <c r="Y1008" s="1"/>
      <c r="Z1008" s="1"/>
      <c r="AA1008" s="1"/>
      <c r="AB1008" s="1"/>
      <c r="AC1008" s="7"/>
      <c r="AD1008" s="1"/>
      <c r="AE1008" s="1"/>
    </row>
    <row r="1009" spans="1:31" ht="14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2"/>
      <c r="P1009" s="1"/>
      <c r="Q1009" s="1"/>
      <c r="R1009" s="1"/>
      <c r="S1009" s="1"/>
      <c r="T1009" s="1"/>
      <c r="U1009" s="1"/>
      <c r="V1009" s="1"/>
      <c r="W1009" s="1"/>
      <c r="X1009" s="6"/>
      <c r="Y1009" s="1"/>
      <c r="Z1009" s="1"/>
      <c r="AA1009" s="1"/>
      <c r="AB1009" s="1"/>
      <c r="AC1009" s="7"/>
      <c r="AD1009" s="1"/>
      <c r="AE1009" s="1"/>
    </row>
    <row r="1010" spans="1:31" ht="14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2"/>
      <c r="P1010" s="1"/>
      <c r="Q1010" s="1"/>
      <c r="R1010" s="1"/>
      <c r="S1010" s="1"/>
      <c r="T1010" s="1"/>
      <c r="U1010" s="1"/>
      <c r="V1010" s="1"/>
      <c r="W1010" s="1"/>
      <c r="X1010" s="6"/>
      <c r="Y1010" s="1"/>
      <c r="Z1010" s="1"/>
      <c r="AA1010" s="1"/>
      <c r="AB1010" s="1"/>
      <c r="AC1010" s="7"/>
      <c r="AD1010" s="1"/>
      <c r="AE1010" s="1"/>
    </row>
    <row r="1011" spans="1:31" ht="14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2"/>
      <c r="P1011" s="1"/>
      <c r="Q1011" s="1"/>
      <c r="R1011" s="1"/>
      <c r="S1011" s="1"/>
      <c r="T1011" s="1"/>
      <c r="U1011" s="1"/>
      <c r="V1011" s="1"/>
      <c r="W1011" s="1"/>
      <c r="X1011" s="6"/>
      <c r="Y1011" s="1"/>
      <c r="Z1011" s="1"/>
      <c r="AA1011" s="1"/>
      <c r="AB1011" s="1"/>
      <c r="AC1011" s="7"/>
      <c r="AD1011" s="1"/>
      <c r="AE1011" s="1"/>
    </row>
    <row r="1012" spans="1:31" ht="14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2"/>
      <c r="P1012" s="1"/>
      <c r="Q1012" s="1"/>
      <c r="R1012" s="1"/>
      <c r="S1012" s="1"/>
      <c r="T1012" s="1"/>
      <c r="U1012" s="1"/>
      <c r="V1012" s="1"/>
      <c r="W1012" s="1"/>
      <c r="X1012" s="6"/>
      <c r="Y1012" s="1"/>
      <c r="Z1012" s="1"/>
      <c r="AA1012" s="1"/>
      <c r="AB1012" s="1"/>
      <c r="AC1012" s="7"/>
      <c r="AD1012" s="1"/>
      <c r="AE1012" s="1"/>
    </row>
    <row r="1013" spans="1:31" ht="14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2"/>
      <c r="P1013" s="1"/>
      <c r="Q1013" s="1"/>
      <c r="R1013" s="1"/>
      <c r="S1013" s="1"/>
      <c r="T1013" s="1"/>
      <c r="U1013" s="1"/>
      <c r="V1013" s="1"/>
      <c r="W1013" s="1"/>
      <c r="X1013" s="6"/>
      <c r="Y1013" s="1"/>
      <c r="Z1013" s="1"/>
      <c r="AA1013" s="1"/>
      <c r="AB1013" s="1"/>
      <c r="AC1013" s="7"/>
      <c r="AD1013" s="1"/>
      <c r="AE1013" s="1"/>
    </row>
    <row r="1014" spans="1:31" ht="14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2"/>
      <c r="P1014" s="1"/>
      <c r="Q1014" s="1"/>
      <c r="R1014" s="1"/>
      <c r="S1014" s="1"/>
      <c r="T1014" s="1"/>
      <c r="U1014" s="1"/>
      <c r="V1014" s="1"/>
      <c r="W1014" s="1"/>
      <c r="X1014" s="6"/>
      <c r="Y1014" s="1"/>
      <c r="Z1014" s="1"/>
      <c r="AA1014" s="1"/>
      <c r="AB1014" s="1"/>
      <c r="AC1014" s="7"/>
      <c r="AD1014" s="1"/>
      <c r="AE1014" s="1"/>
    </row>
    <row r="1015" spans="1:31" ht="14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2"/>
      <c r="P1015" s="1"/>
      <c r="Q1015" s="1"/>
      <c r="R1015" s="1"/>
      <c r="S1015" s="1"/>
      <c r="T1015" s="1"/>
      <c r="U1015" s="1"/>
      <c r="V1015" s="1"/>
      <c r="W1015" s="1"/>
      <c r="X1015" s="6"/>
      <c r="Y1015" s="1"/>
      <c r="Z1015" s="1"/>
      <c r="AA1015" s="1"/>
      <c r="AB1015" s="1"/>
      <c r="AC1015" s="7"/>
      <c r="AD1015" s="1"/>
      <c r="AE1015" s="1"/>
    </row>
    <row r="1016" spans="1:31" ht="14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2"/>
      <c r="P1016" s="1"/>
      <c r="Q1016" s="1"/>
      <c r="R1016" s="1"/>
      <c r="S1016" s="1"/>
      <c r="T1016" s="1"/>
      <c r="U1016" s="1"/>
      <c r="V1016" s="1"/>
      <c r="W1016" s="1"/>
      <c r="X1016" s="6"/>
      <c r="Y1016" s="1"/>
      <c r="Z1016" s="1"/>
      <c r="AA1016" s="1"/>
      <c r="AB1016" s="1"/>
      <c r="AC1016" s="7"/>
      <c r="AD1016" s="1"/>
      <c r="AE1016" s="1"/>
    </row>
    <row r="1017" spans="1:31" ht="14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2"/>
      <c r="P1017" s="1"/>
      <c r="Q1017" s="1"/>
      <c r="R1017" s="1"/>
      <c r="S1017" s="1"/>
      <c r="T1017" s="1"/>
      <c r="U1017" s="1"/>
      <c r="V1017" s="1"/>
      <c r="W1017" s="1"/>
      <c r="X1017" s="6"/>
      <c r="Y1017" s="1"/>
      <c r="Z1017" s="1"/>
      <c r="AA1017" s="1"/>
      <c r="AB1017" s="1"/>
      <c r="AC1017" s="7"/>
      <c r="AD1017" s="1"/>
      <c r="AE1017" s="1"/>
    </row>
    <row r="1018" spans="1:31" ht="14.2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2"/>
      <c r="P1018" s="1"/>
      <c r="Q1018" s="1"/>
      <c r="R1018" s="1"/>
      <c r="S1018" s="1"/>
      <c r="T1018" s="1"/>
      <c r="U1018" s="1"/>
      <c r="V1018" s="1"/>
      <c r="W1018" s="1"/>
      <c r="X1018" s="6"/>
      <c r="Y1018" s="1"/>
      <c r="Z1018" s="1"/>
      <c r="AA1018" s="1"/>
      <c r="AB1018" s="1"/>
      <c r="AC1018" s="7"/>
      <c r="AD1018" s="1"/>
      <c r="AE1018" s="1"/>
    </row>
    <row r="1019" spans="1:31" ht="14.2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2"/>
      <c r="P1019" s="1"/>
      <c r="Q1019" s="1"/>
      <c r="R1019" s="1"/>
      <c r="S1019" s="1"/>
      <c r="T1019" s="1"/>
      <c r="U1019" s="1"/>
      <c r="V1019" s="1"/>
      <c r="W1019" s="1"/>
      <c r="X1019" s="6"/>
      <c r="Y1019" s="1"/>
      <c r="Z1019" s="1"/>
      <c r="AA1019" s="1"/>
      <c r="AB1019" s="1"/>
      <c r="AC1019" s="7"/>
      <c r="AD1019" s="1"/>
      <c r="AE1019" s="1"/>
    </row>
    <row r="1020" spans="1:31" ht="14.2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2"/>
      <c r="P1020" s="1"/>
      <c r="Q1020" s="1"/>
      <c r="R1020" s="1"/>
      <c r="S1020" s="1"/>
      <c r="T1020" s="1"/>
      <c r="U1020" s="1"/>
      <c r="V1020" s="1"/>
      <c r="W1020" s="1"/>
      <c r="X1020" s="6"/>
      <c r="Y1020" s="1"/>
      <c r="Z1020" s="1"/>
      <c r="AA1020" s="1"/>
      <c r="AB1020" s="1"/>
      <c r="AC1020" s="7"/>
      <c r="AD1020" s="1"/>
      <c r="AE1020" s="1"/>
    </row>
    <row r="1021" spans="1:31" ht="15" customHeight="1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2"/>
      <c r="P1021" s="1"/>
      <c r="Q1021" s="1"/>
      <c r="R1021" s="1"/>
      <c r="S1021" s="1"/>
      <c r="T1021" s="1"/>
      <c r="U1021" s="1"/>
      <c r="V1021" s="1"/>
      <c r="W1021" s="1"/>
      <c r="X1021" s="6"/>
      <c r="Y1021" s="1"/>
      <c r="Z1021" s="1"/>
      <c r="AA1021" s="1"/>
      <c r="AB1021" s="1"/>
      <c r="AC1021" s="7"/>
      <c r="AD1021" s="1"/>
      <c r="AE1021" s="1"/>
    </row>
  </sheetData>
  <pageMargins left="0.7" right="0.7" top="0.75" bottom="0.75" header="0" footer="0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74"/>
  <sheetViews>
    <sheetView workbookViewId="0">
      <pane xSplit="4" ySplit="3" topLeftCell="E4" activePane="bottomRight" state="frozen"/>
      <selection pane="bottomRight" activeCell="D35" sqref="D35"/>
      <selection pane="bottomLeft" activeCell="A4" sqref="A4"/>
      <selection pane="topRight" activeCell="E1" sqref="E1"/>
    </sheetView>
  </sheetViews>
  <sheetFormatPr defaultColWidth="12.625" defaultRowHeight="15" customHeight="1"/>
  <cols>
    <col min="1" max="1" width="16.625" customWidth="1"/>
    <col min="2" max="2" width="24.875" customWidth="1"/>
    <col min="3" max="3" width="17.375" customWidth="1"/>
    <col min="4" max="4" width="41.625" customWidth="1"/>
    <col min="5" max="5" width="7.125" customWidth="1"/>
    <col min="6" max="6" width="10.625" customWidth="1"/>
    <col min="7" max="7" width="13.125" customWidth="1"/>
    <col min="8" max="9" width="13.625" customWidth="1"/>
    <col min="10" max="10" width="16.125" customWidth="1"/>
    <col min="11" max="13" width="18.625" customWidth="1"/>
    <col min="14" max="14" width="25.625" customWidth="1"/>
    <col min="15" max="15" width="27.625" customWidth="1"/>
    <col min="16" max="17" width="21.125" customWidth="1"/>
    <col min="18" max="18" width="9.125" hidden="1" customWidth="1"/>
    <col min="19" max="21" width="9.125" customWidth="1"/>
    <col min="22" max="22" width="11" customWidth="1"/>
    <col min="23" max="23" width="9.625" customWidth="1"/>
    <col min="24" max="24" width="8" customWidth="1"/>
    <col min="25" max="25" width="19.875" customWidth="1"/>
    <col min="26" max="26" width="26.625" customWidth="1"/>
    <col min="27" max="27" width="20.375" customWidth="1"/>
    <col min="28" max="28" width="8" customWidth="1"/>
  </cols>
  <sheetData>
    <row r="1" spans="1:28" ht="14.25" customHeight="1">
      <c r="A1" s="1"/>
      <c r="B1" s="1"/>
      <c r="C1" s="1"/>
      <c r="D1" s="1"/>
      <c r="E1" s="1"/>
      <c r="F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50" t="s">
        <v>229</v>
      </c>
      <c r="V1" s="51" t="s">
        <v>230</v>
      </c>
      <c r="W1" s="51" t="s">
        <v>231</v>
      </c>
      <c r="X1" s="6"/>
      <c r="Y1" s="1"/>
      <c r="Z1" s="1"/>
      <c r="AA1" s="1"/>
      <c r="AB1" s="1"/>
    </row>
    <row r="2" spans="1:28" ht="14.25" customHeight="1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2">
        <v>15</v>
      </c>
      <c r="V2" s="53">
        <v>20</v>
      </c>
      <c r="W2" s="53"/>
      <c r="X2" s="6"/>
      <c r="Y2" s="1"/>
      <c r="Z2" s="1"/>
      <c r="AA2" s="1"/>
      <c r="AB2" s="1"/>
    </row>
    <row r="3" spans="1:28" ht="14.25" customHeight="1">
      <c r="A3" s="54" t="s">
        <v>232</v>
      </c>
      <c r="B3" s="54" t="s">
        <v>233</v>
      </c>
      <c r="C3" s="55" t="s">
        <v>234</v>
      </c>
      <c r="D3" s="55" t="s">
        <v>5</v>
      </c>
      <c r="E3" s="55" t="s">
        <v>6</v>
      </c>
      <c r="F3" s="55" t="s">
        <v>7</v>
      </c>
      <c r="G3" s="55" t="s">
        <v>8</v>
      </c>
      <c r="H3" s="55" t="s">
        <v>9</v>
      </c>
      <c r="I3" s="55" t="s">
        <v>10</v>
      </c>
      <c r="J3" s="55" t="s">
        <v>11</v>
      </c>
      <c r="K3" s="55" t="s">
        <v>235</v>
      </c>
      <c r="L3" s="55" t="s">
        <v>236</v>
      </c>
      <c r="M3" s="55" t="s">
        <v>14</v>
      </c>
      <c r="N3" s="55" t="s">
        <v>15</v>
      </c>
      <c r="O3" s="55" t="s">
        <v>16</v>
      </c>
      <c r="P3" s="55" t="s">
        <v>17</v>
      </c>
      <c r="Q3" s="55" t="s">
        <v>18</v>
      </c>
      <c r="R3" s="55" t="s">
        <v>19</v>
      </c>
      <c r="S3" s="55" t="s">
        <v>237</v>
      </c>
      <c r="T3" s="55" t="s">
        <v>21</v>
      </c>
      <c r="U3" s="55" t="s">
        <v>22</v>
      </c>
      <c r="V3" s="55" t="s">
        <v>23</v>
      </c>
      <c r="W3" s="55" t="s">
        <v>24</v>
      </c>
      <c r="X3" s="55" t="s">
        <v>25</v>
      </c>
      <c r="Y3" s="55" t="s">
        <v>26</v>
      </c>
      <c r="Z3" s="55" t="s">
        <v>238</v>
      </c>
      <c r="AA3" s="55" t="s">
        <v>28</v>
      </c>
      <c r="AB3" s="55" t="s">
        <v>29</v>
      </c>
    </row>
    <row r="4" spans="1:28" ht="14.25" hidden="1" customHeight="1">
      <c r="A4" s="1"/>
      <c r="B4" s="1"/>
      <c r="C4" s="56"/>
      <c r="D4" s="56" t="s">
        <v>34</v>
      </c>
      <c r="E4" s="57">
        <v>4</v>
      </c>
      <c r="F4" s="57" t="s">
        <v>35</v>
      </c>
      <c r="G4" s="57">
        <v>4</v>
      </c>
      <c r="H4" s="57" t="s">
        <v>36</v>
      </c>
      <c r="I4" s="57"/>
      <c r="J4" s="56">
        <v>1</v>
      </c>
      <c r="K4" s="56" t="s">
        <v>239</v>
      </c>
      <c r="L4" s="56" t="s">
        <v>240</v>
      </c>
      <c r="M4" s="56"/>
      <c r="N4" s="58" t="s">
        <v>37</v>
      </c>
      <c r="O4" s="58" t="s">
        <v>241</v>
      </c>
      <c r="P4" s="58" t="s">
        <v>39</v>
      </c>
      <c r="Q4" s="58" t="s">
        <v>242</v>
      </c>
      <c r="R4" s="56"/>
      <c r="S4" s="56">
        <v>10</v>
      </c>
      <c r="T4" s="56">
        <f>+Posgrado!$S4*0.9</f>
        <v>9</v>
      </c>
      <c r="U4" s="56">
        <f>+Posgrado!$S4*0.1</f>
        <v>1</v>
      </c>
      <c r="V4" s="56"/>
      <c r="W4" s="56">
        <v>15</v>
      </c>
      <c r="X4" s="57">
        <v>0</v>
      </c>
      <c r="Y4" s="56" t="s">
        <v>243</v>
      </c>
      <c r="Z4" s="56" t="s">
        <v>244</v>
      </c>
      <c r="AA4" s="56" t="s">
        <v>245</v>
      </c>
      <c r="AB4" s="56"/>
    </row>
    <row r="5" spans="1:28" ht="14.25" customHeight="1">
      <c r="A5" s="59"/>
      <c r="B5" s="60" t="s">
        <v>246</v>
      </c>
      <c r="C5" s="514" t="s">
        <v>247</v>
      </c>
      <c r="D5" s="61" t="s">
        <v>201</v>
      </c>
      <c r="E5" s="62">
        <v>2</v>
      </c>
      <c r="F5" s="62" t="s">
        <v>72</v>
      </c>
      <c r="G5" s="62">
        <v>3</v>
      </c>
      <c r="H5" s="62"/>
      <c r="I5" s="62"/>
      <c r="J5" s="63" t="s">
        <v>248</v>
      </c>
      <c r="K5" s="63" t="s">
        <v>249</v>
      </c>
      <c r="L5" s="63" t="s">
        <v>249</v>
      </c>
      <c r="M5" s="63"/>
      <c r="N5" s="63"/>
      <c r="O5" s="63" t="s">
        <v>51</v>
      </c>
      <c r="P5" s="63" t="s">
        <v>250</v>
      </c>
      <c r="Q5" s="63"/>
      <c r="R5" s="63"/>
      <c r="S5" s="63">
        <v>30</v>
      </c>
      <c r="T5" s="63"/>
      <c r="U5" s="63"/>
      <c r="V5" s="63"/>
      <c r="W5" s="63">
        <f t="shared" ref="W5:W10" si="0">$U$2+U5</f>
        <v>15</v>
      </c>
      <c r="X5" s="62"/>
      <c r="Y5" s="63" t="s">
        <v>251</v>
      </c>
      <c r="Z5" s="63"/>
      <c r="AA5" s="63"/>
      <c r="AB5" s="64"/>
    </row>
    <row r="6" spans="1:28" ht="14.25" customHeight="1">
      <c r="A6" s="65"/>
      <c r="B6" s="66" t="s">
        <v>252</v>
      </c>
      <c r="C6" s="519"/>
      <c r="D6" s="67" t="s">
        <v>253</v>
      </c>
      <c r="E6" s="68">
        <v>2</v>
      </c>
      <c r="F6" s="68" t="s">
        <v>72</v>
      </c>
      <c r="G6" s="68">
        <v>3</v>
      </c>
      <c r="H6" s="68"/>
      <c r="I6" s="68"/>
      <c r="J6" s="69"/>
      <c r="K6" s="69" t="s">
        <v>254</v>
      </c>
      <c r="L6" s="69" t="s">
        <v>254</v>
      </c>
      <c r="M6" s="69"/>
      <c r="N6" s="69"/>
      <c r="O6" s="69" t="s">
        <v>51</v>
      </c>
      <c r="P6" s="69"/>
      <c r="Q6" s="69"/>
      <c r="R6" s="69"/>
      <c r="S6" s="69">
        <v>10</v>
      </c>
      <c r="T6" s="69"/>
      <c r="U6" s="69"/>
      <c r="V6" s="69"/>
      <c r="W6" s="69">
        <f t="shared" si="0"/>
        <v>15</v>
      </c>
      <c r="X6" s="68"/>
      <c r="Y6" s="69"/>
      <c r="Z6" s="69"/>
      <c r="AA6" s="69"/>
      <c r="AB6" s="70"/>
    </row>
    <row r="7" spans="1:28" ht="14.25" customHeight="1">
      <c r="A7" s="65"/>
      <c r="B7" s="66" t="s">
        <v>255</v>
      </c>
      <c r="C7" s="520"/>
      <c r="D7" s="71" t="s">
        <v>256</v>
      </c>
      <c r="E7" s="72">
        <v>2</v>
      </c>
      <c r="F7" s="72" t="s">
        <v>72</v>
      </c>
      <c r="G7" s="72">
        <v>3</v>
      </c>
      <c r="H7" s="72"/>
      <c r="I7" s="72"/>
      <c r="J7" s="73"/>
      <c r="K7" s="73" t="s">
        <v>257</v>
      </c>
      <c r="L7" s="73" t="s">
        <v>257</v>
      </c>
      <c r="M7" s="73"/>
      <c r="N7" s="73"/>
      <c r="O7" s="73" t="s">
        <v>51</v>
      </c>
      <c r="P7" s="73"/>
      <c r="Q7" s="73"/>
      <c r="R7" s="73"/>
      <c r="S7" s="73">
        <v>17</v>
      </c>
      <c r="T7" s="73"/>
      <c r="U7" s="73"/>
      <c r="V7" s="73"/>
      <c r="W7" s="73">
        <f t="shared" si="0"/>
        <v>15</v>
      </c>
      <c r="X7" s="72"/>
      <c r="Y7" s="73"/>
      <c r="Z7" s="73"/>
      <c r="AA7" s="73"/>
      <c r="AB7" s="74"/>
    </row>
    <row r="8" spans="1:28" ht="14.25" customHeight="1">
      <c r="A8" s="65"/>
      <c r="B8" s="66" t="s">
        <v>258</v>
      </c>
      <c r="C8" s="519"/>
      <c r="D8" s="67" t="s">
        <v>259</v>
      </c>
      <c r="E8" s="68">
        <v>2</v>
      </c>
      <c r="F8" s="68" t="s">
        <v>72</v>
      </c>
      <c r="G8" s="68">
        <v>3</v>
      </c>
      <c r="H8" s="68"/>
      <c r="I8" s="68"/>
      <c r="J8" s="69" t="s">
        <v>260</v>
      </c>
      <c r="K8" s="69" t="s">
        <v>261</v>
      </c>
      <c r="L8" s="69" t="s">
        <v>261</v>
      </c>
      <c r="M8" s="69"/>
      <c r="N8" s="69"/>
      <c r="O8" s="69" t="s">
        <v>51</v>
      </c>
      <c r="P8" s="69"/>
      <c r="Q8" s="69"/>
      <c r="R8" s="69"/>
      <c r="S8" s="69">
        <v>11</v>
      </c>
      <c r="T8" s="69"/>
      <c r="U8" s="69"/>
      <c r="V8" s="69"/>
      <c r="W8" s="69">
        <f t="shared" si="0"/>
        <v>15</v>
      </c>
      <c r="X8" s="68"/>
      <c r="Y8" s="69"/>
      <c r="Z8" s="69"/>
      <c r="AA8" s="69"/>
      <c r="AB8" s="70"/>
    </row>
    <row r="9" spans="1:28" ht="14.25" customHeight="1">
      <c r="A9" s="65"/>
      <c r="B9" s="66"/>
      <c r="C9" s="520"/>
      <c r="D9" s="71" t="s">
        <v>262</v>
      </c>
      <c r="E9" s="72"/>
      <c r="F9" s="72"/>
      <c r="G9" s="72"/>
      <c r="H9" s="72"/>
      <c r="I9" s="72"/>
      <c r="J9" s="73"/>
      <c r="K9" s="73" t="s">
        <v>263</v>
      </c>
      <c r="L9" s="73" t="s">
        <v>263</v>
      </c>
      <c r="M9" s="73"/>
      <c r="N9" s="73"/>
      <c r="O9" s="73" t="s">
        <v>38</v>
      </c>
      <c r="P9" s="73"/>
      <c r="Q9" s="73"/>
      <c r="R9" s="73"/>
      <c r="S9" s="73">
        <v>17</v>
      </c>
      <c r="T9" s="73"/>
      <c r="U9" s="73"/>
      <c r="V9" s="73"/>
      <c r="W9" s="73">
        <f t="shared" si="0"/>
        <v>15</v>
      </c>
      <c r="X9" s="72"/>
      <c r="Y9" s="73"/>
      <c r="Z9" s="73"/>
      <c r="AA9" s="73"/>
      <c r="AB9" s="74"/>
    </row>
    <row r="10" spans="1:28" ht="14.25" customHeight="1">
      <c r="A10" s="65"/>
      <c r="B10" s="66"/>
      <c r="C10" s="519"/>
      <c r="D10" s="67" t="s">
        <v>264</v>
      </c>
      <c r="E10" s="68"/>
      <c r="F10" s="68"/>
      <c r="G10" s="68"/>
      <c r="H10" s="68"/>
      <c r="I10" s="68"/>
      <c r="J10" s="69"/>
      <c r="K10" s="69" t="s">
        <v>265</v>
      </c>
      <c r="L10" s="69" t="s">
        <v>265</v>
      </c>
      <c r="M10" s="69"/>
      <c r="N10" s="69"/>
      <c r="O10" s="69" t="s">
        <v>51</v>
      </c>
      <c r="P10" s="69"/>
      <c r="Q10" s="69"/>
      <c r="R10" s="69"/>
      <c r="S10" s="69">
        <v>37</v>
      </c>
      <c r="T10" s="69"/>
      <c r="U10" s="69"/>
      <c r="V10" s="69"/>
      <c r="W10" s="69">
        <f t="shared" si="0"/>
        <v>15</v>
      </c>
      <c r="X10" s="68"/>
      <c r="Y10" s="69" t="s">
        <v>266</v>
      </c>
      <c r="Z10" s="69"/>
      <c r="AA10" s="69"/>
      <c r="AB10" s="70"/>
    </row>
    <row r="11" spans="1:28" ht="14.25" customHeight="1">
      <c r="A11" s="65"/>
      <c r="B11" s="66"/>
      <c r="C11" s="520"/>
      <c r="D11" s="71" t="s">
        <v>267</v>
      </c>
      <c r="E11" s="72"/>
      <c r="F11" s="72"/>
      <c r="G11" s="72"/>
      <c r="H11" s="72"/>
      <c r="I11" s="72"/>
      <c r="J11" s="73"/>
      <c r="K11" s="73"/>
      <c r="L11" s="73"/>
      <c r="M11" s="73"/>
      <c r="N11" s="73"/>
      <c r="O11" s="73" t="s">
        <v>38</v>
      </c>
      <c r="P11" s="73"/>
      <c r="Q11" s="73" t="s">
        <v>262</v>
      </c>
      <c r="R11" s="73"/>
      <c r="S11" s="73"/>
      <c r="T11" s="73"/>
      <c r="U11" s="73"/>
      <c r="V11" s="73"/>
      <c r="W11" s="73">
        <f>S9</f>
        <v>17</v>
      </c>
      <c r="X11" s="72"/>
      <c r="Y11" s="73"/>
      <c r="Z11" s="73"/>
      <c r="AA11" s="73"/>
      <c r="AB11" s="74"/>
    </row>
    <row r="12" spans="1:28" ht="14.25" customHeight="1">
      <c r="A12" s="75"/>
      <c r="B12" s="76"/>
      <c r="C12" s="521"/>
      <c r="D12" s="77" t="s">
        <v>268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 t="s">
        <v>51</v>
      </c>
      <c r="P12" s="78"/>
      <c r="Q12" s="427"/>
      <c r="R12" s="78"/>
      <c r="S12" s="78"/>
      <c r="T12" s="78"/>
      <c r="U12" s="78"/>
      <c r="V12" s="78"/>
      <c r="W12" s="78"/>
      <c r="X12" s="79"/>
      <c r="Y12" s="78" t="s">
        <v>266</v>
      </c>
      <c r="Z12" s="78"/>
      <c r="AA12" s="78"/>
      <c r="AB12" s="80"/>
    </row>
    <row r="13" spans="1:28" ht="14.25" customHeight="1">
      <c r="A13" s="59"/>
      <c r="B13" s="60" t="s">
        <v>269</v>
      </c>
      <c r="C13" s="515" t="s">
        <v>270</v>
      </c>
      <c r="D13" s="81" t="s">
        <v>271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S13" s="82"/>
      <c r="T13" s="82"/>
      <c r="U13" s="82"/>
      <c r="V13" s="82"/>
      <c r="W13" s="82"/>
      <c r="X13" s="82"/>
      <c r="Y13" s="82"/>
      <c r="Z13" s="82"/>
      <c r="AA13" s="82"/>
      <c r="AB13" s="84"/>
    </row>
    <row r="14" spans="1:28" ht="14.25" hidden="1" customHeight="1">
      <c r="A14" s="65"/>
      <c r="B14" s="66"/>
      <c r="C14" s="519"/>
      <c r="D14" s="85" t="s">
        <v>272</v>
      </c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7"/>
      <c r="S14" s="86"/>
      <c r="T14" s="86"/>
      <c r="U14" s="86"/>
      <c r="V14" s="86"/>
      <c r="W14" s="86"/>
      <c r="X14" s="86"/>
      <c r="Y14" s="86"/>
      <c r="Z14" s="86"/>
      <c r="AA14" s="86"/>
      <c r="AB14" s="88"/>
    </row>
    <row r="15" spans="1:28" ht="14.25" hidden="1" customHeight="1">
      <c r="A15" s="65"/>
      <c r="B15" s="66" t="s">
        <v>273</v>
      </c>
      <c r="C15" s="520"/>
      <c r="D15" s="89" t="s">
        <v>274</v>
      </c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1"/>
    </row>
    <row r="16" spans="1:28" ht="14.25" customHeight="1">
      <c r="A16" s="75"/>
      <c r="B16" s="76" t="s">
        <v>275</v>
      </c>
      <c r="C16" s="519"/>
      <c r="D16" s="92" t="s">
        <v>276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4"/>
    </row>
    <row r="17" spans="1:28" ht="14.25" hidden="1" customHeight="1">
      <c r="A17" s="95"/>
      <c r="B17" s="96"/>
      <c r="C17" s="520"/>
      <c r="D17" s="92" t="s">
        <v>277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87"/>
      <c r="S17" s="93"/>
      <c r="T17" s="93"/>
      <c r="U17" s="93"/>
      <c r="V17" s="93"/>
      <c r="W17" s="93"/>
      <c r="X17" s="93"/>
      <c r="Y17" s="93"/>
      <c r="Z17" s="93"/>
      <c r="AA17" s="93"/>
      <c r="AB17" s="94"/>
    </row>
    <row r="18" spans="1:28" ht="14.25" hidden="1" customHeight="1">
      <c r="A18" s="75"/>
      <c r="B18" s="76"/>
      <c r="C18" s="521"/>
      <c r="D18" s="97" t="s">
        <v>278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8"/>
      <c r="AA18" s="98"/>
      <c r="AB18" s="100"/>
    </row>
    <row r="19" spans="1:28" ht="14.25" customHeight="1">
      <c r="A19" s="59"/>
      <c r="B19" s="60" t="s">
        <v>279</v>
      </c>
      <c r="C19" s="516" t="s">
        <v>280</v>
      </c>
      <c r="D19" s="101" t="s">
        <v>281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102" t="s">
        <v>196</v>
      </c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103"/>
    </row>
    <row r="20" spans="1:28" ht="14.25" customHeight="1">
      <c r="A20" s="75"/>
      <c r="B20" s="76" t="s">
        <v>282</v>
      </c>
      <c r="C20" s="519"/>
      <c r="D20" s="104" t="s">
        <v>283</v>
      </c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6" t="s">
        <v>196</v>
      </c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7"/>
    </row>
    <row r="21" spans="1:28" ht="14.25" hidden="1" customHeight="1">
      <c r="A21" s="95"/>
      <c r="B21" s="108"/>
      <c r="C21" s="520"/>
      <c r="D21" s="109" t="s">
        <v>284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110"/>
    </row>
    <row r="22" spans="1:28" ht="14.25" hidden="1" customHeight="1">
      <c r="A22" s="65"/>
      <c r="B22" s="428"/>
      <c r="C22" s="521"/>
      <c r="D22" s="111" t="s">
        <v>285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3"/>
    </row>
    <row r="23" spans="1:28" ht="31.5" customHeight="1">
      <c r="A23" s="65"/>
      <c r="B23" s="428" t="s">
        <v>286</v>
      </c>
      <c r="C23" s="517" t="s">
        <v>287</v>
      </c>
      <c r="D23" s="114" t="s">
        <v>288</v>
      </c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6" t="s">
        <v>201</v>
      </c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7"/>
    </row>
    <row r="24" spans="1:28" ht="24" hidden="1" customHeight="1">
      <c r="A24" s="65"/>
      <c r="B24" s="428"/>
      <c r="C24" s="519"/>
      <c r="D24" s="118" t="s">
        <v>203</v>
      </c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20"/>
    </row>
    <row r="25" spans="1:28" ht="24" customHeight="1">
      <c r="A25" s="75"/>
      <c r="B25" s="121" t="s">
        <v>289</v>
      </c>
      <c r="C25" s="520"/>
      <c r="D25" s="122" t="s">
        <v>290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4"/>
    </row>
    <row r="26" spans="1:28" ht="14.25" hidden="1" customHeight="1">
      <c r="A26" s="125"/>
      <c r="B26" s="108"/>
      <c r="C26" s="519"/>
      <c r="D26" s="126" t="s">
        <v>291</v>
      </c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8"/>
    </row>
    <row r="27" spans="1:28" ht="14.25" hidden="1" customHeight="1">
      <c r="A27" s="8"/>
      <c r="B27" s="428"/>
      <c r="C27" s="522"/>
      <c r="D27" s="129" t="s">
        <v>292</v>
      </c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1"/>
    </row>
    <row r="28" spans="1: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6"/>
      <c r="Y28" s="1"/>
      <c r="Z28" s="1"/>
      <c r="AA28" s="1"/>
      <c r="AB28" s="1"/>
    </row>
    <row r="29" spans="1:28" ht="14.25" customHeight="1">
      <c r="A29" s="59"/>
      <c r="B29" s="132"/>
      <c r="C29" s="518" t="s">
        <v>293</v>
      </c>
      <c r="D29" s="133" t="s">
        <v>294</v>
      </c>
      <c r="E29" s="134">
        <v>2</v>
      </c>
      <c r="F29" s="134" t="s">
        <v>72</v>
      </c>
      <c r="G29" s="134">
        <v>3</v>
      </c>
      <c r="H29" s="134"/>
      <c r="I29" s="134"/>
      <c r="J29" s="135"/>
      <c r="K29" s="135" t="s">
        <v>295</v>
      </c>
      <c r="L29" s="135" t="s">
        <v>295</v>
      </c>
      <c r="M29" s="135"/>
      <c r="N29" s="135"/>
      <c r="O29" s="135" t="s">
        <v>51</v>
      </c>
      <c r="P29" s="135"/>
      <c r="Q29" s="135"/>
      <c r="R29" s="135"/>
      <c r="S29" s="135">
        <v>20</v>
      </c>
      <c r="T29" s="135"/>
      <c r="U29" s="135"/>
      <c r="V29" s="135"/>
      <c r="W29" s="135">
        <f>$V$2+U29</f>
        <v>20</v>
      </c>
      <c r="X29" s="134"/>
      <c r="Y29" s="135"/>
      <c r="Z29" s="135"/>
      <c r="AA29" s="135"/>
      <c r="AB29" s="136"/>
    </row>
    <row r="30" spans="1:28" ht="14.25" customHeight="1">
      <c r="A30" s="65"/>
      <c r="B30" s="428"/>
      <c r="C30" s="523"/>
      <c r="D30" s="137" t="s">
        <v>296</v>
      </c>
      <c r="E30" s="138">
        <v>2</v>
      </c>
      <c r="F30" s="138" t="s">
        <v>72</v>
      </c>
      <c r="G30" s="138">
        <v>3</v>
      </c>
      <c r="H30" s="138"/>
      <c r="I30" s="138"/>
      <c r="J30" s="139"/>
      <c r="K30" s="139" t="s">
        <v>297</v>
      </c>
      <c r="L30" s="139" t="s">
        <v>297</v>
      </c>
      <c r="M30" s="139"/>
      <c r="N30" s="139"/>
      <c r="O30" s="139" t="s">
        <v>51</v>
      </c>
      <c r="P30" s="139"/>
      <c r="Q30" s="139"/>
      <c r="R30" s="139"/>
      <c r="S30" s="139">
        <v>20</v>
      </c>
      <c r="T30" s="139"/>
      <c r="U30" s="139"/>
      <c r="V30" s="139"/>
      <c r="W30" s="139">
        <f>$V$2+U30</f>
        <v>20</v>
      </c>
      <c r="X30" s="138"/>
      <c r="Y30" s="139"/>
      <c r="Z30" s="139"/>
      <c r="AA30" s="139"/>
      <c r="AB30" s="140"/>
    </row>
    <row r="31" spans="1:28" ht="14.25" customHeight="1">
      <c r="A31" s="65"/>
      <c r="B31" s="428"/>
      <c r="C31" s="523"/>
      <c r="D31" s="137" t="s">
        <v>298</v>
      </c>
      <c r="E31" s="138">
        <v>2</v>
      </c>
      <c r="F31" s="138" t="s">
        <v>72</v>
      </c>
      <c r="G31" s="138">
        <v>3</v>
      </c>
      <c r="H31" s="138"/>
      <c r="I31" s="138"/>
      <c r="J31" s="139"/>
      <c r="K31" s="139" t="s">
        <v>299</v>
      </c>
      <c r="L31" s="139" t="s">
        <v>299</v>
      </c>
      <c r="M31" s="139"/>
      <c r="N31" s="139"/>
      <c r="O31" s="139" t="s">
        <v>51</v>
      </c>
      <c r="P31" s="139"/>
      <c r="Q31" s="139"/>
      <c r="R31" s="139"/>
      <c r="S31" s="139">
        <v>20</v>
      </c>
      <c r="T31" s="139"/>
      <c r="U31" s="139"/>
      <c r="V31" s="139"/>
      <c r="W31" s="139">
        <f>$V$2+U31</f>
        <v>20</v>
      </c>
      <c r="X31" s="138"/>
      <c r="Y31" s="139"/>
      <c r="Z31" s="139"/>
      <c r="AA31" s="139"/>
      <c r="AB31" s="140"/>
    </row>
    <row r="32" spans="1:28" ht="14.25" customHeight="1">
      <c r="A32" s="65"/>
      <c r="B32" s="428"/>
      <c r="C32" s="523"/>
      <c r="D32" s="137" t="s">
        <v>300</v>
      </c>
      <c r="E32" s="138"/>
      <c r="F32" s="138"/>
      <c r="G32" s="138"/>
      <c r="H32" s="138"/>
      <c r="I32" s="138"/>
      <c r="J32" s="139"/>
      <c r="K32" s="139" t="s">
        <v>301</v>
      </c>
      <c r="L32" s="139" t="s">
        <v>301</v>
      </c>
      <c r="M32" s="139"/>
      <c r="N32" s="139"/>
      <c r="O32" s="139" t="s">
        <v>38</v>
      </c>
      <c r="P32" s="139"/>
      <c r="Q32" s="139"/>
      <c r="R32" s="139"/>
      <c r="S32" s="139">
        <v>20</v>
      </c>
      <c r="T32" s="139"/>
      <c r="U32" s="139"/>
      <c r="V32" s="139"/>
      <c r="W32" s="139">
        <f>$V$2+U32</f>
        <v>20</v>
      </c>
      <c r="X32" s="138"/>
      <c r="Y32" s="139"/>
      <c r="Z32" s="139"/>
      <c r="AA32" s="139"/>
      <c r="AB32" s="140"/>
    </row>
    <row r="33" spans="1:28" ht="14.25" customHeight="1">
      <c r="A33" s="65"/>
      <c r="B33" s="428"/>
      <c r="C33" s="523"/>
      <c r="D33" s="137" t="s">
        <v>302</v>
      </c>
      <c r="E33" s="138"/>
      <c r="F33" s="138"/>
      <c r="G33" s="138"/>
      <c r="H33" s="138"/>
      <c r="I33" s="138"/>
      <c r="J33" s="139"/>
      <c r="K33" s="139"/>
      <c r="L33" s="139"/>
      <c r="M33" s="139"/>
      <c r="N33" s="139"/>
      <c r="O33" s="139" t="s">
        <v>303</v>
      </c>
      <c r="P33" s="139"/>
      <c r="Q33" s="139"/>
      <c r="R33" s="139"/>
      <c r="S33" s="139"/>
      <c r="T33" s="139"/>
      <c r="U33" s="139"/>
      <c r="V33" s="139"/>
      <c r="W33" s="139"/>
      <c r="X33" s="138"/>
      <c r="Y33" s="139"/>
      <c r="Z33" s="139"/>
      <c r="AA33" s="139"/>
      <c r="AB33" s="140"/>
    </row>
    <row r="34" spans="1:28" ht="14.25" customHeight="1">
      <c r="A34" s="75"/>
      <c r="B34" s="121"/>
      <c r="C34" s="524"/>
      <c r="D34" s="141" t="s">
        <v>304</v>
      </c>
      <c r="E34" s="142"/>
      <c r="F34" s="142"/>
      <c r="G34" s="142"/>
      <c r="H34" s="142"/>
      <c r="I34" s="142"/>
      <c r="J34" s="143"/>
      <c r="K34" s="143"/>
      <c r="L34" s="143"/>
      <c r="M34" s="143"/>
      <c r="N34" s="143"/>
      <c r="O34" s="143" t="s">
        <v>38</v>
      </c>
      <c r="P34" s="143"/>
      <c r="Q34" s="143"/>
      <c r="R34" s="143"/>
      <c r="S34" s="143"/>
      <c r="T34" s="143"/>
      <c r="U34" s="143"/>
      <c r="V34" s="143"/>
      <c r="W34" s="143"/>
      <c r="X34" s="142"/>
      <c r="Y34" s="143"/>
      <c r="Z34" s="143"/>
      <c r="AA34" s="143"/>
      <c r="AB34" s="144"/>
    </row>
    <row r="35" spans="1:28" ht="14.25" customHeight="1">
      <c r="A35" s="59"/>
      <c r="B35" s="60"/>
      <c r="C35" s="511" t="s">
        <v>305</v>
      </c>
      <c r="D35" s="145" t="s">
        <v>306</v>
      </c>
      <c r="E35" s="146"/>
      <c r="F35" s="146"/>
      <c r="G35" s="146"/>
      <c r="H35" s="146"/>
      <c r="I35" s="146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6"/>
      <c r="Y35" s="147"/>
      <c r="Z35" s="147"/>
      <c r="AA35" s="147"/>
      <c r="AB35" s="148"/>
    </row>
    <row r="36" spans="1:28" ht="14.25" customHeight="1">
      <c r="A36" s="65"/>
      <c r="B36" s="66"/>
      <c r="C36" s="523"/>
      <c r="D36" s="149" t="s">
        <v>307</v>
      </c>
      <c r="E36" s="150"/>
      <c r="F36" s="150"/>
      <c r="G36" s="150"/>
      <c r="H36" s="150"/>
      <c r="I36" s="150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0"/>
      <c r="Y36" s="151"/>
      <c r="Z36" s="151"/>
      <c r="AA36" s="151"/>
      <c r="AB36" s="152"/>
    </row>
    <row r="37" spans="1:28" ht="14.25" customHeight="1">
      <c r="A37" s="65"/>
      <c r="B37" s="66"/>
      <c r="C37" s="523"/>
      <c r="D37" s="153" t="s">
        <v>308</v>
      </c>
      <c r="E37" s="49"/>
      <c r="F37" s="49"/>
      <c r="G37" s="49"/>
      <c r="H37" s="49"/>
      <c r="I37" s="49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9"/>
      <c r="Y37" s="48"/>
      <c r="Z37" s="48"/>
      <c r="AA37" s="48"/>
      <c r="AB37" s="154"/>
    </row>
    <row r="38" spans="1:28" ht="14.25" customHeight="1">
      <c r="A38" s="75"/>
      <c r="B38" s="76"/>
      <c r="C38" s="524"/>
      <c r="D38" s="155" t="s">
        <v>309</v>
      </c>
      <c r="E38" s="156"/>
      <c r="F38" s="156"/>
      <c r="G38" s="156"/>
      <c r="H38" s="156"/>
      <c r="I38" s="156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6"/>
      <c r="Y38" s="157"/>
      <c r="Z38" s="157"/>
      <c r="AA38" s="157"/>
      <c r="AB38" s="158"/>
    </row>
    <row r="39" spans="1:28" ht="14.25" customHeight="1">
      <c r="A39" s="59"/>
      <c r="B39" s="60"/>
      <c r="C39" s="512" t="s">
        <v>310</v>
      </c>
      <c r="D39" s="159" t="s">
        <v>311</v>
      </c>
      <c r="E39" s="160"/>
      <c r="F39" s="160"/>
      <c r="G39" s="160"/>
      <c r="H39" s="160"/>
      <c r="I39" s="160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0"/>
      <c r="Y39" s="161"/>
      <c r="Z39" s="161"/>
      <c r="AA39" s="161"/>
      <c r="AB39" s="162"/>
    </row>
    <row r="40" spans="1:28" ht="14.25" customHeight="1">
      <c r="A40" s="65"/>
      <c r="B40" s="66"/>
      <c r="C40" s="525"/>
      <c r="D40" s="163" t="s">
        <v>312</v>
      </c>
      <c r="E40" s="164"/>
      <c r="F40" s="164"/>
      <c r="G40" s="164"/>
      <c r="H40" s="164"/>
      <c r="I40" s="164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4"/>
      <c r="Y40" s="165"/>
      <c r="Z40" s="165"/>
      <c r="AA40" s="165"/>
      <c r="AB40" s="166"/>
    </row>
    <row r="41" spans="1:28" ht="14.25" customHeight="1">
      <c r="A41" s="65"/>
      <c r="B41" s="66"/>
      <c r="C41" s="526"/>
      <c r="D41" s="167" t="s">
        <v>313</v>
      </c>
      <c r="E41" s="168"/>
      <c r="F41" s="168"/>
      <c r="G41" s="168"/>
      <c r="H41" s="168"/>
      <c r="I41" s="168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8"/>
      <c r="Y41" s="169"/>
      <c r="Z41" s="169"/>
      <c r="AA41" s="169"/>
      <c r="AB41" s="170"/>
    </row>
    <row r="42" spans="1:28" ht="14.25" customHeight="1">
      <c r="A42" s="75"/>
      <c r="B42" s="76"/>
      <c r="C42" s="527"/>
      <c r="D42" s="171" t="s">
        <v>314</v>
      </c>
      <c r="E42" s="172"/>
      <c r="F42" s="172"/>
      <c r="G42" s="172"/>
      <c r="H42" s="172"/>
      <c r="I42" s="172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2"/>
      <c r="Y42" s="173"/>
      <c r="Z42" s="173"/>
      <c r="AA42" s="173"/>
      <c r="AB42" s="174"/>
    </row>
    <row r="43" spans="1:28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6"/>
      <c r="Y43" s="1"/>
      <c r="Z43" s="1"/>
      <c r="AA43" s="1"/>
      <c r="AB43" s="1"/>
    </row>
    <row r="44" spans="1:28" ht="14.25" customHeight="1">
      <c r="A44" s="59"/>
      <c r="B44" s="60"/>
      <c r="C44" s="513" t="s">
        <v>315</v>
      </c>
      <c r="D44" s="175" t="s">
        <v>316</v>
      </c>
      <c r="E44" s="176"/>
      <c r="F44" s="176"/>
      <c r="G44" s="176"/>
      <c r="H44" s="176"/>
      <c r="I44" s="176"/>
      <c r="J44" s="177"/>
      <c r="K44" s="177"/>
      <c r="L44" s="177"/>
      <c r="M44" s="177"/>
      <c r="N44" s="177"/>
      <c r="O44" s="177" t="s">
        <v>51</v>
      </c>
      <c r="P44" s="177"/>
      <c r="Q44" s="177"/>
      <c r="R44" s="177"/>
      <c r="S44" s="177">
        <v>20</v>
      </c>
      <c r="T44" s="177"/>
      <c r="U44" s="177"/>
      <c r="V44" s="177"/>
      <c r="W44" s="177"/>
      <c r="X44" s="176"/>
      <c r="Y44" s="177"/>
      <c r="Z44" s="177"/>
      <c r="AA44" s="177"/>
      <c r="AB44" s="178"/>
    </row>
    <row r="45" spans="1:28" ht="14.25" customHeight="1">
      <c r="A45" s="65"/>
      <c r="B45" s="66"/>
      <c r="C45" s="528"/>
      <c r="D45" s="179" t="s">
        <v>317</v>
      </c>
      <c r="E45" s="180"/>
      <c r="F45" s="180"/>
      <c r="G45" s="180"/>
      <c r="H45" s="180"/>
      <c r="I45" s="180"/>
      <c r="J45" s="181"/>
      <c r="K45" s="181"/>
      <c r="L45" s="181"/>
      <c r="M45" s="181"/>
      <c r="N45" s="181"/>
      <c r="O45" s="181" t="s">
        <v>51</v>
      </c>
      <c r="P45" s="181"/>
      <c r="Q45" s="181"/>
      <c r="R45" s="181"/>
      <c r="S45" s="181">
        <v>20</v>
      </c>
      <c r="T45" s="181"/>
      <c r="U45" s="181"/>
      <c r="V45" s="181"/>
      <c r="W45" s="181"/>
      <c r="X45" s="180"/>
      <c r="Y45" s="181"/>
      <c r="Z45" s="181"/>
      <c r="AA45" s="181"/>
      <c r="AB45" s="182"/>
    </row>
    <row r="46" spans="1:28" ht="14.25" customHeight="1">
      <c r="A46" s="75"/>
      <c r="B46" s="76"/>
      <c r="C46" s="529"/>
      <c r="D46" s="183" t="s">
        <v>318</v>
      </c>
      <c r="E46" s="184"/>
      <c r="F46" s="184"/>
      <c r="G46" s="184"/>
      <c r="H46" s="184"/>
      <c r="I46" s="184"/>
      <c r="J46" s="185"/>
      <c r="K46" s="185"/>
      <c r="L46" s="185"/>
      <c r="M46" s="185"/>
      <c r="N46" s="185"/>
      <c r="O46" s="185" t="s">
        <v>51</v>
      </c>
      <c r="P46" s="185"/>
      <c r="Q46" s="185"/>
      <c r="R46" s="185"/>
      <c r="S46" s="185">
        <v>20</v>
      </c>
      <c r="T46" s="185"/>
      <c r="U46" s="185"/>
      <c r="V46" s="185"/>
      <c r="W46" s="185"/>
      <c r="X46" s="184"/>
      <c r="Y46" s="185"/>
      <c r="Z46" s="185"/>
      <c r="AA46" s="185"/>
      <c r="AB46" s="186"/>
    </row>
    <row r="47" spans="1:28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6"/>
      <c r="Y47" s="1"/>
      <c r="Z47" s="1"/>
      <c r="AA47" s="1"/>
      <c r="AB47" s="1"/>
    </row>
    <row r="48" spans="1:2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6"/>
      <c r="Y48" s="1"/>
      <c r="Z48" s="1"/>
      <c r="AA48" s="1"/>
      <c r="AB48" s="1"/>
    </row>
    <row r="49" spans="1:28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6"/>
      <c r="Y49" s="1"/>
      <c r="Z49" s="1"/>
      <c r="AA49" s="1"/>
      <c r="AB49" s="1"/>
    </row>
    <row r="50" spans="1:28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6"/>
      <c r="Y50" s="1"/>
      <c r="Z50" s="1"/>
      <c r="AA50" s="1"/>
      <c r="AB50" s="1"/>
    </row>
    <row r="51" spans="1:28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6"/>
      <c r="Y51" s="1"/>
      <c r="Z51" s="1"/>
      <c r="AA51" s="1"/>
      <c r="AB51" s="1"/>
    </row>
    <row r="52" spans="1:28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6"/>
      <c r="Y52" s="1"/>
      <c r="Z52" s="1"/>
      <c r="AA52" s="1"/>
      <c r="AB52" s="1"/>
    </row>
    <row r="53" spans="1:28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6"/>
      <c r="Y53" s="1"/>
      <c r="Z53" s="1"/>
      <c r="AA53" s="1"/>
      <c r="AB53" s="1"/>
    </row>
    <row r="54" spans="1:28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6"/>
      <c r="Y54" s="1"/>
      <c r="Z54" s="1"/>
      <c r="AA54" s="1"/>
      <c r="AB54" s="1"/>
    </row>
    <row r="55" spans="1:28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6"/>
      <c r="Y55" s="1"/>
      <c r="Z55" s="1"/>
      <c r="AA55" s="1"/>
      <c r="AB55" s="1"/>
    </row>
    <row r="56" spans="1:28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6"/>
      <c r="Y56" s="1"/>
      <c r="Z56" s="1"/>
      <c r="AA56" s="1"/>
      <c r="AB56" s="1"/>
    </row>
    <row r="57" spans="1:28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6"/>
      <c r="Y57" s="1"/>
      <c r="Z57" s="1"/>
      <c r="AA57" s="1"/>
      <c r="AB57" s="1"/>
    </row>
    <row r="58" spans="1:2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6"/>
      <c r="Y58" s="1"/>
      <c r="Z58" s="1"/>
      <c r="AA58" s="1"/>
      <c r="AB58" s="1"/>
    </row>
    <row r="59" spans="1:28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6"/>
      <c r="Y59" s="1"/>
      <c r="Z59" s="1"/>
      <c r="AA59" s="1"/>
      <c r="AB59" s="1"/>
    </row>
    <row r="60" spans="1:28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6"/>
      <c r="Y60" s="1"/>
      <c r="Z60" s="1"/>
      <c r="AA60" s="1"/>
      <c r="AB60" s="1"/>
    </row>
    <row r="61" spans="1:28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6"/>
      <c r="Y61" s="1"/>
      <c r="Z61" s="1"/>
      <c r="AA61" s="1"/>
      <c r="AB61" s="1"/>
    </row>
    <row r="62" spans="1:28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6"/>
      <c r="Y62" s="1"/>
      <c r="Z62" s="1"/>
      <c r="AA62" s="1"/>
      <c r="AB62" s="1"/>
    </row>
    <row r="63" spans="1:28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6"/>
      <c r="Y63" s="1"/>
      <c r="Z63" s="1"/>
      <c r="AA63" s="1"/>
      <c r="AB63" s="1"/>
    </row>
    <row r="64" spans="1:28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6"/>
      <c r="Y64" s="1"/>
      <c r="Z64" s="1"/>
      <c r="AA64" s="1"/>
      <c r="AB64" s="1"/>
    </row>
    <row r="65" spans="1:28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6"/>
      <c r="Y65" s="1"/>
      <c r="Z65" s="1"/>
      <c r="AA65" s="1"/>
      <c r="AB65" s="1"/>
    </row>
    <row r="66" spans="1:28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6"/>
      <c r="Y66" s="1"/>
      <c r="Z66" s="1"/>
      <c r="AA66" s="1"/>
      <c r="AB66" s="1"/>
    </row>
    <row r="67" spans="1:28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6"/>
      <c r="Y67" s="1"/>
      <c r="Z67" s="1"/>
      <c r="AA67" s="1"/>
      <c r="AB67" s="1"/>
    </row>
    <row r="68" spans="1:2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6"/>
      <c r="Y68" s="1"/>
      <c r="Z68" s="1"/>
      <c r="AA68" s="1"/>
      <c r="AB68" s="1"/>
    </row>
    <row r="69" spans="1:28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6"/>
      <c r="Y69" s="1"/>
      <c r="Z69" s="1"/>
      <c r="AA69" s="1"/>
      <c r="AB69" s="1"/>
    </row>
    <row r="70" spans="1:28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6"/>
      <c r="Y70" s="1"/>
      <c r="Z70" s="1"/>
      <c r="AA70" s="1"/>
      <c r="AB70" s="1"/>
    </row>
    <row r="71" spans="1:28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6"/>
      <c r="Y71" s="1"/>
      <c r="Z71" s="1"/>
      <c r="AA71" s="1"/>
      <c r="AB71" s="1"/>
    </row>
    <row r="72" spans="1:28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6"/>
      <c r="Y72" s="1"/>
      <c r="Z72" s="1"/>
      <c r="AA72" s="1"/>
      <c r="AB72" s="1"/>
    </row>
    <row r="73" spans="1:28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6"/>
      <c r="Y73" s="1"/>
      <c r="Z73" s="1"/>
      <c r="AA73" s="1"/>
      <c r="AB73" s="1"/>
    </row>
    <row r="74" spans="1:28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6"/>
      <c r="Y74" s="1"/>
      <c r="Z74" s="1"/>
      <c r="AA74" s="1"/>
      <c r="AB74" s="1"/>
    </row>
    <row r="75" spans="1:28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6"/>
      <c r="Y75" s="1"/>
      <c r="Z75" s="1"/>
      <c r="AA75" s="1"/>
      <c r="AB75" s="1"/>
    </row>
    <row r="76" spans="1:28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6"/>
      <c r="Y76" s="1"/>
      <c r="Z76" s="1"/>
      <c r="AA76" s="1"/>
      <c r="AB76" s="1"/>
    </row>
    <row r="77" spans="1:28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6"/>
      <c r="Y77" s="1"/>
      <c r="Z77" s="1"/>
      <c r="AA77" s="1"/>
      <c r="AB77" s="1"/>
    </row>
    <row r="78" spans="1:2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6"/>
      <c r="Y78" s="1"/>
      <c r="Z78" s="1"/>
      <c r="AA78" s="1"/>
      <c r="AB78" s="1"/>
    </row>
    <row r="79" spans="1:28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6"/>
      <c r="Y79" s="1"/>
      <c r="Z79" s="1"/>
      <c r="AA79" s="1"/>
      <c r="AB79" s="1"/>
    </row>
    <row r="80" spans="1:28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6"/>
      <c r="Y80" s="1"/>
      <c r="Z80" s="1"/>
      <c r="AA80" s="1"/>
      <c r="AB80" s="1"/>
    </row>
    <row r="81" spans="1:28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6"/>
      <c r="Y81" s="1"/>
      <c r="Z81" s="1"/>
      <c r="AA81" s="1"/>
      <c r="AB81" s="1"/>
    </row>
    <row r="82" spans="1:28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6"/>
      <c r="Y82" s="1"/>
      <c r="Z82" s="1"/>
      <c r="AA82" s="1"/>
      <c r="AB82" s="1"/>
    </row>
    <row r="83" spans="1:28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6"/>
      <c r="Y83" s="1"/>
      <c r="Z83" s="1"/>
      <c r="AA83" s="1"/>
      <c r="AB83" s="1"/>
    </row>
    <row r="84" spans="1:28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6"/>
      <c r="Y84" s="1"/>
      <c r="Z84" s="1"/>
      <c r="AA84" s="1"/>
      <c r="AB84" s="1"/>
    </row>
    <row r="85" spans="1:28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6"/>
      <c r="Y85" s="1"/>
      <c r="Z85" s="1"/>
      <c r="AA85" s="1"/>
      <c r="AB85" s="1"/>
    </row>
    <row r="86" spans="1:28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6"/>
      <c r="Y86" s="1"/>
      <c r="Z86" s="1"/>
      <c r="AA86" s="1"/>
      <c r="AB86" s="1"/>
    </row>
    <row r="87" spans="1:28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6"/>
      <c r="Y87" s="1"/>
      <c r="Z87" s="1"/>
      <c r="AA87" s="1"/>
      <c r="AB87" s="1"/>
    </row>
    <row r="88" spans="1:2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6"/>
      <c r="Y88" s="1"/>
      <c r="Z88" s="1"/>
      <c r="AA88" s="1"/>
      <c r="AB88" s="1"/>
    </row>
    <row r="89" spans="1:28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6"/>
      <c r="Y89" s="1"/>
      <c r="Z89" s="1"/>
      <c r="AA89" s="1"/>
      <c r="AB89" s="1"/>
    </row>
    <row r="90" spans="1:28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6"/>
      <c r="Y90" s="1"/>
      <c r="Z90" s="1"/>
      <c r="AA90" s="1"/>
      <c r="AB90" s="1"/>
    </row>
    <row r="91" spans="1:28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6"/>
      <c r="Y91" s="1"/>
      <c r="Z91" s="1"/>
      <c r="AA91" s="1"/>
      <c r="AB91" s="1"/>
    </row>
    <row r="92" spans="1:28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6"/>
      <c r="Y92" s="1"/>
      <c r="Z92" s="1"/>
      <c r="AA92" s="1"/>
      <c r="AB92" s="1"/>
    </row>
    <row r="93" spans="1:28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6"/>
      <c r="Y93" s="1"/>
      <c r="Z93" s="1"/>
      <c r="AA93" s="1"/>
      <c r="AB93" s="1"/>
    </row>
    <row r="94" spans="1:28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6"/>
      <c r="Y94" s="1"/>
      <c r="Z94" s="1"/>
      <c r="AA94" s="1"/>
      <c r="AB94" s="1"/>
    </row>
    <row r="95" spans="1:28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6"/>
      <c r="Y95" s="1"/>
      <c r="Z95" s="1"/>
      <c r="AA95" s="1"/>
      <c r="AB95" s="1"/>
    </row>
    <row r="96" spans="1:28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6"/>
      <c r="Y96" s="1"/>
      <c r="Z96" s="1"/>
      <c r="AA96" s="1"/>
      <c r="AB96" s="1"/>
    </row>
    <row r="97" spans="1:28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6"/>
      <c r="Y97" s="1"/>
      <c r="Z97" s="1"/>
      <c r="AA97" s="1"/>
      <c r="AB97" s="1"/>
    </row>
    <row r="98" spans="1:2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6"/>
      <c r="Y98" s="1"/>
      <c r="Z98" s="1"/>
      <c r="AA98" s="1"/>
      <c r="AB98" s="1"/>
    </row>
    <row r="99" spans="1:28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6"/>
      <c r="Y99" s="1"/>
      <c r="Z99" s="1"/>
      <c r="AA99" s="1"/>
      <c r="AB99" s="1"/>
    </row>
    <row r="100" spans="1:28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6"/>
      <c r="Y100" s="1"/>
      <c r="Z100" s="1"/>
      <c r="AA100" s="1"/>
      <c r="AB100" s="1"/>
    </row>
    <row r="101" spans="1:28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6"/>
      <c r="Y101" s="1"/>
      <c r="Z101" s="1"/>
      <c r="AA101" s="1"/>
      <c r="AB101" s="1"/>
    </row>
    <row r="102" spans="1:28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6"/>
      <c r="Y102" s="1"/>
      <c r="Z102" s="1"/>
      <c r="AA102" s="1"/>
      <c r="AB102" s="1"/>
    </row>
    <row r="103" spans="1:28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6"/>
      <c r="Y103" s="1"/>
      <c r="Z103" s="1"/>
      <c r="AA103" s="1"/>
      <c r="AB103" s="1"/>
    </row>
    <row r="104" spans="1:28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6"/>
      <c r="Y104" s="1"/>
      <c r="Z104" s="1"/>
      <c r="AA104" s="1"/>
      <c r="AB104" s="1"/>
    </row>
    <row r="105" spans="1:28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6"/>
      <c r="Y105" s="1"/>
      <c r="Z105" s="1"/>
      <c r="AA105" s="1"/>
      <c r="AB105" s="1"/>
    </row>
    <row r="106" spans="1:28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6"/>
      <c r="Y106" s="1"/>
      <c r="Z106" s="1"/>
      <c r="AA106" s="1"/>
      <c r="AB106" s="1"/>
    </row>
    <row r="107" spans="1:28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6"/>
      <c r="Y107" s="1"/>
      <c r="Z107" s="1"/>
      <c r="AA107" s="1"/>
      <c r="AB107" s="1"/>
    </row>
    <row r="108" spans="1:2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6"/>
      <c r="Y108" s="1"/>
      <c r="Z108" s="1"/>
      <c r="AA108" s="1"/>
      <c r="AB108" s="1"/>
    </row>
    <row r="109" spans="1:28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6"/>
      <c r="Y109" s="1"/>
      <c r="Z109" s="1"/>
      <c r="AA109" s="1"/>
      <c r="AB109" s="1"/>
    </row>
    <row r="110" spans="1:28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6"/>
      <c r="Y110" s="1"/>
      <c r="Z110" s="1"/>
      <c r="AA110" s="1"/>
      <c r="AB110" s="1"/>
    </row>
    <row r="111" spans="1:28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6"/>
      <c r="Y111" s="1"/>
      <c r="Z111" s="1"/>
      <c r="AA111" s="1"/>
      <c r="AB111" s="1"/>
    </row>
    <row r="112" spans="1:28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6"/>
      <c r="Y112" s="1"/>
      <c r="Z112" s="1"/>
      <c r="AA112" s="1"/>
      <c r="AB112" s="1"/>
    </row>
    <row r="113" spans="1:28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6"/>
      <c r="Y113" s="1"/>
      <c r="Z113" s="1"/>
      <c r="AA113" s="1"/>
      <c r="AB113" s="1"/>
    </row>
    <row r="114" spans="1:28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6"/>
      <c r="Y114" s="1"/>
      <c r="Z114" s="1"/>
      <c r="AA114" s="1"/>
      <c r="AB114" s="1"/>
    </row>
    <row r="115" spans="1:28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6"/>
      <c r="Y115" s="1"/>
      <c r="Z115" s="1"/>
      <c r="AA115" s="1"/>
      <c r="AB115" s="1"/>
    </row>
    <row r="116" spans="1:28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6"/>
      <c r="Y116" s="1"/>
      <c r="Z116" s="1"/>
      <c r="AA116" s="1"/>
      <c r="AB116" s="1"/>
    </row>
    <row r="117" spans="1:28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6"/>
      <c r="Y117" s="1"/>
      <c r="Z117" s="1"/>
      <c r="AA117" s="1"/>
      <c r="AB117" s="1"/>
    </row>
    <row r="118" spans="1:2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6"/>
      <c r="Y118" s="1"/>
      <c r="Z118" s="1"/>
      <c r="AA118" s="1"/>
      <c r="AB118" s="1"/>
    </row>
    <row r="119" spans="1:28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6"/>
      <c r="Y119" s="1"/>
      <c r="Z119" s="1"/>
      <c r="AA119" s="1"/>
      <c r="AB119" s="1"/>
    </row>
    <row r="120" spans="1:28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6"/>
      <c r="Y120" s="1"/>
      <c r="Z120" s="1"/>
      <c r="AA120" s="1"/>
      <c r="AB120" s="1"/>
    </row>
    <row r="121" spans="1:28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6"/>
      <c r="Y121" s="1"/>
      <c r="Z121" s="1"/>
      <c r="AA121" s="1"/>
      <c r="AB121" s="1"/>
    </row>
    <row r="122" spans="1:28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6"/>
      <c r="Y122" s="1"/>
      <c r="Z122" s="1"/>
      <c r="AA122" s="1"/>
      <c r="AB122" s="1"/>
    </row>
    <row r="123" spans="1:28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6"/>
      <c r="Y123" s="1"/>
      <c r="Z123" s="1"/>
      <c r="AA123" s="1"/>
      <c r="AB123" s="1"/>
    </row>
    <row r="124" spans="1:28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6"/>
      <c r="Y124" s="1"/>
      <c r="Z124" s="1"/>
      <c r="AA124" s="1"/>
      <c r="AB124" s="1"/>
    </row>
    <row r="125" spans="1:28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6"/>
      <c r="Y125" s="1"/>
      <c r="Z125" s="1"/>
      <c r="AA125" s="1"/>
      <c r="AB125" s="1"/>
    </row>
    <row r="126" spans="1:28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6"/>
      <c r="Y126" s="1"/>
      <c r="Z126" s="1"/>
      <c r="AA126" s="1"/>
      <c r="AB126" s="1"/>
    </row>
    <row r="127" spans="1:28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6"/>
      <c r="Y127" s="1"/>
      <c r="Z127" s="1"/>
      <c r="AA127" s="1"/>
      <c r="AB127" s="1"/>
    </row>
    <row r="128" spans="1: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6"/>
      <c r="Y128" s="1"/>
      <c r="Z128" s="1"/>
      <c r="AA128" s="1"/>
      <c r="AB128" s="1"/>
    </row>
    <row r="129" spans="1:28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6"/>
      <c r="Y129" s="1"/>
      <c r="Z129" s="1"/>
      <c r="AA129" s="1"/>
      <c r="AB129" s="1"/>
    </row>
    <row r="130" spans="1:28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6"/>
      <c r="Y130" s="1"/>
      <c r="Z130" s="1"/>
      <c r="AA130" s="1"/>
      <c r="AB130" s="1"/>
    </row>
    <row r="131" spans="1:28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6"/>
      <c r="Y131" s="1"/>
      <c r="Z131" s="1"/>
      <c r="AA131" s="1"/>
      <c r="AB131" s="1"/>
    </row>
    <row r="132" spans="1:28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6"/>
      <c r="Y132" s="1"/>
      <c r="Z132" s="1"/>
      <c r="AA132" s="1"/>
      <c r="AB132" s="1"/>
    </row>
    <row r="133" spans="1:28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6"/>
      <c r="Y133" s="1"/>
      <c r="Z133" s="1"/>
      <c r="AA133" s="1"/>
      <c r="AB133" s="1"/>
    </row>
    <row r="134" spans="1:28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6"/>
      <c r="Y134" s="1"/>
      <c r="Z134" s="1"/>
      <c r="AA134" s="1"/>
      <c r="AB134" s="1"/>
    </row>
    <row r="135" spans="1:28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6"/>
      <c r="Y135" s="1"/>
      <c r="Z135" s="1"/>
      <c r="AA135" s="1"/>
      <c r="AB135" s="1"/>
    </row>
    <row r="136" spans="1:28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6"/>
      <c r="Y136" s="1"/>
      <c r="Z136" s="1"/>
      <c r="AA136" s="1"/>
      <c r="AB136" s="1"/>
    </row>
    <row r="137" spans="1:28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6"/>
      <c r="Y137" s="1"/>
      <c r="Z137" s="1"/>
      <c r="AA137" s="1"/>
      <c r="AB137" s="1"/>
    </row>
    <row r="138" spans="1:2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6"/>
      <c r="Y138" s="1"/>
      <c r="Z138" s="1"/>
      <c r="AA138" s="1"/>
      <c r="AB138" s="1"/>
    </row>
    <row r="139" spans="1:28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6"/>
      <c r="Y139" s="1"/>
      <c r="Z139" s="1"/>
      <c r="AA139" s="1"/>
      <c r="AB139" s="1"/>
    </row>
    <row r="140" spans="1:28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6"/>
      <c r="Y140" s="1"/>
      <c r="Z140" s="1"/>
      <c r="AA140" s="1"/>
      <c r="AB140" s="1"/>
    </row>
    <row r="141" spans="1:28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6"/>
      <c r="Y141" s="1"/>
      <c r="Z141" s="1"/>
      <c r="AA141" s="1"/>
      <c r="AB141" s="1"/>
    </row>
    <row r="142" spans="1:28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6"/>
      <c r="Y142" s="1"/>
      <c r="Z142" s="1"/>
      <c r="AA142" s="1"/>
      <c r="AB142" s="1"/>
    </row>
    <row r="143" spans="1:28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6"/>
      <c r="Y143" s="1"/>
      <c r="Z143" s="1"/>
      <c r="AA143" s="1"/>
      <c r="AB143" s="1"/>
    </row>
    <row r="144" spans="1:28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6"/>
      <c r="Y144" s="1"/>
      <c r="Z144" s="1"/>
      <c r="AA144" s="1"/>
      <c r="AB144" s="1"/>
    </row>
    <row r="145" spans="1:28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6"/>
      <c r="Y145" s="1"/>
      <c r="Z145" s="1"/>
      <c r="AA145" s="1"/>
      <c r="AB145" s="1"/>
    </row>
    <row r="146" spans="1:28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6"/>
      <c r="Y146" s="1"/>
      <c r="Z146" s="1"/>
      <c r="AA146" s="1"/>
      <c r="AB146" s="1"/>
    </row>
    <row r="147" spans="1:28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6"/>
      <c r="Y147" s="1"/>
      <c r="Z147" s="1"/>
      <c r="AA147" s="1"/>
      <c r="AB147" s="1"/>
    </row>
    <row r="148" spans="1:2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6"/>
      <c r="Y148" s="1"/>
      <c r="Z148" s="1"/>
      <c r="AA148" s="1"/>
      <c r="AB148" s="1"/>
    </row>
    <row r="149" spans="1:28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6"/>
      <c r="Y149" s="1"/>
      <c r="Z149" s="1"/>
      <c r="AA149" s="1"/>
      <c r="AB149" s="1"/>
    </row>
    <row r="150" spans="1:28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6"/>
      <c r="Y150" s="1"/>
      <c r="Z150" s="1"/>
      <c r="AA150" s="1"/>
      <c r="AB150" s="1"/>
    </row>
    <row r="151" spans="1:28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6"/>
      <c r="Y151" s="1"/>
      <c r="Z151" s="1"/>
      <c r="AA151" s="1"/>
      <c r="AB151" s="1"/>
    </row>
    <row r="152" spans="1:28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6"/>
      <c r="Y152" s="1"/>
      <c r="Z152" s="1"/>
      <c r="AA152" s="1"/>
      <c r="AB152" s="1"/>
    </row>
    <row r="153" spans="1:28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6"/>
      <c r="Y153" s="1"/>
      <c r="Z153" s="1"/>
      <c r="AA153" s="1"/>
      <c r="AB153" s="1"/>
    </row>
    <row r="154" spans="1:28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6"/>
      <c r="Y154" s="1"/>
      <c r="Z154" s="1"/>
      <c r="AA154" s="1"/>
      <c r="AB154" s="1"/>
    </row>
    <row r="155" spans="1:28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6"/>
      <c r="Y155" s="1"/>
      <c r="Z155" s="1"/>
      <c r="AA155" s="1"/>
      <c r="AB155" s="1"/>
    </row>
    <row r="156" spans="1:28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6"/>
      <c r="Y156" s="1"/>
      <c r="Z156" s="1"/>
      <c r="AA156" s="1"/>
      <c r="AB156" s="1"/>
    </row>
    <row r="157" spans="1:28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6"/>
      <c r="Y157" s="1"/>
      <c r="Z157" s="1"/>
      <c r="AA157" s="1"/>
      <c r="AB157" s="1"/>
    </row>
    <row r="158" spans="1:2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6"/>
      <c r="Y158" s="1"/>
      <c r="Z158" s="1"/>
      <c r="AA158" s="1"/>
      <c r="AB158" s="1"/>
    </row>
    <row r="159" spans="1:28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6"/>
      <c r="Y159" s="1"/>
      <c r="Z159" s="1"/>
      <c r="AA159" s="1"/>
      <c r="AB159" s="1"/>
    </row>
    <row r="160" spans="1:28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6"/>
      <c r="Y160" s="1"/>
      <c r="Z160" s="1"/>
      <c r="AA160" s="1"/>
      <c r="AB160" s="1"/>
    </row>
    <row r="161" spans="1:28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6"/>
      <c r="Y161" s="1"/>
      <c r="Z161" s="1"/>
      <c r="AA161" s="1"/>
      <c r="AB161" s="1"/>
    </row>
    <row r="162" spans="1:28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6"/>
      <c r="Y162" s="1"/>
      <c r="Z162" s="1"/>
      <c r="AA162" s="1"/>
      <c r="AB162" s="1"/>
    </row>
    <row r="163" spans="1:28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6"/>
      <c r="Y163" s="1"/>
      <c r="Z163" s="1"/>
      <c r="AA163" s="1"/>
      <c r="AB163" s="1"/>
    </row>
    <row r="164" spans="1:28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6"/>
      <c r="Y164" s="1"/>
      <c r="Z164" s="1"/>
      <c r="AA164" s="1"/>
      <c r="AB164" s="1"/>
    </row>
    <row r="165" spans="1:28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6"/>
      <c r="Y165" s="1"/>
      <c r="Z165" s="1"/>
      <c r="AA165" s="1"/>
      <c r="AB165" s="1"/>
    </row>
    <row r="166" spans="1:28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6"/>
      <c r="Y166" s="1"/>
      <c r="Z166" s="1"/>
      <c r="AA166" s="1"/>
      <c r="AB166" s="1"/>
    </row>
    <row r="167" spans="1:28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6"/>
      <c r="Y167" s="1"/>
      <c r="Z167" s="1"/>
      <c r="AA167" s="1"/>
      <c r="AB167" s="1"/>
    </row>
    <row r="168" spans="1:2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6"/>
      <c r="Y168" s="1"/>
      <c r="Z168" s="1"/>
      <c r="AA168" s="1"/>
      <c r="AB168" s="1"/>
    </row>
    <row r="169" spans="1:28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6"/>
      <c r="Y169" s="1"/>
      <c r="Z169" s="1"/>
      <c r="AA169" s="1"/>
      <c r="AB169" s="1"/>
    </row>
    <row r="170" spans="1:28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6"/>
      <c r="Y170" s="1"/>
      <c r="Z170" s="1"/>
      <c r="AA170" s="1"/>
      <c r="AB170" s="1"/>
    </row>
    <row r="171" spans="1:28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6"/>
      <c r="Y171" s="1"/>
      <c r="Z171" s="1"/>
      <c r="AA171" s="1"/>
      <c r="AB171" s="1"/>
    </row>
    <row r="172" spans="1:28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6"/>
      <c r="Y172" s="1"/>
      <c r="Z172" s="1"/>
      <c r="AA172" s="1"/>
      <c r="AB172" s="1"/>
    </row>
    <row r="173" spans="1:28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6"/>
      <c r="Y173" s="1"/>
      <c r="Z173" s="1"/>
      <c r="AA173" s="1"/>
      <c r="AB173" s="1"/>
    </row>
    <row r="174" spans="1:28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6"/>
      <c r="Y174" s="1"/>
      <c r="Z174" s="1"/>
      <c r="AA174" s="1"/>
      <c r="AB174" s="1"/>
    </row>
    <row r="175" spans="1:28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6"/>
      <c r="Y175" s="1"/>
      <c r="Z175" s="1"/>
      <c r="AA175" s="1"/>
      <c r="AB175" s="1"/>
    </row>
    <row r="176" spans="1:28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6"/>
      <c r="Y176" s="1"/>
      <c r="Z176" s="1"/>
      <c r="AA176" s="1"/>
      <c r="AB176" s="1"/>
    </row>
    <row r="177" spans="1:28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6"/>
      <c r="Y177" s="1"/>
      <c r="Z177" s="1"/>
      <c r="AA177" s="1"/>
      <c r="AB177" s="1"/>
    </row>
    <row r="178" spans="1:2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6"/>
      <c r="Y178" s="1"/>
      <c r="Z178" s="1"/>
      <c r="AA178" s="1"/>
      <c r="AB178" s="1"/>
    </row>
    <row r="179" spans="1:28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6"/>
      <c r="Y179" s="1"/>
      <c r="Z179" s="1"/>
      <c r="AA179" s="1"/>
      <c r="AB179" s="1"/>
    </row>
    <row r="180" spans="1:28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6"/>
      <c r="Y180" s="1"/>
      <c r="Z180" s="1"/>
      <c r="AA180" s="1"/>
      <c r="AB180" s="1"/>
    </row>
    <row r="181" spans="1:28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6"/>
      <c r="Y181" s="1"/>
      <c r="Z181" s="1"/>
      <c r="AA181" s="1"/>
      <c r="AB181" s="1"/>
    </row>
    <row r="182" spans="1:28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6"/>
      <c r="Y182" s="1"/>
      <c r="Z182" s="1"/>
      <c r="AA182" s="1"/>
      <c r="AB182" s="1"/>
    </row>
    <row r="183" spans="1:28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6"/>
      <c r="Y183" s="1"/>
      <c r="Z183" s="1"/>
      <c r="AA183" s="1"/>
      <c r="AB183" s="1"/>
    </row>
    <row r="184" spans="1:28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6"/>
      <c r="Y184" s="1"/>
      <c r="Z184" s="1"/>
      <c r="AA184" s="1"/>
      <c r="AB184" s="1"/>
    </row>
    <row r="185" spans="1:28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6"/>
      <c r="Y185" s="1"/>
      <c r="Z185" s="1"/>
      <c r="AA185" s="1"/>
      <c r="AB185" s="1"/>
    </row>
    <row r="186" spans="1:28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6"/>
      <c r="Y186" s="1"/>
      <c r="Z186" s="1"/>
      <c r="AA186" s="1"/>
      <c r="AB186" s="1"/>
    </row>
    <row r="187" spans="1:28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6"/>
      <c r="Y187" s="1"/>
      <c r="Z187" s="1"/>
      <c r="AA187" s="1"/>
      <c r="AB187" s="1"/>
    </row>
    <row r="188" spans="1:2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6"/>
      <c r="Y188" s="1"/>
      <c r="Z188" s="1"/>
      <c r="AA188" s="1"/>
      <c r="AB188" s="1"/>
    </row>
    <row r="189" spans="1:28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6"/>
      <c r="Y189" s="1"/>
      <c r="Z189" s="1"/>
      <c r="AA189" s="1"/>
      <c r="AB189" s="1"/>
    </row>
    <row r="190" spans="1:28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6"/>
      <c r="Y190" s="1"/>
      <c r="Z190" s="1"/>
      <c r="AA190" s="1"/>
      <c r="AB190" s="1"/>
    </row>
    <row r="191" spans="1:28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6"/>
      <c r="Y191" s="1"/>
      <c r="Z191" s="1"/>
      <c r="AA191" s="1"/>
      <c r="AB191" s="1"/>
    </row>
    <row r="192" spans="1:28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6"/>
      <c r="Y192" s="1"/>
      <c r="Z192" s="1"/>
      <c r="AA192" s="1"/>
      <c r="AB192" s="1"/>
    </row>
    <row r="193" spans="1:28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6"/>
      <c r="Y193" s="1"/>
      <c r="Z193" s="1"/>
      <c r="AA193" s="1"/>
      <c r="AB193" s="1"/>
    </row>
    <row r="194" spans="1:28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6"/>
      <c r="Y194" s="1"/>
      <c r="Z194" s="1"/>
      <c r="AA194" s="1"/>
      <c r="AB194" s="1"/>
    </row>
    <row r="195" spans="1:28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6"/>
      <c r="Y195" s="1"/>
      <c r="Z195" s="1"/>
      <c r="AA195" s="1"/>
      <c r="AB195" s="1"/>
    </row>
    <row r="196" spans="1:28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6"/>
      <c r="Y196" s="1"/>
      <c r="Z196" s="1"/>
      <c r="AA196" s="1"/>
      <c r="AB196" s="1"/>
    </row>
    <row r="197" spans="1:28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6"/>
      <c r="Y197" s="1"/>
      <c r="Z197" s="1"/>
      <c r="AA197" s="1"/>
      <c r="AB197" s="1"/>
    </row>
    <row r="198" spans="1:2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6"/>
      <c r="Y198" s="1"/>
      <c r="Z198" s="1"/>
      <c r="AA198" s="1"/>
      <c r="AB198" s="1"/>
    </row>
    <row r="199" spans="1:28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6"/>
      <c r="Y199" s="1"/>
      <c r="Z199" s="1"/>
      <c r="AA199" s="1"/>
      <c r="AB199" s="1"/>
    </row>
    <row r="200" spans="1:28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6"/>
      <c r="Y200" s="1"/>
      <c r="Z200" s="1"/>
      <c r="AA200" s="1"/>
      <c r="AB200" s="1"/>
    </row>
    <row r="201" spans="1:28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6"/>
      <c r="Y201" s="1"/>
      <c r="Z201" s="1"/>
      <c r="AA201" s="1"/>
      <c r="AB201" s="1"/>
    </row>
    <row r="202" spans="1:28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6"/>
      <c r="Y202" s="1"/>
      <c r="Z202" s="1"/>
      <c r="AA202" s="1"/>
      <c r="AB202" s="1"/>
    </row>
    <row r="203" spans="1:28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6"/>
      <c r="Y203" s="1"/>
      <c r="Z203" s="1"/>
      <c r="AA203" s="1"/>
      <c r="AB203" s="1"/>
    </row>
    <row r="204" spans="1:28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6"/>
      <c r="Y204" s="1"/>
      <c r="Z204" s="1"/>
      <c r="AA204" s="1"/>
      <c r="AB204" s="1"/>
    </row>
    <row r="205" spans="1:28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6"/>
      <c r="Y205" s="1"/>
      <c r="Z205" s="1"/>
      <c r="AA205" s="1"/>
      <c r="AB205" s="1"/>
    </row>
    <row r="206" spans="1:28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6"/>
      <c r="Y206" s="1"/>
      <c r="Z206" s="1"/>
      <c r="AA206" s="1"/>
      <c r="AB206" s="1"/>
    </row>
    <row r="207" spans="1:28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6"/>
      <c r="Y207" s="1"/>
      <c r="Z207" s="1"/>
      <c r="AA207" s="1"/>
      <c r="AB207" s="1"/>
    </row>
    <row r="208" spans="1:2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6"/>
      <c r="Y208" s="1"/>
      <c r="Z208" s="1"/>
      <c r="AA208" s="1"/>
      <c r="AB208" s="1"/>
    </row>
    <row r="209" spans="1:28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6"/>
      <c r="Y209" s="1"/>
      <c r="Z209" s="1"/>
      <c r="AA209" s="1"/>
      <c r="AB209" s="1"/>
    </row>
    <row r="210" spans="1:28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6"/>
      <c r="Y210" s="1"/>
      <c r="Z210" s="1"/>
      <c r="AA210" s="1"/>
      <c r="AB210" s="1"/>
    </row>
    <row r="211" spans="1:28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6"/>
      <c r="Y211" s="1"/>
      <c r="Z211" s="1"/>
      <c r="AA211" s="1"/>
      <c r="AB211" s="1"/>
    </row>
    <row r="212" spans="1:28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6"/>
      <c r="Y212" s="1"/>
      <c r="Z212" s="1"/>
      <c r="AA212" s="1"/>
      <c r="AB212" s="1"/>
    </row>
    <row r="213" spans="1:28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6"/>
      <c r="Y213" s="1"/>
      <c r="Z213" s="1"/>
      <c r="AA213" s="1"/>
      <c r="AB213" s="1"/>
    </row>
    <row r="214" spans="1:28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6"/>
      <c r="Y214" s="1"/>
      <c r="Z214" s="1"/>
      <c r="AA214" s="1"/>
      <c r="AB214" s="1"/>
    </row>
    <row r="215" spans="1:28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6"/>
      <c r="Y215" s="1"/>
      <c r="Z215" s="1"/>
      <c r="AA215" s="1"/>
      <c r="AB215" s="1"/>
    </row>
    <row r="216" spans="1:28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6"/>
      <c r="Y216" s="1"/>
      <c r="Z216" s="1"/>
      <c r="AA216" s="1"/>
      <c r="AB216" s="1"/>
    </row>
    <row r="217" spans="1:28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6"/>
      <c r="Y217" s="1"/>
      <c r="Z217" s="1"/>
      <c r="AA217" s="1"/>
      <c r="AB217" s="1"/>
    </row>
    <row r="218" spans="1:2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6"/>
      <c r="Y218" s="1"/>
      <c r="Z218" s="1"/>
      <c r="AA218" s="1"/>
      <c r="AB218" s="1"/>
    </row>
    <row r="219" spans="1:28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6"/>
      <c r="Y219" s="1"/>
      <c r="Z219" s="1"/>
      <c r="AA219" s="1"/>
      <c r="AB219" s="1"/>
    </row>
    <row r="220" spans="1:28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6"/>
      <c r="Y220" s="1"/>
      <c r="Z220" s="1"/>
      <c r="AA220" s="1"/>
      <c r="AB220" s="1"/>
    </row>
    <row r="221" spans="1:28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6"/>
      <c r="Y221" s="1"/>
      <c r="Z221" s="1"/>
      <c r="AA221" s="1"/>
      <c r="AB221" s="1"/>
    </row>
    <row r="222" spans="1:28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6"/>
      <c r="Y222" s="1"/>
      <c r="Z222" s="1"/>
      <c r="AA222" s="1"/>
      <c r="AB222" s="1"/>
    </row>
    <row r="223" spans="1:28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6"/>
      <c r="Y223" s="1"/>
      <c r="Z223" s="1"/>
      <c r="AA223" s="1"/>
      <c r="AB223" s="1"/>
    </row>
    <row r="224" spans="1:28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6"/>
      <c r="Y224" s="1"/>
      <c r="Z224" s="1"/>
      <c r="AA224" s="1"/>
      <c r="AB224" s="1"/>
    </row>
    <row r="225" spans="1:28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6"/>
      <c r="Y225" s="1"/>
      <c r="Z225" s="1"/>
      <c r="AA225" s="1"/>
      <c r="AB225" s="1"/>
    </row>
    <row r="226" spans="1:28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6"/>
      <c r="Y226" s="1"/>
      <c r="Z226" s="1"/>
      <c r="AA226" s="1"/>
      <c r="AB226" s="1"/>
    </row>
    <row r="227" spans="1:28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6"/>
      <c r="Y227" s="1"/>
      <c r="Z227" s="1"/>
      <c r="AA227" s="1"/>
      <c r="AB227" s="1"/>
    </row>
    <row r="228" spans="1: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6"/>
      <c r="Y228" s="1"/>
      <c r="Z228" s="1"/>
      <c r="AA228" s="1"/>
      <c r="AB228" s="1"/>
    </row>
    <row r="229" spans="1:28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6"/>
      <c r="Y229" s="1"/>
      <c r="Z229" s="1"/>
      <c r="AA229" s="1"/>
      <c r="AB229" s="1"/>
    </row>
    <row r="230" spans="1:28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6"/>
      <c r="Y230" s="1"/>
      <c r="Z230" s="1"/>
      <c r="AA230" s="1"/>
      <c r="AB230" s="1"/>
    </row>
    <row r="231" spans="1:28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6"/>
      <c r="Y231" s="1"/>
      <c r="Z231" s="1"/>
      <c r="AA231" s="1"/>
      <c r="AB231" s="1"/>
    </row>
    <row r="232" spans="1:28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6"/>
      <c r="Y232" s="1"/>
      <c r="Z232" s="1"/>
      <c r="AA232" s="1"/>
      <c r="AB232" s="1"/>
    </row>
    <row r="233" spans="1:28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6"/>
      <c r="Y233" s="1"/>
      <c r="Z233" s="1"/>
      <c r="AA233" s="1"/>
      <c r="AB233" s="1"/>
    </row>
    <row r="234" spans="1:28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6"/>
      <c r="Y234" s="1"/>
      <c r="Z234" s="1"/>
      <c r="AA234" s="1"/>
      <c r="AB234" s="1"/>
    </row>
    <row r="235" spans="1:28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6"/>
      <c r="Y235" s="1"/>
      <c r="Z235" s="1"/>
      <c r="AA235" s="1"/>
      <c r="AB235" s="1"/>
    </row>
    <row r="236" spans="1:28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6"/>
      <c r="Y236" s="1"/>
      <c r="Z236" s="1"/>
      <c r="AA236" s="1"/>
      <c r="AB236" s="1"/>
    </row>
    <row r="237" spans="1:28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6"/>
      <c r="Y237" s="1"/>
      <c r="Z237" s="1"/>
      <c r="AA237" s="1"/>
      <c r="AB237" s="1"/>
    </row>
    <row r="238" spans="1:2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6"/>
      <c r="Y238" s="1"/>
      <c r="Z238" s="1"/>
      <c r="AA238" s="1"/>
      <c r="AB238" s="1"/>
    </row>
    <row r="239" spans="1:28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6"/>
      <c r="Y239" s="1"/>
      <c r="Z239" s="1"/>
      <c r="AA239" s="1"/>
      <c r="AB239" s="1"/>
    </row>
    <row r="240" spans="1:28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6"/>
      <c r="Y240" s="1"/>
      <c r="Z240" s="1"/>
      <c r="AA240" s="1"/>
      <c r="AB240" s="1"/>
    </row>
    <row r="241" spans="1:28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6"/>
      <c r="Y241" s="1"/>
      <c r="Z241" s="1"/>
      <c r="AA241" s="1"/>
      <c r="AB241" s="1"/>
    </row>
    <row r="242" spans="1:28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6"/>
      <c r="Y242" s="1"/>
      <c r="Z242" s="1"/>
      <c r="AA242" s="1"/>
      <c r="AB242" s="1"/>
    </row>
    <row r="243" spans="1:28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6"/>
      <c r="Y243" s="1"/>
      <c r="Z243" s="1"/>
      <c r="AA243" s="1"/>
      <c r="AB243" s="1"/>
    </row>
    <row r="244" spans="1:28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6"/>
      <c r="Y244" s="1"/>
      <c r="Z244" s="1"/>
      <c r="AA244" s="1"/>
      <c r="AB244" s="1"/>
    </row>
    <row r="245" spans="1:28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6"/>
      <c r="Y245" s="1"/>
      <c r="Z245" s="1"/>
      <c r="AA245" s="1"/>
      <c r="AB245" s="1"/>
    </row>
    <row r="246" spans="1:28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6"/>
      <c r="Y246" s="1"/>
      <c r="Z246" s="1"/>
      <c r="AA246" s="1"/>
      <c r="AB246" s="1"/>
    </row>
    <row r="247" spans="1:28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6"/>
      <c r="Y247" s="1"/>
      <c r="Z247" s="1"/>
      <c r="AA247" s="1"/>
      <c r="AB247" s="1"/>
    </row>
    <row r="248" spans="1:2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6"/>
      <c r="Y248" s="1"/>
      <c r="Z248" s="1"/>
      <c r="AA248" s="1"/>
      <c r="AB248" s="1"/>
    </row>
    <row r="249" spans="1:28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6"/>
      <c r="Y249" s="1"/>
      <c r="Z249" s="1"/>
      <c r="AA249" s="1"/>
      <c r="AB249" s="1"/>
    </row>
    <row r="250" spans="1:28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6"/>
      <c r="Y250" s="1"/>
      <c r="Z250" s="1"/>
      <c r="AA250" s="1"/>
      <c r="AB250" s="1"/>
    </row>
    <row r="251" spans="1:28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6"/>
      <c r="Y251" s="1"/>
      <c r="Z251" s="1"/>
      <c r="AA251" s="1"/>
      <c r="AB251" s="1"/>
    </row>
    <row r="252" spans="1:28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6"/>
      <c r="Y252" s="1"/>
      <c r="Z252" s="1"/>
      <c r="AA252" s="1"/>
      <c r="AB252" s="1"/>
    </row>
    <row r="253" spans="1:28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6"/>
      <c r="Y253" s="1"/>
      <c r="Z253" s="1"/>
      <c r="AA253" s="1"/>
      <c r="AB253" s="1"/>
    </row>
    <row r="254" spans="1:28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6"/>
      <c r="Y254" s="1"/>
      <c r="Z254" s="1"/>
      <c r="AA254" s="1"/>
      <c r="AB254" s="1"/>
    </row>
    <row r="255" spans="1:28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6"/>
      <c r="Y255" s="1"/>
      <c r="Z255" s="1"/>
      <c r="AA255" s="1"/>
      <c r="AB255" s="1"/>
    </row>
    <row r="256" spans="1:28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6"/>
      <c r="Y256" s="1"/>
      <c r="Z256" s="1"/>
      <c r="AA256" s="1"/>
      <c r="AB256" s="1"/>
    </row>
    <row r="257" spans="1:28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6"/>
      <c r="Y257" s="1"/>
      <c r="Z257" s="1"/>
      <c r="AA257" s="1"/>
      <c r="AB257" s="1"/>
    </row>
    <row r="258" spans="1:2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6"/>
      <c r="Y258" s="1"/>
      <c r="Z258" s="1"/>
      <c r="AA258" s="1"/>
      <c r="AB258" s="1"/>
    </row>
    <row r="259" spans="1:28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6"/>
      <c r="Y259" s="1"/>
      <c r="Z259" s="1"/>
      <c r="AA259" s="1"/>
      <c r="AB259" s="1"/>
    </row>
    <row r="260" spans="1:28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6"/>
      <c r="Y260" s="1"/>
      <c r="Z260" s="1"/>
      <c r="AA260" s="1"/>
      <c r="AB260" s="1"/>
    </row>
    <row r="261" spans="1:28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6"/>
      <c r="Y261" s="1"/>
      <c r="Z261" s="1"/>
      <c r="AA261" s="1"/>
      <c r="AB261" s="1"/>
    </row>
    <row r="262" spans="1:28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6"/>
      <c r="Y262" s="1"/>
      <c r="Z262" s="1"/>
      <c r="AA262" s="1"/>
      <c r="AB262" s="1"/>
    </row>
    <row r="263" spans="1:28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6"/>
      <c r="Y263" s="1"/>
      <c r="Z263" s="1"/>
      <c r="AA263" s="1"/>
      <c r="AB263" s="1"/>
    </row>
    <row r="264" spans="1:28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6"/>
      <c r="Y264" s="1"/>
      <c r="Z264" s="1"/>
      <c r="AA264" s="1"/>
      <c r="AB264" s="1"/>
    </row>
    <row r="265" spans="1:28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6"/>
      <c r="Y265" s="1"/>
      <c r="Z265" s="1"/>
      <c r="AA265" s="1"/>
      <c r="AB265" s="1"/>
    </row>
    <row r="266" spans="1:28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6"/>
      <c r="Y266" s="1"/>
      <c r="Z266" s="1"/>
      <c r="AA266" s="1"/>
      <c r="AB266" s="1"/>
    </row>
    <row r="267" spans="1:28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6"/>
      <c r="Y267" s="1"/>
      <c r="Z267" s="1"/>
      <c r="AA267" s="1"/>
      <c r="AB267" s="1"/>
    </row>
    <row r="268" spans="1:2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6"/>
      <c r="Y268" s="1"/>
      <c r="Z268" s="1"/>
      <c r="AA268" s="1"/>
      <c r="AB268" s="1"/>
    </row>
    <row r="269" spans="1:28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6"/>
      <c r="Y269" s="1"/>
      <c r="Z269" s="1"/>
      <c r="AA269" s="1"/>
      <c r="AB269" s="1"/>
    </row>
    <row r="270" spans="1:28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6"/>
      <c r="Y270" s="1"/>
      <c r="Z270" s="1"/>
      <c r="AA270" s="1"/>
      <c r="AB270" s="1"/>
    </row>
    <row r="271" spans="1:28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6"/>
      <c r="Y271" s="1"/>
      <c r="Z271" s="1"/>
      <c r="AA271" s="1"/>
      <c r="AB271" s="1"/>
    </row>
    <row r="272" spans="1:28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6"/>
      <c r="Y272" s="1"/>
      <c r="Z272" s="1"/>
      <c r="AA272" s="1"/>
      <c r="AB272" s="1"/>
    </row>
    <row r="273" spans="1:28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6"/>
      <c r="Y273" s="1"/>
      <c r="Z273" s="1"/>
      <c r="AA273" s="1"/>
      <c r="AB273" s="1"/>
    </row>
    <row r="274" spans="1:28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6"/>
      <c r="Y274" s="1"/>
      <c r="Z274" s="1"/>
      <c r="AA274" s="1"/>
      <c r="AB274" s="1"/>
    </row>
    <row r="275" spans="1:28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6"/>
      <c r="Y275" s="1"/>
      <c r="Z275" s="1"/>
      <c r="AA275" s="1"/>
      <c r="AB275" s="1"/>
    </row>
    <row r="276" spans="1:28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6"/>
      <c r="Y276" s="1"/>
      <c r="Z276" s="1"/>
      <c r="AA276" s="1"/>
      <c r="AB276" s="1"/>
    </row>
    <row r="277" spans="1:28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6"/>
      <c r="Y277" s="1"/>
      <c r="Z277" s="1"/>
      <c r="AA277" s="1"/>
      <c r="AB277" s="1"/>
    </row>
    <row r="278" spans="1:2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6"/>
      <c r="Y278" s="1"/>
      <c r="Z278" s="1"/>
      <c r="AA278" s="1"/>
      <c r="AB278" s="1"/>
    </row>
    <row r="279" spans="1:28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6"/>
      <c r="Y279" s="1"/>
      <c r="Z279" s="1"/>
      <c r="AA279" s="1"/>
      <c r="AB279" s="1"/>
    </row>
    <row r="280" spans="1:28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6"/>
      <c r="Y280" s="1"/>
      <c r="Z280" s="1"/>
      <c r="AA280" s="1"/>
      <c r="AB280" s="1"/>
    </row>
    <row r="281" spans="1:28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6"/>
      <c r="Y281" s="1"/>
      <c r="Z281" s="1"/>
      <c r="AA281" s="1"/>
      <c r="AB281" s="1"/>
    </row>
    <row r="282" spans="1:28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6"/>
      <c r="Y282" s="1"/>
      <c r="Z282" s="1"/>
      <c r="AA282" s="1"/>
      <c r="AB282" s="1"/>
    </row>
    <row r="283" spans="1:28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6"/>
      <c r="Y283" s="1"/>
      <c r="Z283" s="1"/>
      <c r="AA283" s="1"/>
      <c r="AB283" s="1"/>
    </row>
    <row r="284" spans="1:28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6"/>
      <c r="Y284" s="1"/>
      <c r="Z284" s="1"/>
      <c r="AA284" s="1"/>
      <c r="AB284" s="1"/>
    </row>
    <row r="285" spans="1:28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6"/>
      <c r="Y285" s="1"/>
      <c r="Z285" s="1"/>
      <c r="AA285" s="1"/>
      <c r="AB285" s="1"/>
    </row>
    <row r="286" spans="1:28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6"/>
      <c r="Y286" s="1"/>
      <c r="Z286" s="1"/>
      <c r="AA286" s="1"/>
      <c r="AB286" s="1"/>
    </row>
    <row r="287" spans="1:28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6"/>
      <c r="Y287" s="1"/>
      <c r="Z287" s="1"/>
      <c r="AA287" s="1"/>
      <c r="AB287" s="1"/>
    </row>
    <row r="288" spans="1:2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6"/>
      <c r="Y288" s="1"/>
      <c r="Z288" s="1"/>
      <c r="AA288" s="1"/>
      <c r="AB288" s="1"/>
    </row>
    <row r="289" spans="1:28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6"/>
      <c r="Y289" s="1"/>
      <c r="Z289" s="1"/>
      <c r="AA289" s="1"/>
      <c r="AB289" s="1"/>
    </row>
    <row r="290" spans="1:28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6"/>
      <c r="Y290" s="1"/>
      <c r="Z290" s="1"/>
      <c r="AA290" s="1"/>
      <c r="AB290" s="1"/>
    </row>
    <row r="291" spans="1:28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6"/>
      <c r="Y291" s="1"/>
      <c r="Z291" s="1"/>
      <c r="AA291" s="1"/>
      <c r="AB291" s="1"/>
    </row>
    <row r="292" spans="1:28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6"/>
      <c r="Y292" s="1"/>
      <c r="Z292" s="1"/>
      <c r="AA292" s="1"/>
      <c r="AB292" s="1"/>
    </row>
    <row r="293" spans="1:28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6"/>
      <c r="Y293" s="1"/>
      <c r="Z293" s="1"/>
      <c r="AA293" s="1"/>
      <c r="AB293" s="1"/>
    </row>
    <row r="294" spans="1:28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6"/>
      <c r="Y294" s="1"/>
      <c r="Z294" s="1"/>
      <c r="AA294" s="1"/>
      <c r="AB294" s="1"/>
    </row>
    <row r="295" spans="1:28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6"/>
      <c r="Y295" s="1"/>
      <c r="Z295" s="1"/>
      <c r="AA295" s="1"/>
      <c r="AB295" s="1"/>
    </row>
    <row r="296" spans="1:28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6"/>
      <c r="Y296" s="1"/>
      <c r="Z296" s="1"/>
      <c r="AA296" s="1"/>
      <c r="AB296" s="1"/>
    </row>
    <row r="297" spans="1:28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6"/>
      <c r="Y297" s="1"/>
      <c r="Z297" s="1"/>
      <c r="AA297" s="1"/>
      <c r="AB297" s="1"/>
    </row>
    <row r="298" spans="1:2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6"/>
      <c r="Y298" s="1"/>
      <c r="Z298" s="1"/>
      <c r="AA298" s="1"/>
      <c r="AB298" s="1"/>
    </row>
    <row r="299" spans="1:28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6"/>
      <c r="Y299" s="1"/>
      <c r="Z299" s="1"/>
      <c r="AA299" s="1"/>
      <c r="AB299" s="1"/>
    </row>
    <row r="300" spans="1:28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6"/>
      <c r="Y300" s="1"/>
      <c r="Z300" s="1"/>
      <c r="AA300" s="1"/>
      <c r="AB300" s="1"/>
    </row>
    <row r="301" spans="1:28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6"/>
      <c r="Y301" s="1"/>
      <c r="Z301" s="1"/>
      <c r="AA301" s="1"/>
      <c r="AB301" s="1"/>
    </row>
    <row r="302" spans="1:28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6"/>
      <c r="Y302" s="1"/>
      <c r="Z302" s="1"/>
      <c r="AA302" s="1"/>
      <c r="AB302" s="1"/>
    </row>
    <row r="303" spans="1:28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6"/>
      <c r="Y303" s="1"/>
      <c r="Z303" s="1"/>
      <c r="AA303" s="1"/>
      <c r="AB303" s="1"/>
    </row>
    <row r="304" spans="1:28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6"/>
      <c r="Y304" s="1"/>
      <c r="Z304" s="1"/>
      <c r="AA304" s="1"/>
      <c r="AB304" s="1"/>
    </row>
    <row r="305" spans="1:28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6"/>
      <c r="Y305" s="1"/>
      <c r="Z305" s="1"/>
      <c r="AA305" s="1"/>
      <c r="AB305" s="1"/>
    </row>
    <row r="306" spans="1:28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6"/>
      <c r="Y306" s="1"/>
      <c r="Z306" s="1"/>
      <c r="AA306" s="1"/>
      <c r="AB306" s="1"/>
    </row>
    <row r="307" spans="1:28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6"/>
      <c r="Y307" s="1"/>
      <c r="Z307" s="1"/>
      <c r="AA307" s="1"/>
      <c r="AB307" s="1"/>
    </row>
    <row r="308" spans="1:2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6"/>
      <c r="Y308" s="1"/>
      <c r="Z308" s="1"/>
      <c r="AA308" s="1"/>
      <c r="AB308" s="1"/>
    </row>
    <row r="309" spans="1:28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6"/>
      <c r="Y309" s="1"/>
      <c r="Z309" s="1"/>
      <c r="AA309" s="1"/>
      <c r="AB309" s="1"/>
    </row>
    <row r="310" spans="1:28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6"/>
      <c r="Y310" s="1"/>
      <c r="Z310" s="1"/>
      <c r="AA310" s="1"/>
      <c r="AB310" s="1"/>
    </row>
    <row r="311" spans="1:28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6"/>
      <c r="Y311" s="1"/>
      <c r="Z311" s="1"/>
      <c r="AA311" s="1"/>
      <c r="AB311" s="1"/>
    </row>
    <row r="312" spans="1:28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6"/>
      <c r="Y312" s="1"/>
      <c r="Z312" s="1"/>
      <c r="AA312" s="1"/>
      <c r="AB312" s="1"/>
    </row>
    <row r="313" spans="1:28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6"/>
      <c r="Y313" s="1"/>
      <c r="Z313" s="1"/>
      <c r="AA313" s="1"/>
      <c r="AB313" s="1"/>
    </row>
    <row r="314" spans="1:28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6"/>
      <c r="Y314" s="1"/>
      <c r="Z314" s="1"/>
      <c r="AA314" s="1"/>
      <c r="AB314" s="1"/>
    </row>
    <row r="315" spans="1:28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6"/>
      <c r="Y315" s="1"/>
      <c r="Z315" s="1"/>
      <c r="AA315" s="1"/>
      <c r="AB315" s="1"/>
    </row>
    <row r="316" spans="1:28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6"/>
      <c r="Y316" s="1"/>
      <c r="Z316" s="1"/>
      <c r="AA316" s="1"/>
      <c r="AB316" s="1"/>
    </row>
    <row r="317" spans="1:28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6"/>
      <c r="Y317" s="1"/>
      <c r="Z317" s="1"/>
      <c r="AA317" s="1"/>
      <c r="AB317" s="1"/>
    </row>
    <row r="318" spans="1:2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6"/>
      <c r="Y318" s="1"/>
      <c r="Z318" s="1"/>
      <c r="AA318" s="1"/>
      <c r="AB318" s="1"/>
    </row>
    <row r="319" spans="1:28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6"/>
      <c r="Y319" s="1"/>
      <c r="Z319" s="1"/>
      <c r="AA319" s="1"/>
      <c r="AB319" s="1"/>
    </row>
    <row r="320" spans="1:28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6"/>
      <c r="Y320" s="1"/>
      <c r="Z320" s="1"/>
      <c r="AA320" s="1"/>
      <c r="AB320" s="1"/>
    </row>
    <row r="321" spans="1:28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6"/>
      <c r="Y321" s="1"/>
      <c r="Z321" s="1"/>
      <c r="AA321" s="1"/>
      <c r="AB321" s="1"/>
    </row>
    <row r="322" spans="1:28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6"/>
      <c r="Y322" s="1"/>
      <c r="Z322" s="1"/>
      <c r="AA322" s="1"/>
      <c r="AB322" s="1"/>
    </row>
    <row r="323" spans="1:28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6"/>
      <c r="Y323" s="1"/>
      <c r="Z323" s="1"/>
      <c r="AA323" s="1"/>
      <c r="AB323" s="1"/>
    </row>
    <row r="324" spans="1:28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6"/>
      <c r="Y324" s="1"/>
      <c r="Z324" s="1"/>
      <c r="AA324" s="1"/>
      <c r="AB324" s="1"/>
    </row>
    <row r="325" spans="1:28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6"/>
      <c r="Y325" s="1"/>
      <c r="Z325" s="1"/>
      <c r="AA325" s="1"/>
      <c r="AB325" s="1"/>
    </row>
    <row r="326" spans="1:28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6"/>
      <c r="Y326" s="1"/>
      <c r="Z326" s="1"/>
      <c r="AA326" s="1"/>
      <c r="AB326" s="1"/>
    </row>
    <row r="327" spans="1:28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6"/>
      <c r="Y327" s="1"/>
      <c r="Z327" s="1"/>
      <c r="AA327" s="1"/>
      <c r="AB327" s="1"/>
    </row>
    <row r="328" spans="1: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6"/>
      <c r="Y328" s="1"/>
      <c r="Z328" s="1"/>
      <c r="AA328" s="1"/>
      <c r="AB328" s="1"/>
    </row>
    <row r="329" spans="1:28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6"/>
      <c r="Y329" s="1"/>
      <c r="Z329" s="1"/>
      <c r="AA329" s="1"/>
      <c r="AB329" s="1"/>
    </row>
    <row r="330" spans="1:28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6"/>
      <c r="Y330" s="1"/>
      <c r="Z330" s="1"/>
      <c r="AA330" s="1"/>
      <c r="AB330" s="1"/>
    </row>
    <row r="331" spans="1:28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6"/>
      <c r="Y331" s="1"/>
      <c r="Z331" s="1"/>
      <c r="AA331" s="1"/>
      <c r="AB331" s="1"/>
    </row>
    <row r="332" spans="1:28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6"/>
      <c r="Y332" s="1"/>
      <c r="Z332" s="1"/>
      <c r="AA332" s="1"/>
      <c r="AB332" s="1"/>
    </row>
    <row r="333" spans="1:28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6"/>
      <c r="Y333" s="1"/>
      <c r="Z333" s="1"/>
      <c r="AA333" s="1"/>
      <c r="AB333" s="1"/>
    </row>
    <row r="334" spans="1:28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6"/>
      <c r="Y334" s="1"/>
      <c r="Z334" s="1"/>
      <c r="AA334" s="1"/>
      <c r="AB334" s="1"/>
    </row>
    <row r="335" spans="1:28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6"/>
      <c r="Y335" s="1"/>
      <c r="Z335" s="1"/>
      <c r="AA335" s="1"/>
      <c r="AB335" s="1"/>
    </row>
    <row r="336" spans="1:28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6"/>
      <c r="Y336" s="1"/>
      <c r="Z336" s="1"/>
      <c r="AA336" s="1"/>
      <c r="AB336" s="1"/>
    </row>
    <row r="337" spans="1:28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6"/>
      <c r="Y337" s="1"/>
      <c r="Z337" s="1"/>
      <c r="AA337" s="1"/>
      <c r="AB337" s="1"/>
    </row>
    <row r="338" spans="1:2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6"/>
      <c r="Y338" s="1"/>
      <c r="Z338" s="1"/>
      <c r="AA338" s="1"/>
      <c r="AB338" s="1"/>
    </row>
    <row r="339" spans="1:28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6"/>
      <c r="Y339" s="1"/>
      <c r="Z339" s="1"/>
      <c r="AA339" s="1"/>
      <c r="AB339" s="1"/>
    </row>
    <row r="340" spans="1:28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6"/>
      <c r="Y340" s="1"/>
      <c r="Z340" s="1"/>
      <c r="AA340" s="1"/>
      <c r="AB340" s="1"/>
    </row>
    <row r="341" spans="1:28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6"/>
      <c r="Y341" s="1"/>
      <c r="Z341" s="1"/>
      <c r="AA341" s="1"/>
      <c r="AB341" s="1"/>
    </row>
    <row r="342" spans="1:28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6"/>
      <c r="Y342" s="1"/>
      <c r="Z342" s="1"/>
      <c r="AA342" s="1"/>
      <c r="AB342" s="1"/>
    </row>
    <row r="343" spans="1:28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6"/>
      <c r="Y343" s="1"/>
      <c r="Z343" s="1"/>
      <c r="AA343" s="1"/>
      <c r="AB343" s="1"/>
    </row>
    <row r="344" spans="1:28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6"/>
      <c r="Y344" s="1"/>
      <c r="Z344" s="1"/>
      <c r="AA344" s="1"/>
      <c r="AB344" s="1"/>
    </row>
    <row r="345" spans="1:28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6"/>
      <c r="Y345" s="1"/>
      <c r="Z345" s="1"/>
      <c r="AA345" s="1"/>
      <c r="AB345" s="1"/>
    </row>
    <row r="346" spans="1:28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6"/>
      <c r="Y346" s="1"/>
      <c r="Z346" s="1"/>
      <c r="AA346" s="1"/>
      <c r="AB346" s="1"/>
    </row>
    <row r="347" spans="1:28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6"/>
      <c r="Y347" s="1"/>
      <c r="Z347" s="1"/>
      <c r="AA347" s="1"/>
      <c r="AB347" s="1"/>
    </row>
    <row r="348" spans="1:2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6"/>
      <c r="Y348" s="1"/>
      <c r="Z348" s="1"/>
      <c r="AA348" s="1"/>
      <c r="AB348" s="1"/>
    </row>
    <row r="349" spans="1:28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6"/>
      <c r="Y349" s="1"/>
      <c r="Z349" s="1"/>
      <c r="AA349" s="1"/>
      <c r="AB349" s="1"/>
    </row>
    <row r="350" spans="1:28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6"/>
      <c r="Y350" s="1"/>
      <c r="Z350" s="1"/>
      <c r="AA350" s="1"/>
      <c r="AB350" s="1"/>
    </row>
    <row r="351" spans="1:28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6"/>
      <c r="Y351" s="1"/>
      <c r="Z351" s="1"/>
      <c r="AA351" s="1"/>
      <c r="AB351" s="1"/>
    </row>
    <row r="352" spans="1:28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6"/>
      <c r="Y352" s="1"/>
      <c r="Z352" s="1"/>
      <c r="AA352" s="1"/>
      <c r="AB352" s="1"/>
    </row>
    <row r="353" spans="1:28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6"/>
      <c r="Y353" s="1"/>
      <c r="Z353" s="1"/>
      <c r="AA353" s="1"/>
      <c r="AB353" s="1"/>
    </row>
    <row r="354" spans="1:28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6"/>
      <c r="Y354" s="1"/>
      <c r="Z354" s="1"/>
      <c r="AA354" s="1"/>
      <c r="AB354" s="1"/>
    </row>
    <row r="355" spans="1:28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6"/>
      <c r="Y355" s="1"/>
      <c r="Z355" s="1"/>
      <c r="AA355" s="1"/>
      <c r="AB355" s="1"/>
    </row>
    <row r="356" spans="1:28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6"/>
      <c r="Y356" s="1"/>
      <c r="Z356" s="1"/>
      <c r="AA356" s="1"/>
      <c r="AB356" s="1"/>
    </row>
    <row r="357" spans="1:28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6"/>
      <c r="Y357" s="1"/>
      <c r="Z357" s="1"/>
      <c r="AA357" s="1"/>
      <c r="AB357" s="1"/>
    </row>
    <row r="358" spans="1:2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6"/>
      <c r="Y358" s="1"/>
      <c r="Z358" s="1"/>
      <c r="AA358" s="1"/>
      <c r="AB358" s="1"/>
    </row>
    <row r="359" spans="1:28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6"/>
      <c r="Y359" s="1"/>
      <c r="Z359" s="1"/>
      <c r="AA359" s="1"/>
      <c r="AB359" s="1"/>
    </row>
    <row r="360" spans="1:28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6"/>
      <c r="Y360" s="1"/>
      <c r="Z360" s="1"/>
      <c r="AA360" s="1"/>
      <c r="AB360" s="1"/>
    </row>
    <row r="361" spans="1:28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6"/>
      <c r="Y361" s="1"/>
      <c r="Z361" s="1"/>
      <c r="AA361" s="1"/>
      <c r="AB361" s="1"/>
    </row>
    <row r="362" spans="1:28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6"/>
      <c r="Y362" s="1"/>
      <c r="Z362" s="1"/>
      <c r="AA362" s="1"/>
      <c r="AB362" s="1"/>
    </row>
    <row r="363" spans="1:28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6"/>
      <c r="Y363" s="1"/>
      <c r="Z363" s="1"/>
      <c r="AA363" s="1"/>
      <c r="AB363" s="1"/>
    </row>
    <row r="364" spans="1:28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6"/>
      <c r="Y364" s="1"/>
      <c r="Z364" s="1"/>
      <c r="AA364" s="1"/>
      <c r="AB364" s="1"/>
    </row>
    <row r="365" spans="1:28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6"/>
      <c r="Y365" s="1"/>
      <c r="Z365" s="1"/>
      <c r="AA365" s="1"/>
      <c r="AB365" s="1"/>
    </row>
    <row r="366" spans="1:28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6"/>
      <c r="Y366" s="1"/>
      <c r="Z366" s="1"/>
      <c r="AA366" s="1"/>
      <c r="AB366" s="1"/>
    </row>
    <row r="367" spans="1:28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6"/>
      <c r="Y367" s="1"/>
      <c r="Z367" s="1"/>
      <c r="AA367" s="1"/>
      <c r="AB367" s="1"/>
    </row>
    <row r="368" spans="1:2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6"/>
      <c r="Y368" s="1"/>
      <c r="Z368" s="1"/>
      <c r="AA368" s="1"/>
      <c r="AB368" s="1"/>
    </row>
    <row r="369" spans="1:28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6"/>
      <c r="Y369" s="1"/>
      <c r="Z369" s="1"/>
      <c r="AA369" s="1"/>
      <c r="AB369" s="1"/>
    </row>
    <row r="370" spans="1:28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6"/>
      <c r="Y370" s="1"/>
      <c r="Z370" s="1"/>
      <c r="AA370" s="1"/>
      <c r="AB370" s="1"/>
    </row>
    <row r="371" spans="1:28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6"/>
      <c r="Y371" s="1"/>
      <c r="Z371" s="1"/>
      <c r="AA371" s="1"/>
      <c r="AB371" s="1"/>
    </row>
    <row r="372" spans="1:28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6"/>
      <c r="Y372" s="1"/>
      <c r="Z372" s="1"/>
      <c r="AA372" s="1"/>
      <c r="AB372" s="1"/>
    </row>
    <row r="373" spans="1:28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6"/>
      <c r="Y373" s="1"/>
      <c r="Z373" s="1"/>
      <c r="AA373" s="1"/>
      <c r="AB373" s="1"/>
    </row>
    <row r="374" spans="1:28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6"/>
      <c r="Y374" s="1"/>
      <c r="Z374" s="1"/>
      <c r="AA374" s="1"/>
      <c r="AB374" s="1"/>
    </row>
    <row r="375" spans="1:28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6"/>
      <c r="Y375" s="1"/>
      <c r="Z375" s="1"/>
      <c r="AA375" s="1"/>
      <c r="AB375" s="1"/>
    </row>
    <row r="376" spans="1:28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6"/>
      <c r="Y376" s="1"/>
      <c r="Z376" s="1"/>
      <c r="AA376" s="1"/>
      <c r="AB376" s="1"/>
    </row>
    <row r="377" spans="1:28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6"/>
      <c r="Y377" s="1"/>
      <c r="Z377" s="1"/>
      <c r="AA377" s="1"/>
      <c r="AB377" s="1"/>
    </row>
    <row r="378" spans="1:2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6"/>
      <c r="Y378" s="1"/>
      <c r="Z378" s="1"/>
      <c r="AA378" s="1"/>
      <c r="AB378" s="1"/>
    </row>
    <row r="379" spans="1:28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6"/>
      <c r="Y379" s="1"/>
      <c r="Z379" s="1"/>
      <c r="AA379" s="1"/>
      <c r="AB379" s="1"/>
    </row>
    <row r="380" spans="1:28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6"/>
      <c r="Y380" s="1"/>
      <c r="Z380" s="1"/>
      <c r="AA380" s="1"/>
      <c r="AB380" s="1"/>
    </row>
    <row r="381" spans="1:28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6"/>
      <c r="Y381" s="1"/>
      <c r="Z381" s="1"/>
      <c r="AA381" s="1"/>
      <c r="AB381" s="1"/>
    </row>
    <row r="382" spans="1:28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6"/>
      <c r="Y382" s="1"/>
      <c r="Z382" s="1"/>
      <c r="AA382" s="1"/>
      <c r="AB382" s="1"/>
    </row>
    <row r="383" spans="1:28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6"/>
      <c r="Y383" s="1"/>
      <c r="Z383" s="1"/>
      <c r="AA383" s="1"/>
      <c r="AB383" s="1"/>
    </row>
    <row r="384" spans="1:28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6"/>
      <c r="Y384" s="1"/>
      <c r="Z384" s="1"/>
      <c r="AA384" s="1"/>
      <c r="AB384" s="1"/>
    </row>
    <row r="385" spans="1:28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6"/>
      <c r="Y385" s="1"/>
      <c r="Z385" s="1"/>
      <c r="AA385" s="1"/>
      <c r="AB385" s="1"/>
    </row>
    <row r="386" spans="1:28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6"/>
      <c r="Y386" s="1"/>
      <c r="Z386" s="1"/>
      <c r="AA386" s="1"/>
      <c r="AB386" s="1"/>
    </row>
    <row r="387" spans="1:28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6"/>
      <c r="Y387" s="1"/>
      <c r="Z387" s="1"/>
      <c r="AA387" s="1"/>
      <c r="AB387" s="1"/>
    </row>
    <row r="388" spans="1:2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6"/>
      <c r="Y388" s="1"/>
      <c r="Z388" s="1"/>
      <c r="AA388" s="1"/>
      <c r="AB388" s="1"/>
    </row>
    <row r="389" spans="1:28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6"/>
      <c r="Y389" s="1"/>
      <c r="Z389" s="1"/>
      <c r="AA389" s="1"/>
      <c r="AB389" s="1"/>
    </row>
    <row r="390" spans="1:28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6"/>
      <c r="Y390" s="1"/>
      <c r="Z390" s="1"/>
      <c r="AA390" s="1"/>
      <c r="AB390" s="1"/>
    </row>
    <row r="391" spans="1:28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6"/>
      <c r="Y391" s="1"/>
      <c r="Z391" s="1"/>
      <c r="AA391" s="1"/>
      <c r="AB391" s="1"/>
    </row>
    <row r="392" spans="1:28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6"/>
      <c r="Y392" s="1"/>
      <c r="Z392" s="1"/>
      <c r="AA392" s="1"/>
      <c r="AB392" s="1"/>
    </row>
    <row r="393" spans="1:28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6"/>
      <c r="Y393" s="1"/>
      <c r="Z393" s="1"/>
      <c r="AA393" s="1"/>
      <c r="AB393" s="1"/>
    </row>
    <row r="394" spans="1:28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6"/>
      <c r="Y394" s="1"/>
      <c r="Z394" s="1"/>
      <c r="AA394" s="1"/>
      <c r="AB394" s="1"/>
    </row>
    <row r="395" spans="1:28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6"/>
      <c r="Y395" s="1"/>
      <c r="Z395" s="1"/>
      <c r="AA395" s="1"/>
      <c r="AB395" s="1"/>
    </row>
    <row r="396" spans="1:28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6"/>
      <c r="Y396" s="1"/>
      <c r="Z396" s="1"/>
      <c r="AA396" s="1"/>
      <c r="AB396" s="1"/>
    </row>
    <row r="397" spans="1:28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6"/>
      <c r="Y397" s="1"/>
      <c r="Z397" s="1"/>
      <c r="AA397" s="1"/>
      <c r="AB397" s="1"/>
    </row>
    <row r="398" spans="1:2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6"/>
      <c r="Y398" s="1"/>
      <c r="Z398" s="1"/>
      <c r="AA398" s="1"/>
      <c r="AB398" s="1"/>
    </row>
    <row r="399" spans="1:28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6"/>
      <c r="Y399" s="1"/>
      <c r="Z399" s="1"/>
      <c r="AA399" s="1"/>
      <c r="AB399" s="1"/>
    </row>
    <row r="400" spans="1:28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6"/>
      <c r="Y400" s="1"/>
      <c r="Z400" s="1"/>
      <c r="AA400" s="1"/>
      <c r="AB400" s="1"/>
    </row>
    <row r="401" spans="1:28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6"/>
      <c r="Y401" s="1"/>
      <c r="Z401" s="1"/>
      <c r="AA401" s="1"/>
      <c r="AB401" s="1"/>
    </row>
    <row r="402" spans="1:28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6"/>
      <c r="Y402" s="1"/>
      <c r="Z402" s="1"/>
      <c r="AA402" s="1"/>
      <c r="AB402" s="1"/>
    </row>
    <row r="403" spans="1:28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6"/>
      <c r="Y403" s="1"/>
      <c r="Z403" s="1"/>
      <c r="AA403" s="1"/>
      <c r="AB403" s="1"/>
    </row>
    <row r="404" spans="1:28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6"/>
      <c r="Y404" s="1"/>
      <c r="Z404" s="1"/>
      <c r="AA404" s="1"/>
      <c r="AB404" s="1"/>
    </row>
    <row r="405" spans="1:28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6"/>
      <c r="Y405" s="1"/>
      <c r="Z405" s="1"/>
      <c r="AA405" s="1"/>
      <c r="AB405" s="1"/>
    </row>
    <row r="406" spans="1:28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6"/>
      <c r="Y406" s="1"/>
      <c r="Z406" s="1"/>
      <c r="AA406" s="1"/>
      <c r="AB406" s="1"/>
    </row>
    <row r="407" spans="1:28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6"/>
      <c r="Y407" s="1"/>
      <c r="Z407" s="1"/>
      <c r="AA407" s="1"/>
      <c r="AB407" s="1"/>
    </row>
    <row r="408" spans="1:2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6"/>
      <c r="Y408" s="1"/>
      <c r="Z408" s="1"/>
      <c r="AA408" s="1"/>
      <c r="AB408" s="1"/>
    </row>
    <row r="409" spans="1:28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6"/>
      <c r="Y409" s="1"/>
      <c r="Z409" s="1"/>
      <c r="AA409" s="1"/>
      <c r="AB409" s="1"/>
    </row>
    <row r="410" spans="1:28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6"/>
      <c r="Y410" s="1"/>
      <c r="Z410" s="1"/>
      <c r="AA410" s="1"/>
      <c r="AB410" s="1"/>
    </row>
    <row r="411" spans="1:28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6"/>
      <c r="Y411" s="1"/>
      <c r="Z411" s="1"/>
      <c r="AA411" s="1"/>
      <c r="AB411" s="1"/>
    </row>
    <row r="412" spans="1:28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6"/>
      <c r="Y412" s="1"/>
      <c r="Z412" s="1"/>
      <c r="AA412" s="1"/>
      <c r="AB412" s="1"/>
    </row>
    <row r="413" spans="1:28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6"/>
      <c r="Y413" s="1"/>
      <c r="Z413" s="1"/>
      <c r="AA413" s="1"/>
      <c r="AB413" s="1"/>
    </row>
    <row r="414" spans="1:28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6"/>
      <c r="Y414" s="1"/>
      <c r="Z414" s="1"/>
      <c r="AA414" s="1"/>
      <c r="AB414" s="1"/>
    </row>
    <row r="415" spans="1:28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6"/>
      <c r="Y415" s="1"/>
      <c r="Z415" s="1"/>
      <c r="AA415" s="1"/>
      <c r="AB415" s="1"/>
    </row>
    <row r="416" spans="1:28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6"/>
      <c r="Y416" s="1"/>
      <c r="Z416" s="1"/>
      <c r="AA416" s="1"/>
      <c r="AB416" s="1"/>
    </row>
    <row r="417" spans="1:28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6"/>
      <c r="Y417" s="1"/>
      <c r="Z417" s="1"/>
      <c r="AA417" s="1"/>
      <c r="AB417" s="1"/>
    </row>
    <row r="418" spans="1:2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6"/>
      <c r="Y418" s="1"/>
      <c r="Z418" s="1"/>
      <c r="AA418" s="1"/>
      <c r="AB418" s="1"/>
    </row>
    <row r="419" spans="1:28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6"/>
      <c r="Y419" s="1"/>
      <c r="Z419" s="1"/>
      <c r="AA419" s="1"/>
      <c r="AB419" s="1"/>
    </row>
    <row r="420" spans="1:28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6"/>
      <c r="Y420" s="1"/>
      <c r="Z420" s="1"/>
      <c r="AA420" s="1"/>
      <c r="AB420" s="1"/>
    </row>
    <row r="421" spans="1:28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6"/>
      <c r="Y421" s="1"/>
      <c r="Z421" s="1"/>
      <c r="AA421" s="1"/>
      <c r="AB421" s="1"/>
    </row>
    <row r="422" spans="1:28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6"/>
      <c r="Y422" s="1"/>
      <c r="Z422" s="1"/>
      <c r="AA422" s="1"/>
      <c r="AB422" s="1"/>
    </row>
    <row r="423" spans="1:28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6"/>
      <c r="Y423" s="1"/>
      <c r="Z423" s="1"/>
      <c r="AA423" s="1"/>
      <c r="AB423" s="1"/>
    </row>
    <row r="424" spans="1:28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6"/>
      <c r="Y424" s="1"/>
      <c r="Z424" s="1"/>
      <c r="AA424" s="1"/>
      <c r="AB424" s="1"/>
    </row>
    <row r="425" spans="1:28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6"/>
      <c r="Y425" s="1"/>
      <c r="Z425" s="1"/>
      <c r="AA425" s="1"/>
      <c r="AB425" s="1"/>
    </row>
    <row r="426" spans="1:28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6"/>
      <c r="Y426" s="1"/>
      <c r="Z426" s="1"/>
      <c r="AA426" s="1"/>
      <c r="AB426" s="1"/>
    </row>
    <row r="427" spans="1:28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6"/>
      <c r="Y427" s="1"/>
      <c r="Z427" s="1"/>
      <c r="AA427" s="1"/>
      <c r="AB427" s="1"/>
    </row>
    <row r="428" spans="1: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6"/>
      <c r="Y428" s="1"/>
      <c r="Z428" s="1"/>
      <c r="AA428" s="1"/>
      <c r="AB428" s="1"/>
    </row>
    <row r="429" spans="1:28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6"/>
      <c r="Y429" s="1"/>
      <c r="Z429" s="1"/>
      <c r="AA429" s="1"/>
      <c r="AB429" s="1"/>
    </row>
    <row r="430" spans="1:28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6"/>
      <c r="Y430" s="1"/>
      <c r="Z430" s="1"/>
      <c r="AA430" s="1"/>
      <c r="AB430" s="1"/>
    </row>
    <row r="431" spans="1:28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6"/>
      <c r="Y431" s="1"/>
      <c r="Z431" s="1"/>
      <c r="AA431" s="1"/>
      <c r="AB431" s="1"/>
    </row>
    <row r="432" spans="1:28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6"/>
      <c r="Y432" s="1"/>
      <c r="Z432" s="1"/>
      <c r="AA432" s="1"/>
      <c r="AB432" s="1"/>
    </row>
    <row r="433" spans="1:28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6"/>
      <c r="Y433" s="1"/>
      <c r="Z433" s="1"/>
      <c r="AA433" s="1"/>
      <c r="AB433" s="1"/>
    </row>
    <row r="434" spans="1:28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6"/>
      <c r="Y434" s="1"/>
      <c r="Z434" s="1"/>
      <c r="AA434" s="1"/>
      <c r="AB434" s="1"/>
    </row>
    <row r="435" spans="1:28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6"/>
      <c r="Y435" s="1"/>
      <c r="Z435" s="1"/>
      <c r="AA435" s="1"/>
      <c r="AB435" s="1"/>
    </row>
    <row r="436" spans="1:28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6"/>
      <c r="Y436" s="1"/>
      <c r="Z436" s="1"/>
      <c r="AA436" s="1"/>
      <c r="AB436" s="1"/>
    </row>
    <row r="437" spans="1:28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6"/>
      <c r="Y437" s="1"/>
      <c r="Z437" s="1"/>
      <c r="AA437" s="1"/>
      <c r="AB437" s="1"/>
    </row>
    <row r="438" spans="1:2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6"/>
      <c r="Y438" s="1"/>
      <c r="Z438" s="1"/>
      <c r="AA438" s="1"/>
      <c r="AB438" s="1"/>
    </row>
    <row r="439" spans="1:28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6"/>
      <c r="Y439" s="1"/>
      <c r="Z439" s="1"/>
      <c r="AA439" s="1"/>
      <c r="AB439" s="1"/>
    </row>
    <row r="440" spans="1:28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6"/>
      <c r="Y440" s="1"/>
      <c r="Z440" s="1"/>
      <c r="AA440" s="1"/>
      <c r="AB440" s="1"/>
    </row>
    <row r="441" spans="1:28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6"/>
      <c r="Y441" s="1"/>
      <c r="Z441" s="1"/>
      <c r="AA441" s="1"/>
      <c r="AB441" s="1"/>
    </row>
    <row r="442" spans="1:28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6"/>
      <c r="Y442" s="1"/>
      <c r="Z442" s="1"/>
      <c r="AA442" s="1"/>
      <c r="AB442" s="1"/>
    </row>
    <row r="443" spans="1:28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6"/>
      <c r="Y443" s="1"/>
      <c r="Z443" s="1"/>
      <c r="AA443" s="1"/>
      <c r="AB443" s="1"/>
    </row>
    <row r="444" spans="1:28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6"/>
      <c r="Y444" s="1"/>
      <c r="Z444" s="1"/>
      <c r="AA444" s="1"/>
      <c r="AB444" s="1"/>
    </row>
    <row r="445" spans="1:28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6"/>
      <c r="Y445" s="1"/>
      <c r="Z445" s="1"/>
      <c r="AA445" s="1"/>
      <c r="AB445" s="1"/>
    </row>
    <row r="446" spans="1:28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6"/>
      <c r="Y446" s="1"/>
      <c r="Z446" s="1"/>
      <c r="AA446" s="1"/>
      <c r="AB446" s="1"/>
    </row>
    <row r="447" spans="1:28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6"/>
      <c r="Y447" s="1"/>
      <c r="Z447" s="1"/>
      <c r="AA447" s="1"/>
      <c r="AB447" s="1"/>
    </row>
    <row r="448" spans="1:2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6"/>
      <c r="Y448" s="1"/>
      <c r="Z448" s="1"/>
      <c r="AA448" s="1"/>
      <c r="AB448" s="1"/>
    </row>
    <row r="449" spans="1:28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6"/>
      <c r="Y449" s="1"/>
      <c r="Z449" s="1"/>
      <c r="AA449" s="1"/>
      <c r="AB449" s="1"/>
    </row>
    <row r="450" spans="1:28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6"/>
      <c r="Y450" s="1"/>
      <c r="Z450" s="1"/>
      <c r="AA450" s="1"/>
      <c r="AB450" s="1"/>
    </row>
    <row r="451" spans="1:28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6"/>
      <c r="Y451" s="1"/>
      <c r="Z451" s="1"/>
      <c r="AA451" s="1"/>
      <c r="AB451" s="1"/>
    </row>
    <row r="452" spans="1:28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6"/>
      <c r="Y452" s="1"/>
      <c r="Z452" s="1"/>
      <c r="AA452" s="1"/>
      <c r="AB452" s="1"/>
    </row>
    <row r="453" spans="1:28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6"/>
      <c r="Y453" s="1"/>
      <c r="Z453" s="1"/>
      <c r="AA453" s="1"/>
      <c r="AB453" s="1"/>
    </row>
    <row r="454" spans="1:28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6"/>
      <c r="Y454" s="1"/>
      <c r="Z454" s="1"/>
      <c r="AA454" s="1"/>
      <c r="AB454" s="1"/>
    </row>
    <row r="455" spans="1:28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6"/>
      <c r="Y455" s="1"/>
      <c r="Z455" s="1"/>
      <c r="AA455" s="1"/>
      <c r="AB455" s="1"/>
    </row>
    <row r="456" spans="1:28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6"/>
      <c r="Y456" s="1"/>
      <c r="Z456" s="1"/>
      <c r="AA456" s="1"/>
      <c r="AB456" s="1"/>
    </row>
    <row r="457" spans="1:28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6"/>
      <c r="Y457" s="1"/>
      <c r="Z457" s="1"/>
      <c r="AA457" s="1"/>
      <c r="AB457" s="1"/>
    </row>
    <row r="458" spans="1:2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6"/>
      <c r="Y458" s="1"/>
      <c r="Z458" s="1"/>
      <c r="AA458" s="1"/>
      <c r="AB458" s="1"/>
    </row>
    <row r="459" spans="1:28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6"/>
      <c r="Y459" s="1"/>
      <c r="Z459" s="1"/>
      <c r="AA459" s="1"/>
      <c r="AB459" s="1"/>
    </row>
    <row r="460" spans="1:28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6"/>
      <c r="Y460" s="1"/>
      <c r="Z460" s="1"/>
      <c r="AA460" s="1"/>
      <c r="AB460" s="1"/>
    </row>
    <row r="461" spans="1:28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6"/>
      <c r="Y461" s="1"/>
      <c r="Z461" s="1"/>
      <c r="AA461" s="1"/>
      <c r="AB461" s="1"/>
    </row>
    <row r="462" spans="1:28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6"/>
      <c r="Y462" s="1"/>
      <c r="Z462" s="1"/>
      <c r="AA462" s="1"/>
      <c r="AB462" s="1"/>
    </row>
    <row r="463" spans="1:28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6"/>
      <c r="Y463" s="1"/>
      <c r="Z463" s="1"/>
      <c r="AA463" s="1"/>
      <c r="AB463" s="1"/>
    </row>
    <row r="464" spans="1:28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6"/>
      <c r="Y464" s="1"/>
      <c r="Z464" s="1"/>
      <c r="AA464" s="1"/>
      <c r="AB464" s="1"/>
    </row>
    <row r="465" spans="1:28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6"/>
      <c r="Y465" s="1"/>
      <c r="Z465" s="1"/>
      <c r="AA465" s="1"/>
      <c r="AB465" s="1"/>
    </row>
    <row r="466" spans="1:28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6"/>
      <c r="Y466" s="1"/>
      <c r="Z466" s="1"/>
      <c r="AA466" s="1"/>
      <c r="AB466" s="1"/>
    </row>
    <row r="467" spans="1:28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6"/>
      <c r="Y467" s="1"/>
      <c r="Z467" s="1"/>
      <c r="AA467" s="1"/>
      <c r="AB467" s="1"/>
    </row>
    <row r="468" spans="1:2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6"/>
      <c r="Y468" s="1"/>
      <c r="Z468" s="1"/>
      <c r="AA468" s="1"/>
      <c r="AB468" s="1"/>
    </row>
    <row r="469" spans="1:28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6"/>
      <c r="Y469" s="1"/>
      <c r="Z469" s="1"/>
      <c r="AA469" s="1"/>
      <c r="AB469" s="1"/>
    </row>
    <row r="470" spans="1:28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6"/>
      <c r="Y470" s="1"/>
      <c r="Z470" s="1"/>
      <c r="AA470" s="1"/>
      <c r="AB470" s="1"/>
    </row>
    <row r="471" spans="1:28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6"/>
      <c r="Y471" s="1"/>
      <c r="Z471" s="1"/>
      <c r="AA471" s="1"/>
      <c r="AB471" s="1"/>
    </row>
    <row r="472" spans="1:28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6"/>
      <c r="Y472" s="1"/>
      <c r="Z472" s="1"/>
      <c r="AA472" s="1"/>
      <c r="AB472" s="1"/>
    </row>
    <row r="473" spans="1:28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6"/>
      <c r="Y473" s="1"/>
      <c r="Z473" s="1"/>
      <c r="AA473" s="1"/>
      <c r="AB473" s="1"/>
    </row>
    <row r="474" spans="1:28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6"/>
      <c r="Y474" s="1"/>
      <c r="Z474" s="1"/>
      <c r="AA474" s="1"/>
      <c r="AB474" s="1"/>
    </row>
    <row r="475" spans="1:28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6"/>
      <c r="Y475" s="1"/>
      <c r="Z475" s="1"/>
      <c r="AA475" s="1"/>
      <c r="AB475" s="1"/>
    </row>
    <row r="476" spans="1:28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6"/>
      <c r="Y476" s="1"/>
      <c r="Z476" s="1"/>
      <c r="AA476" s="1"/>
      <c r="AB476" s="1"/>
    </row>
    <row r="477" spans="1:28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6"/>
      <c r="Y477" s="1"/>
      <c r="Z477" s="1"/>
      <c r="AA477" s="1"/>
      <c r="AB477" s="1"/>
    </row>
    <row r="478" spans="1:2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6"/>
      <c r="Y478" s="1"/>
      <c r="Z478" s="1"/>
      <c r="AA478" s="1"/>
      <c r="AB478" s="1"/>
    </row>
    <row r="479" spans="1:28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6"/>
      <c r="Y479" s="1"/>
      <c r="Z479" s="1"/>
      <c r="AA479" s="1"/>
      <c r="AB479" s="1"/>
    </row>
    <row r="480" spans="1:28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6"/>
      <c r="Y480" s="1"/>
      <c r="Z480" s="1"/>
      <c r="AA480" s="1"/>
      <c r="AB480" s="1"/>
    </row>
    <row r="481" spans="1:28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6"/>
      <c r="Y481" s="1"/>
      <c r="Z481" s="1"/>
      <c r="AA481" s="1"/>
      <c r="AB481" s="1"/>
    </row>
    <row r="482" spans="1:28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6"/>
      <c r="Y482" s="1"/>
      <c r="Z482" s="1"/>
      <c r="AA482" s="1"/>
      <c r="AB482" s="1"/>
    </row>
    <row r="483" spans="1:28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6"/>
      <c r="Y483" s="1"/>
      <c r="Z483" s="1"/>
      <c r="AA483" s="1"/>
      <c r="AB483" s="1"/>
    </row>
    <row r="484" spans="1:28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6"/>
      <c r="Y484" s="1"/>
      <c r="Z484" s="1"/>
      <c r="AA484" s="1"/>
      <c r="AB484" s="1"/>
    </row>
    <row r="485" spans="1:28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6"/>
      <c r="Y485" s="1"/>
      <c r="Z485" s="1"/>
      <c r="AA485" s="1"/>
      <c r="AB485" s="1"/>
    </row>
    <row r="486" spans="1:28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6"/>
      <c r="Y486" s="1"/>
      <c r="Z486" s="1"/>
      <c r="AA486" s="1"/>
      <c r="AB486" s="1"/>
    </row>
    <row r="487" spans="1:28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6"/>
      <c r="Y487" s="1"/>
      <c r="Z487" s="1"/>
      <c r="AA487" s="1"/>
      <c r="AB487" s="1"/>
    </row>
    <row r="488" spans="1:2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6"/>
      <c r="Y488" s="1"/>
      <c r="Z488" s="1"/>
      <c r="AA488" s="1"/>
      <c r="AB488" s="1"/>
    </row>
    <row r="489" spans="1:28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6"/>
      <c r="Y489" s="1"/>
      <c r="Z489" s="1"/>
      <c r="AA489" s="1"/>
      <c r="AB489" s="1"/>
    </row>
    <row r="490" spans="1:28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6"/>
      <c r="Y490" s="1"/>
      <c r="Z490" s="1"/>
      <c r="AA490" s="1"/>
      <c r="AB490" s="1"/>
    </row>
    <row r="491" spans="1:28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6"/>
      <c r="Y491" s="1"/>
      <c r="Z491" s="1"/>
      <c r="AA491" s="1"/>
      <c r="AB491" s="1"/>
    </row>
    <row r="492" spans="1:28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6"/>
      <c r="Y492" s="1"/>
      <c r="Z492" s="1"/>
      <c r="AA492" s="1"/>
      <c r="AB492" s="1"/>
    </row>
    <row r="493" spans="1:28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6"/>
      <c r="Y493" s="1"/>
      <c r="Z493" s="1"/>
      <c r="AA493" s="1"/>
      <c r="AB493" s="1"/>
    </row>
    <row r="494" spans="1:28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6"/>
      <c r="Y494" s="1"/>
      <c r="Z494" s="1"/>
      <c r="AA494" s="1"/>
      <c r="AB494" s="1"/>
    </row>
    <row r="495" spans="1:28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6"/>
      <c r="Y495" s="1"/>
      <c r="Z495" s="1"/>
      <c r="AA495" s="1"/>
      <c r="AB495" s="1"/>
    </row>
    <row r="496" spans="1:28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6"/>
      <c r="Y496" s="1"/>
      <c r="Z496" s="1"/>
      <c r="AA496" s="1"/>
      <c r="AB496" s="1"/>
    </row>
    <row r="497" spans="1:28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6"/>
      <c r="Y497" s="1"/>
      <c r="Z497" s="1"/>
      <c r="AA497" s="1"/>
      <c r="AB497" s="1"/>
    </row>
    <row r="498" spans="1:2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6"/>
      <c r="Y498" s="1"/>
      <c r="Z498" s="1"/>
      <c r="AA498" s="1"/>
      <c r="AB498" s="1"/>
    </row>
    <row r="499" spans="1:28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6"/>
      <c r="Y499" s="1"/>
      <c r="Z499" s="1"/>
      <c r="AA499" s="1"/>
      <c r="AB499" s="1"/>
    </row>
    <row r="500" spans="1:28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6"/>
      <c r="Y500" s="1"/>
      <c r="Z500" s="1"/>
      <c r="AA500" s="1"/>
      <c r="AB500" s="1"/>
    </row>
    <row r="501" spans="1:28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6"/>
      <c r="Y501" s="1"/>
      <c r="Z501" s="1"/>
      <c r="AA501" s="1"/>
      <c r="AB501" s="1"/>
    </row>
    <row r="502" spans="1:28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6"/>
      <c r="Y502" s="1"/>
      <c r="Z502" s="1"/>
      <c r="AA502" s="1"/>
      <c r="AB502" s="1"/>
    </row>
    <row r="503" spans="1:28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6"/>
      <c r="Y503" s="1"/>
      <c r="Z503" s="1"/>
      <c r="AA503" s="1"/>
      <c r="AB503" s="1"/>
    </row>
    <row r="504" spans="1:28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6"/>
      <c r="Y504" s="1"/>
      <c r="Z504" s="1"/>
      <c r="AA504" s="1"/>
      <c r="AB504" s="1"/>
    </row>
    <row r="505" spans="1:28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6"/>
      <c r="Y505" s="1"/>
      <c r="Z505" s="1"/>
      <c r="AA505" s="1"/>
      <c r="AB505" s="1"/>
    </row>
    <row r="506" spans="1:28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6"/>
      <c r="Y506" s="1"/>
      <c r="Z506" s="1"/>
      <c r="AA506" s="1"/>
      <c r="AB506" s="1"/>
    </row>
    <row r="507" spans="1:28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6"/>
      <c r="Y507" s="1"/>
      <c r="Z507" s="1"/>
      <c r="AA507" s="1"/>
      <c r="AB507" s="1"/>
    </row>
    <row r="508" spans="1:2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6"/>
      <c r="Y508" s="1"/>
      <c r="Z508" s="1"/>
      <c r="AA508" s="1"/>
      <c r="AB508" s="1"/>
    </row>
    <row r="509" spans="1:28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6"/>
      <c r="Y509" s="1"/>
      <c r="Z509" s="1"/>
      <c r="AA509" s="1"/>
      <c r="AB509" s="1"/>
    </row>
    <row r="510" spans="1:28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6"/>
      <c r="Y510" s="1"/>
      <c r="Z510" s="1"/>
      <c r="AA510" s="1"/>
      <c r="AB510" s="1"/>
    </row>
    <row r="511" spans="1:28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6"/>
      <c r="Y511" s="1"/>
      <c r="Z511" s="1"/>
      <c r="AA511" s="1"/>
      <c r="AB511" s="1"/>
    </row>
    <row r="512" spans="1:28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6"/>
      <c r="Y512" s="1"/>
      <c r="Z512" s="1"/>
      <c r="AA512" s="1"/>
      <c r="AB512" s="1"/>
    </row>
    <row r="513" spans="1:28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6"/>
      <c r="Y513" s="1"/>
      <c r="Z513" s="1"/>
      <c r="AA513" s="1"/>
      <c r="AB513" s="1"/>
    </row>
    <row r="514" spans="1:28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6"/>
      <c r="Y514" s="1"/>
      <c r="Z514" s="1"/>
      <c r="AA514" s="1"/>
      <c r="AB514" s="1"/>
    </row>
    <row r="515" spans="1:28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6"/>
      <c r="Y515" s="1"/>
      <c r="Z515" s="1"/>
      <c r="AA515" s="1"/>
      <c r="AB515" s="1"/>
    </row>
    <row r="516" spans="1:28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6"/>
      <c r="Y516" s="1"/>
      <c r="Z516" s="1"/>
      <c r="AA516" s="1"/>
      <c r="AB516" s="1"/>
    </row>
    <row r="517" spans="1:28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6"/>
      <c r="Y517" s="1"/>
      <c r="Z517" s="1"/>
      <c r="AA517" s="1"/>
      <c r="AB517" s="1"/>
    </row>
    <row r="518" spans="1:2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6"/>
      <c r="Y518" s="1"/>
      <c r="Z518" s="1"/>
      <c r="AA518" s="1"/>
      <c r="AB518" s="1"/>
    </row>
    <row r="519" spans="1:28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6"/>
      <c r="Y519" s="1"/>
      <c r="Z519" s="1"/>
      <c r="AA519" s="1"/>
      <c r="AB519" s="1"/>
    </row>
    <row r="520" spans="1:28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6"/>
      <c r="Y520" s="1"/>
      <c r="Z520" s="1"/>
      <c r="AA520" s="1"/>
      <c r="AB520" s="1"/>
    </row>
    <row r="521" spans="1:28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6"/>
      <c r="Y521" s="1"/>
      <c r="Z521" s="1"/>
      <c r="AA521" s="1"/>
      <c r="AB521" s="1"/>
    </row>
    <row r="522" spans="1:28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6"/>
      <c r="Y522" s="1"/>
      <c r="Z522" s="1"/>
      <c r="AA522" s="1"/>
      <c r="AB522" s="1"/>
    </row>
    <row r="523" spans="1:28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6"/>
      <c r="Y523" s="1"/>
      <c r="Z523" s="1"/>
      <c r="AA523" s="1"/>
      <c r="AB523" s="1"/>
    </row>
    <row r="524" spans="1:28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6"/>
      <c r="Y524" s="1"/>
      <c r="Z524" s="1"/>
      <c r="AA524" s="1"/>
      <c r="AB524" s="1"/>
    </row>
    <row r="525" spans="1:28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6"/>
      <c r="Y525" s="1"/>
      <c r="Z525" s="1"/>
      <c r="AA525" s="1"/>
      <c r="AB525" s="1"/>
    </row>
    <row r="526" spans="1:28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6"/>
      <c r="Y526" s="1"/>
      <c r="Z526" s="1"/>
      <c r="AA526" s="1"/>
      <c r="AB526" s="1"/>
    </row>
    <row r="527" spans="1:28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6"/>
      <c r="Y527" s="1"/>
      <c r="Z527" s="1"/>
      <c r="AA527" s="1"/>
      <c r="AB527" s="1"/>
    </row>
    <row r="528" spans="1: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6"/>
      <c r="Y528" s="1"/>
      <c r="Z528" s="1"/>
      <c r="AA528" s="1"/>
      <c r="AB528" s="1"/>
    </row>
    <row r="529" spans="1:28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6"/>
      <c r="Y529" s="1"/>
      <c r="Z529" s="1"/>
      <c r="AA529" s="1"/>
      <c r="AB529" s="1"/>
    </row>
    <row r="530" spans="1:28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6"/>
      <c r="Y530" s="1"/>
      <c r="Z530" s="1"/>
      <c r="AA530" s="1"/>
      <c r="AB530" s="1"/>
    </row>
    <row r="531" spans="1:28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6"/>
      <c r="Y531" s="1"/>
      <c r="Z531" s="1"/>
      <c r="AA531" s="1"/>
      <c r="AB531" s="1"/>
    </row>
    <row r="532" spans="1:28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6"/>
      <c r="Y532" s="1"/>
      <c r="Z532" s="1"/>
      <c r="AA532" s="1"/>
      <c r="AB532" s="1"/>
    </row>
    <row r="533" spans="1:28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6"/>
      <c r="Y533" s="1"/>
      <c r="Z533" s="1"/>
      <c r="AA533" s="1"/>
      <c r="AB533" s="1"/>
    </row>
    <row r="534" spans="1:28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6"/>
      <c r="Y534" s="1"/>
      <c r="Z534" s="1"/>
      <c r="AA534" s="1"/>
      <c r="AB534" s="1"/>
    </row>
    <row r="535" spans="1:28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6"/>
      <c r="Y535" s="1"/>
      <c r="Z535" s="1"/>
      <c r="AA535" s="1"/>
      <c r="AB535" s="1"/>
    </row>
    <row r="536" spans="1:28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6"/>
      <c r="Y536" s="1"/>
      <c r="Z536" s="1"/>
      <c r="AA536" s="1"/>
      <c r="AB536" s="1"/>
    </row>
    <row r="537" spans="1:28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6"/>
      <c r="Y537" s="1"/>
      <c r="Z537" s="1"/>
      <c r="AA537" s="1"/>
      <c r="AB537" s="1"/>
    </row>
    <row r="538" spans="1:2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6"/>
      <c r="Y538" s="1"/>
      <c r="Z538" s="1"/>
      <c r="AA538" s="1"/>
      <c r="AB538" s="1"/>
    </row>
    <row r="539" spans="1:28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6"/>
      <c r="Y539" s="1"/>
      <c r="Z539" s="1"/>
      <c r="AA539" s="1"/>
      <c r="AB539" s="1"/>
    </row>
    <row r="540" spans="1:28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6"/>
      <c r="Y540" s="1"/>
      <c r="Z540" s="1"/>
      <c r="AA540" s="1"/>
      <c r="AB540" s="1"/>
    </row>
    <row r="541" spans="1:28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6"/>
      <c r="Y541" s="1"/>
      <c r="Z541" s="1"/>
      <c r="AA541" s="1"/>
      <c r="AB541" s="1"/>
    </row>
    <row r="542" spans="1:28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6"/>
      <c r="Y542" s="1"/>
      <c r="Z542" s="1"/>
      <c r="AA542" s="1"/>
      <c r="AB542" s="1"/>
    </row>
    <row r="543" spans="1:28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6"/>
      <c r="Y543" s="1"/>
      <c r="Z543" s="1"/>
      <c r="AA543" s="1"/>
      <c r="AB543" s="1"/>
    </row>
    <row r="544" spans="1:28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6"/>
      <c r="Y544" s="1"/>
      <c r="Z544" s="1"/>
      <c r="AA544" s="1"/>
      <c r="AB544" s="1"/>
    </row>
    <row r="545" spans="1:28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6"/>
      <c r="Y545" s="1"/>
      <c r="Z545" s="1"/>
      <c r="AA545" s="1"/>
      <c r="AB545" s="1"/>
    </row>
    <row r="546" spans="1:28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6"/>
      <c r="Y546" s="1"/>
      <c r="Z546" s="1"/>
      <c r="AA546" s="1"/>
      <c r="AB546" s="1"/>
    </row>
    <row r="547" spans="1:28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6"/>
      <c r="Y547" s="1"/>
      <c r="Z547" s="1"/>
      <c r="AA547" s="1"/>
      <c r="AB547" s="1"/>
    </row>
    <row r="548" spans="1:2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6"/>
      <c r="Y548" s="1"/>
      <c r="Z548" s="1"/>
      <c r="AA548" s="1"/>
      <c r="AB548" s="1"/>
    </row>
    <row r="549" spans="1:28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6"/>
      <c r="Y549" s="1"/>
      <c r="Z549" s="1"/>
      <c r="AA549" s="1"/>
      <c r="AB549" s="1"/>
    </row>
    <row r="550" spans="1:28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6"/>
      <c r="Y550" s="1"/>
      <c r="Z550" s="1"/>
      <c r="AA550" s="1"/>
      <c r="AB550" s="1"/>
    </row>
    <row r="551" spans="1:28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6"/>
      <c r="Y551" s="1"/>
      <c r="Z551" s="1"/>
      <c r="AA551" s="1"/>
      <c r="AB551" s="1"/>
    </row>
    <row r="552" spans="1:28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6"/>
      <c r="Y552" s="1"/>
      <c r="Z552" s="1"/>
      <c r="AA552" s="1"/>
      <c r="AB552" s="1"/>
    </row>
    <row r="553" spans="1:28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6"/>
      <c r="Y553" s="1"/>
      <c r="Z553" s="1"/>
      <c r="AA553" s="1"/>
      <c r="AB553" s="1"/>
    </row>
    <row r="554" spans="1:28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6"/>
      <c r="Y554" s="1"/>
      <c r="Z554" s="1"/>
      <c r="AA554" s="1"/>
      <c r="AB554" s="1"/>
    </row>
    <row r="555" spans="1:28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6"/>
      <c r="Y555" s="1"/>
      <c r="Z555" s="1"/>
      <c r="AA555" s="1"/>
      <c r="AB555" s="1"/>
    </row>
    <row r="556" spans="1:28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6"/>
      <c r="Y556" s="1"/>
      <c r="Z556" s="1"/>
      <c r="AA556" s="1"/>
      <c r="AB556" s="1"/>
    </row>
    <row r="557" spans="1:28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6"/>
      <c r="Y557" s="1"/>
      <c r="Z557" s="1"/>
      <c r="AA557" s="1"/>
      <c r="AB557" s="1"/>
    </row>
    <row r="558" spans="1:2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6"/>
      <c r="Y558" s="1"/>
      <c r="Z558" s="1"/>
      <c r="AA558" s="1"/>
      <c r="AB558" s="1"/>
    </row>
    <row r="559" spans="1:28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6"/>
      <c r="Y559" s="1"/>
      <c r="Z559" s="1"/>
      <c r="AA559" s="1"/>
      <c r="AB559" s="1"/>
    </row>
    <row r="560" spans="1:28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6"/>
      <c r="Y560" s="1"/>
      <c r="Z560" s="1"/>
      <c r="AA560" s="1"/>
      <c r="AB560" s="1"/>
    </row>
    <row r="561" spans="1:28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6"/>
      <c r="Y561" s="1"/>
      <c r="Z561" s="1"/>
      <c r="AA561" s="1"/>
      <c r="AB561" s="1"/>
    </row>
    <row r="562" spans="1:28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6"/>
      <c r="Y562" s="1"/>
      <c r="Z562" s="1"/>
      <c r="AA562" s="1"/>
      <c r="AB562" s="1"/>
    </row>
    <row r="563" spans="1:28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6"/>
      <c r="Y563" s="1"/>
      <c r="Z563" s="1"/>
      <c r="AA563" s="1"/>
      <c r="AB563" s="1"/>
    </row>
    <row r="564" spans="1:28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6"/>
      <c r="Y564" s="1"/>
      <c r="Z564" s="1"/>
      <c r="AA564" s="1"/>
      <c r="AB564" s="1"/>
    </row>
    <row r="565" spans="1:28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6"/>
      <c r="Y565" s="1"/>
      <c r="Z565" s="1"/>
      <c r="AA565" s="1"/>
      <c r="AB565" s="1"/>
    </row>
    <row r="566" spans="1:28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6"/>
      <c r="Y566" s="1"/>
      <c r="Z566" s="1"/>
      <c r="AA566" s="1"/>
      <c r="AB566" s="1"/>
    </row>
    <row r="567" spans="1:28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6"/>
      <c r="Y567" s="1"/>
      <c r="Z567" s="1"/>
      <c r="AA567" s="1"/>
      <c r="AB567" s="1"/>
    </row>
    <row r="568" spans="1:2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6"/>
      <c r="Y568" s="1"/>
      <c r="Z568" s="1"/>
      <c r="AA568" s="1"/>
      <c r="AB568" s="1"/>
    </row>
    <row r="569" spans="1:28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6"/>
      <c r="Y569" s="1"/>
      <c r="Z569" s="1"/>
      <c r="AA569" s="1"/>
      <c r="AB569" s="1"/>
    </row>
    <row r="570" spans="1:28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6"/>
      <c r="Y570" s="1"/>
      <c r="Z570" s="1"/>
      <c r="AA570" s="1"/>
      <c r="AB570" s="1"/>
    </row>
    <row r="571" spans="1:28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6"/>
      <c r="Y571" s="1"/>
      <c r="Z571" s="1"/>
      <c r="AA571" s="1"/>
      <c r="AB571" s="1"/>
    </row>
    <row r="572" spans="1:28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6"/>
      <c r="Y572" s="1"/>
      <c r="Z572" s="1"/>
      <c r="AA572" s="1"/>
      <c r="AB572" s="1"/>
    </row>
    <row r="573" spans="1:28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6"/>
      <c r="Y573" s="1"/>
      <c r="Z573" s="1"/>
      <c r="AA573" s="1"/>
      <c r="AB573" s="1"/>
    </row>
    <row r="574" spans="1:28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6"/>
      <c r="Y574" s="1"/>
      <c r="Z574" s="1"/>
      <c r="AA574" s="1"/>
      <c r="AB574" s="1"/>
    </row>
    <row r="575" spans="1:28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6"/>
      <c r="Y575" s="1"/>
      <c r="Z575" s="1"/>
      <c r="AA575" s="1"/>
      <c r="AB575" s="1"/>
    </row>
    <row r="576" spans="1:28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6"/>
      <c r="Y576" s="1"/>
      <c r="Z576" s="1"/>
      <c r="AA576" s="1"/>
      <c r="AB576" s="1"/>
    </row>
    <row r="577" spans="1:28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6"/>
      <c r="Y577" s="1"/>
      <c r="Z577" s="1"/>
      <c r="AA577" s="1"/>
      <c r="AB577" s="1"/>
    </row>
    <row r="578" spans="1:2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6"/>
      <c r="Y578" s="1"/>
      <c r="Z578" s="1"/>
      <c r="AA578" s="1"/>
      <c r="AB578" s="1"/>
    </row>
    <row r="579" spans="1:28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6"/>
      <c r="Y579" s="1"/>
      <c r="Z579" s="1"/>
      <c r="AA579" s="1"/>
      <c r="AB579" s="1"/>
    </row>
    <row r="580" spans="1:28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6"/>
      <c r="Y580" s="1"/>
      <c r="Z580" s="1"/>
      <c r="AA580" s="1"/>
      <c r="AB580" s="1"/>
    </row>
    <row r="581" spans="1:28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6"/>
      <c r="Y581" s="1"/>
      <c r="Z581" s="1"/>
      <c r="AA581" s="1"/>
      <c r="AB581" s="1"/>
    </row>
    <row r="582" spans="1:28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6"/>
      <c r="Y582" s="1"/>
      <c r="Z582" s="1"/>
      <c r="AA582" s="1"/>
      <c r="AB582" s="1"/>
    </row>
    <row r="583" spans="1:28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6"/>
      <c r="Y583" s="1"/>
      <c r="Z583" s="1"/>
      <c r="AA583" s="1"/>
      <c r="AB583" s="1"/>
    </row>
    <row r="584" spans="1:28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6"/>
      <c r="Y584" s="1"/>
      <c r="Z584" s="1"/>
      <c r="AA584" s="1"/>
      <c r="AB584" s="1"/>
    </row>
    <row r="585" spans="1:28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6"/>
      <c r="Y585" s="1"/>
      <c r="Z585" s="1"/>
      <c r="AA585" s="1"/>
      <c r="AB585" s="1"/>
    </row>
    <row r="586" spans="1:28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6"/>
      <c r="Y586" s="1"/>
      <c r="Z586" s="1"/>
      <c r="AA586" s="1"/>
      <c r="AB586" s="1"/>
    </row>
    <row r="587" spans="1:28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6"/>
      <c r="Y587" s="1"/>
      <c r="Z587" s="1"/>
      <c r="AA587" s="1"/>
      <c r="AB587" s="1"/>
    </row>
    <row r="588" spans="1:2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6"/>
      <c r="Y588" s="1"/>
      <c r="Z588" s="1"/>
      <c r="AA588" s="1"/>
      <c r="AB588" s="1"/>
    </row>
    <row r="589" spans="1:28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6"/>
      <c r="Y589" s="1"/>
      <c r="Z589" s="1"/>
      <c r="AA589" s="1"/>
      <c r="AB589" s="1"/>
    </row>
    <row r="590" spans="1:28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6"/>
      <c r="Y590" s="1"/>
      <c r="Z590" s="1"/>
      <c r="AA590" s="1"/>
      <c r="AB590" s="1"/>
    </row>
    <row r="591" spans="1:28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6"/>
      <c r="Y591" s="1"/>
      <c r="Z591" s="1"/>
      <c r="AA591" s="1"/>
      <c r="AB591" s="1"/>
    </row>
    <row r="592" spans="1:28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6"/>
      <c r="Y592" s="1"/>
      <c r="Z592" s="1"/>
      <c r="AA592" s="1"/>
      <c r="AB592" s="1"/>
    </row>
    <row r="593" spans="1:28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6"/>
      <c r="Y593" s="1"/>
      <c r="Z593" s="1"/>
      <c r="AA593" s="1"/>
      <c r="AB593" s="1"/>
    </row>
    <row r="594" spans="1:28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6"/>
      <c r="Y594" s="1"/>
      <c r="Z594" s="1"/>
      <c r="AA594" s="1"/>
      <c r="AB594" s="1"/>
    </row>
    <row r="595" spans="1:28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6"/>
      <c r="Y595" s="1"/>
      <c r="Z595" s="1"/>
      <c r="AA595" s="1"/>
      <c r="AB595" s="1"/>
    </row>
    <row r="596" spans="1:28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6"/>
      <c r="Y596" s="1"/>
      <c r="Z596" s="1"/>
      <c r="AA596" s="1"/>
      <c r="AB596" s="1"/>
    </row>
    <row r="597" spans="1:28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6"/>
      <c r="Y597" s="1"/>
      <c r="Z597" s="1"/>
      <c r="AA597" s="1"/>
      <c r="AB597" s="1"/>
    </row>
    <row r="598" spans="1:2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6"/>
      <c r="Y598" s="1"/>
      <c r="Z598" s="1"/>
      <c r="AA598" s="1"/>
      <c r="AB598" s="1"/>
    </row>
    <row r="599" spans="1:28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6"/>
      <c r="Y599" s="1"/>
      <c r="Z599" s="1"/>
      <c r="AA599" s="1"/>
      <c r="AB599" s="1"/>
    </row>
    <row r="600" spans="1:28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6"/>
      <c r="Y600" s="1"/>
      <c r="Z600" s="1"/>
      <c r="AA600" s="1"/>
      <c r="AB600" s="1"/>
    </row>
    <row r="601" spans="1:28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6"/>
      <c r="Y601" s="1"/>
      <c r="Z601" s="1"/>
      <c r="AA601" s="1"/>
      <c r="AB601" s="1"/>
    </row>
    <row r="602" spans="1:28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6"/>
      <c r="Y602" s="1"/>
      <c r="Z602" s="1"/>
      <c r="AA602" s="1"/>
      <c r="AB602" s="1"/>
    </row>
    <row r="603" spans="1:28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6"/>
      <c r="Y603" s="1"/>
      <c r="Z603" s="1"/>
      <c r="AA603" s="1"/>
      <c r="AB603" s="1"/>
    </row>
    <row r="604" spans="1:28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6"/>
      <c r="Y604" s="1"/>
      <c r="Z604" s="1"/>
      <c r="AA604" s="1"/>
      <c r="AB604" s="1"/>
    </row>
    <row r="605" spans="1:28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6"/>
      <c r="Y605" s="1"/>
      <c r="Z605" s="1"/>
      <c r="AA605" s="1"/>
      <c r="AB605" s="1"/>
    </row>
    <row r="606" spans="1:28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6"/>
      <c r="Y606" s="1"/>
      <c r="Z606" s="1"/>
      <c r="AA606" s="1"/>
      <c r="AB606" s="1"/>
    </row>
    <row r="607" spans="1:28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6"/>
      <c r="Y607" s="1"/>
      <c r="Z607" s="1"/>
      <c r="AA607" s="1"/>
      <c r="AB607" s="1"/>
    </row>
    <row r="608" spans="1:2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6"/>
      <c r="Y608" s="1"/>
      <c r="Z608" s="1"/>
      <c r="AA608" s="1"/>
      <c r="AB608" s="1"/>
    </row>
    <row r="609" spans="1:28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6"/>
      <c r="Y609" s="1"/>
      <c r="Z609" s="1"/>
      <c r="AA609" s="1"/>
      <c r="AB609" s="1"/>
    </row>
    <row r="610" spans="1:28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6"/>
      <c r="Y610" s="1"/>
      <c r="Z610" s="1"/>
      <c r="AA610" s="1"/>
      <c r="AB610" s="1"/>
    </row>
    <row r="611" spans="1:28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6"/>
      <c r="Y611" s="1"/>
      <c r="Z611" s="1"/>
      <c r="AA611" s="1"/>
      <c r="AB611" s="1"/>
    </row>
    <row r="612" spans="1:28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6"/>
      <c r="Y612" s="1"/>
      <c r="Z612" s="1"/>
      <c r="AA612" s="1"/>
      <c r="AB612" s="1"/>
    </row>
    <row r="613" spans="1:28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6"/>
      <c r="Y613" s="1"/>
      <c r="Z613" s="1"/>
      <c r="AA613" s="1"/>
      <c r="AB613" s="1"/>
    </row>
    <row r="614" spans="1:28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6"/>
      <c r="Y614" s="1"/>
      <c r="Z614" s="1"/>
      <c r="AA614" s="1"/>
      <c r="AB614" s="1"/>
    </row>
    <row r="615" spans="1:28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6"/>
      <c r="Y615" s="1"/>
      <c r="Z615" s="1"/>
      <c r="AA615" s="1"/>
      <c r="AB615" s="1"/>
    </row>
    <row r="616" spans="1:28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6"/>
      <c r="Y616" s="1"/>
      <c r="Z616" s="1"/>
      <c r="AA616" s="1"/>
      <c r="AB616" s="1"/>
    </row>
    <row r="617" spans="1:28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6"/>
      <c r="Y617" s="1"/>
      <c r="Z617" s="1"/>
      <c r="AA617" s="1"/>
      <c r="AB617" s="1"/>
    </row>
    <row r="618" spans="1:2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6"/>
      <c r="Y618" s="1"/>
      <c r="Z618" s="1"/>
      <c r="AA618" s="1"/>
      <c r="AB618" s="1"/>
    </row>
    <row r="619" spans="1:28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6"/>
      <c r="Y619" s="1"/>
      <c r="Z619" s="1"/>
      <c r="AA619" s="1"/>
      <c r="AB619" s="1"/>
    </row>
    <row r="620" spans="1:28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6"/>
      <c r="Y620" s="1"/>
      <c r="Z620" s="1"/>
      <c r="AA620" s="1"/>
      <c r="AB620" s="1"/>
    </row>
    <row r="621" spans="1:28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6"/>
      <c r="Y621" s="1"/>
      <c r="Z621" s="1"/>
      <c r="AA621" s="1"/>
      <c r="AB621" s="1"/>
    </row>
    <row r="622" spans="1:28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6"/>
      <c r="Y622" s="1"/>
      <c r="Z622" s="1"/>
      <c r="AA622" s="1"/>
      <c r="AB622" s="1"/>
    </row>
    <row r="623" spans="1:28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6"/>
      <c r="Y623" s="1"/>
      <c r="Z623" s="1"/>
      <c r="AA623" s="1"/>
      <c r="AB623" s="1"/>
    </row>
    <row r="624" spans="1:28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6"/>
      <c r="Y624" s="1"/>
      <c r="Z624" s="1"/>
      <c r="AA624" s="1"/>
      <c r="AB624" s="1"/>
    </row>
    <row r="625" spans="1:28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6"/>
      <c r="Y625" s="1"/>
      <c r="Z625" s="1"/>
      <c r="AA625" s="1"/>
      <c r="AB625" s="1"/>
    </row>
    <row r="626" spans="1:28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6"/>
      <c r="Y626" s="1"/>
      <c r="Z626" s="1"/>
      <c r="AA626" s="1"/>
      <c r="AB626" s="1"/>
    </row>
    <row r="627" spans="1:28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6"/>
      <c r="Y627" s="1"/>
      <c r="Z627" s="1"/>
      <c r="AA627" s="1"/>
      <c r="AB627" s="1"/>
    </row>
    <row r="628" spans="1: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6"/>
      <c r="Y628" s="1"/>
      <c r="Z628" s="1"/>
      <c r="AA628" s="1"/>
      <c r="AB628" s="1"/>
    </row>
    <row r="629" spans="1:28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6"/>
      <c r="Y629" s="1"/>
      <c r="Z629" s="1"/>
      <c r="AA629" s="1"/>
      <c r="AB629" s="1"/>
    </row>
    <row r="630" spans="1:28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6"/>
      <c r="Y630" s="1"/>
      <c r="Z630" s="1"/>
      <c r="AA630" s="1"/>
      <c r="AB630" s="1"/>
    </row>
    <row r="631" spans="1:28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6"/>
      <c r="Y631" s="1"/>
      <c r="Z631" s="1"/>
      <c r="AA631" s="1"/>
      <c r="AB631" s="1"/>
    </row>
    <row r="632" spans="1:28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6"/>
      <c r="Y632" s="1"/>
      <c r="Z632" s="1"/>
      <c r="AA632" s="1"/>
      <c r="AB632" s="1"/>
    </row>
    <row r="633" spans="1:28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6"/>
      <c r="Y633" s="1"/>
      <c r="Z633" s="1"/>
      <c r="AA633" s="1"/>
      <c r="AB633" s="1"/>
    </row>
    <row r="634" spans="1:28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6"/>
      <c r="Y634" s="1"/>
      <c r="Z634" s="1"/>
      <c r="AA634" s="1"/>
      <c r="AB634" s="1"/>
    </row>
    <row r="635" spans="1:28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6"/>
      <c r="Y635" s="1"/>
      <c r="Z635" s="1"/>
      <c r="AA635" s="1"/>
      <c r="AB635" s="1"/>
    </row>
    <row r="636" spans="1:28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6"/>
      <c r="Y636" s="1"/>
      <c r="Z636" s="1"/>
      <c r="AA636" s="1"/>
      <c r="AB636" s="1"/>
    </row>
    <row r="637" spans="1:28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6"/>
      <c r="Y637" s="1"/>
      <c r="Z637" s="1"/>
      <c r="AA637" s="1"/>
      <c r="AB637" s="1"/>
    </row>
    <row r="638" spans="1:2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6"/>
      <c r="Y638" s="1"/>
      <c r="Z638" s="1"/>
      <c r="AA638" s="1"/>
      <c r="AB638" s="1"/>
    </row>
    <row r="639" spans="1:28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6"/>
      <c r="Y639" s="1"/>
      <c r="Z639" s="1"/>
      <c r="AA639" s="1"/>
      <c r="AB639" s="1"/>
    </row>
    <row r="640" spans="1:28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6"/>
      <c r="Y640" s="1"/>
      <c r="Z640" s="1"/>
      <c r="AA640" s="1"/>
      <c r="AB640" s="1"/>
    </row>
    <row r="641" spans="1:28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6"/>
      <c r="Y641" s="1"/>
      <c r="Z641" s="1"/>
      <c r="AA641" s="1"/>
      <c r="AB641" s="1"/>
    </row>
    <row r="642" spans="1:28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6"/>
      <c r="Y642" s="1"/>
      <c r="Z642" s="1"/>
      <c r="AA642" s="1"/>
      <c r="AB642" s="1"/>
    </row>
    <row r="643" spans="1:28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6"/>
      <c r="Y643" s="1"/>
      <c r="Z643" s="1"/>
      <c r="AA643" s="1"/>
      <c r="AB643" s="1"/>
    </row>
    <row r="644" spans="1:28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6"/>
      <c r="Y644" s="1"/>
      <c r="Z644" s="1"/>
      <c r="AA644" s="1"/>
      <c r="AB644" s="1"/>
    </row>
    <row r="645" spans="1:28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6"/>
      <c r="Y645" s="1"/>
      <c r="Z645" s="1"/>
      <c r="AA645" s="1"/>
      <c r="AB645" s="1"/>
    </row>
    <row r="646" spans="1:28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6"/>
      <c r="Y646" s="1"/>
      <c r="Z646" s="1"/>
      <c r="AA646" s="1"/>
      <c r="AB646" s="1"/>
    </row>
    <row r="647" spans="1:28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6"/>
      <c r="Y647" s="1"/>
      <c r="Z647" s="1"/>
      <c r="AA647" s="1"/>
      <c r="AB647" s="1"/>
    </row>
    <row r="648" spans="1:2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6"/>
      <c r="Y648" s="1"/>
      <c r="Z648" s="1"/>
      <c r="AA648" s="1"/>
      <c r="AB648" s="1"/>
    </row>
    <row r="649" spans="1:28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6"/>
      <c r="Y649" s="1"/>
      <c r="Z649" s="1"/>
      <c r="AA649" s="1"/>
      <c r="AB649" s="1"/>
    </row>
    <row r="650" spans="1:28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6"/>
      <c r="Y650" s="1"/>
      <c r="Z650" s="1"/>
      <c r="AA650" s="1"/>
      <c r="AB650" s="1"/>
    </row>
    <row r="651" spans="1:28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6"/>
      <c r="Y651" s="1"/>
      <c r="Z651" s="1"/>
      <c r="AA651" s="1"/>
      <c r="AB651" s="1"/>
    </row>
    <row r="652" spans="1:28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6"/>
      <c r="Y652" s="1"/>
      <c r="Z652" s="1"/>
      <c r="AA652" s="1"/>
      <c r="AB652" s="1"/>
    </row>
    <row r="653" spans="1:28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6"/>
      <c r="Y653" s="1"/>
      <c r="Z653" s="1"/>
      <c r="AA653" s="1"/>
      <c r="AB653" s="1"/>
    </row>
    <row r="654" spans="1:28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6"/>
      <c r="Y654" s="1"/>
      <c r="Z654" s="1"/>
      <c r="AA654" s="1"/>
      <c r="AB654" s="1"/>
    </row>
    <row r="655" spans="1:28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6"/>
      <c r="Y655" s="1"/>
      <c r="Z655" s="1"/>
      <c r="AA655" s="1"/>
      <c r="AB655" s="1"/>
    </row>
    <row r="656" spans="1:28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6"/>
      <c r="Y656" s="1"/>
      <c r="Z656" s="1"/>
      <c r="AA656" s="1"/>
      <c r="AB656" s="1"/>
    </row>
    <row r="657" spans="1:28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6"/>
      <c r="Y657" s="1"/>
      <c r="Z657" s="1"/>
      <c r="AA657" s="1"/>
      <c r="AB657" s="1"/>
    </row>
    <row r="658" spans="1:2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6"/>
      <c r="Y658" s="1"/>
      <c r="Z658" s="1"/>
      <c r="AA658" s="1"/>
      <c r="AB658" s="1"/>
    </row>
    <row r="659" spans="1:28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6"/>
      <c r="Y659" s="1"/>
      <c r="Z659" s="1"/>
      <c r="AA659" s="1"/>
      <c r="AB659" s="1"/>
    </row>
    <row r="660" spans="1:28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6"/>
      <c r="Y660" s="1"/>
      <c r="Z660" s="1"/>
      <c r="AA660" s="1"/>
      <c r="AB660" s="1"/>
    </row>
    <row r="661" spans="1:28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6"/>
      <c r="Y661" s="1"/>
      <c r="Z661" s="1"/>
      <c r="AA661" s="1"/>
      <c r="AB661" s="1"/>
    </row>
    <row r="662" spans="1:28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6"/>
      <c r="Y662" s="1"/>
      <c r="Z662" s="1"/>
      <c r="AA662" s="1"/>
      <c r="AB662" s="1"/>
    </row>
    <row r="663" spans="1:28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6"/>
      <c r="Y663" s="1"/>
      <c r="Z663" s="1"/>
      <c r="AA663" s="1"/>
      <c r="AB663" s="1"/>
    </row>
    <row r="664" spans="1:28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6"/>
      <c r="Y664" s="1"/>
      <c r="Z664" s="1"/>
      <c r="AA664" s="1"/>
      <c r="AB664" s="1"/>
    </row>
    <row r="665" spans="1:28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6"/>
      <c r="Y665" s="1"/>
      <c r="Z665" s="1"/>
      <c r="AA665" s="1"/>
      <c r="AB665" s="1"/>
    </row>
    <row r="666" spans="1:28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6"/>
      <c r="Y666" s="1"/>
      <c r="Z666" s="1"/>
      <c r="AA666" s="1"/>
      <c r="AB666" s="1"/>
    </row>
    <row r="667" spans="1:28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6"/>
      <c r="Y667" s="1"/>
      <c r="Z667" s="1"/>
      <c r="AA667" s="1"/>
      <c r="AB667" s="1"/>
    </row>
    <row r="668" spans="1:2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6"/>
      <c r="Y668" s="1"/>
      <c r="Z668" s="1"/>
      <c r="AA668" s="1"/>
      <c r="AB668" s="1"/>
    </row>
    <row r="669" spans="1:28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6"/>
      <c r="Y669" s="1"/>
      <c r="Z669" s="1"/>
      <c r="AA669" s="1"/>
      <c r="AB669" s="1"/>
    </row>
    <row r="670" spans="1:28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6"/>
      <c r="Y670" s="1"/>
      <c r="Z670" s="1"/>
      <c r="AA670" s="1"/>
      <c r="AB670" s="1"/>
    </row>
    <row r="671" spans="1:28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6"/>
      <c r="Y671" s="1"/>
      <c r="Z671" s="1"/>
      <c r="AA671" s="1"/>
      <c r="AB671" s="1"/>
    </row>
    <row r="672" spans="1:28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6"/>
      <c r="Y672" s="1"/>
      <c r="Z672" s="1"/>
      <c r="AA672" s="1"/>
      <c r="AB672" s="1"/>
    </row>
    <row r="673" spans="1:28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6"/>
      <c r="Y673" s="1"/>
      <c r="Z673" s="1"/>
      <c r="AA673" s="1"/>
      <c r="AB673" s="1"/>
    </row>
    <row r="674" spans="1:28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6"/>
      <c r="Y674" s="1"/>
      <c r="Z674" s="1"/>
      <c r="AA674" s="1"/>
      <c r="AB674" s="1"/>
    </row>
    <row r="675" spans="1:28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6"/>
      <c r="Y675" s="1"/>
      <c r="Z675" s="1"/>
      <c r="AA675" s="1"/>
      <c r="AB675" s="1"/>
    </row>
    <row r="676" spans="1:28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6"/>
      <c r="Y676" s="1"/>
      <c r="Z676" s="1"/>
      <c r="AA676" s="1"/>
      <c r="AB676" s="1"/>
    </row>
    <row r="677" spans="1:28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6"/>
      <c r="Y677" s="1"/>
      <c r="Z677" s="1"/>
      <c r="AA677" s="1"/>
      <c r="AB677" s="1"/>
    </row>
    <row r="678" spans="1:2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6"/>
      <c r="Y678" s="1"/>
      <c r="Z678" s="1"/>
      <c r="AA678" s="1"/>
      <c r="AB678" s="1"/>
    </row>
    <row r="679" spans="1:28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6"/>
      <c r="Y679" s="1"/>
      <c r="Z679" s="1"/>
      <c r="AA679" s="1"/>
      <c r="AB679" s="1"/>
    </row>
    <row r="680" spans="1:28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6"/>
      <c r="Y680" s="1"/>
      <c r="Z680" s="1"/>
      <c r="AA680" s="1"/>
      <c r="AB680" s="1"/>
    </row>
    <row r="681" spans="1:28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6"/>
      <c r="Y681" s="1"/>
      <c r="Z681" s="1"/>
      <c r="AA681" s="1"/>
      <c r="AB681" s="1"/>
    </row>
    <row r="682" spans="1:28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6"/>
      <c r="Y682" s="1"/>
      <c r="Z682" s="1"/>
      <c r="AA682" s="1"/>
      <c r="AB682" s="1"/>
    </row>
    <row r="683" spans="1:28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6"/>
      <c r="Y683" s="1"/>
      <c r="Z683" s="1"/>
      <c r="AA683" s="1"/>
      <c r="AB683" s="1"/>
    </row>
    <row r="684" spans="1:28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6"/>
      <c r="Y684" s="1"/>
      <c r="Z684" s="1"/>
      <c r="AA684" s="1"/>
      <c r="AB684" s="1"/>
    </row>
    <row r="685" spans="1:28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6"/>
      <c r="Y685" s="1"/>
      <c r="Z685" s="1"/>
      <c r="AA685" s="1"/>
      <c r="AB685" s="1"/>
    </row>
    <row r="686" spans="1:28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6"/>
      <c r="Y686" s="1"/>
      <c r="Z686" s="1"/>
      <c r="AA686" s="1"/>
      <c r="AB686" s="1"/>
    </row>
    <row r="687" spans="1:28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6"/>
      <c r="Y687" s="1"/>
      <c r="Z687" s="1"/>
      <c r="AA687" s="1"/>
      <c r="AB687" s="1"/>
    </row>
    <row r="688" spans="1:2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6"/>
      <c r="Y688" s="1"/>
      <c r="Z688" s="1"/>
      <c r="AA688" s="1"/>
      <c r="AB688" s="1"/>
    </row>
    <row r="689" spans="1:28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6"/>
      <c r="Y689" s="1"/>
      <c r="Z689" s="1"/>
      <c r="AA689" s="1"/>
      <c r="AB689" s="1"/>
    </row>
    <row r="690" spans="1:28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6"/>
      <c r="Y690" s="1"/>
      <c r="Z690" s="1"/>
      <c r="AA690" s="1"/>
      <c r="AB690" s="1"/>
    </row>
    <row r="691" spans="1:28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6"/>
      <c r="Y691" s="1"/>
      <c r="Z691" s="1"/>
      <c r="AA691" s="1"/>
      <c r="AB691" s="1"/>
    </row>
    <row r="692" spans="1:28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6"/>
      <c r="Y692" s="1"/>
      <c r="Z692" s="1"/>
      <c r="AA692" s="1"/>
      <c r="AB692" s="1"/>
    </row>
    <row r="693" spans="1:28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6"/>
      <c r="Y693" s="1"/>
      <c r="Z693" s="1"/>
      <c r="AA693" s="1"/>
      <c r="AB693" s="1"/>
    </row>
    <row r="694" spans="1:28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6"/>
      <c r="Y694" s="1"/>
      <c r="Z694" s="1"/>
      <c r="AA694" s="1"/>
      <c r="AB694" s="1"/>
    </row>
    <row r="695" spans="1:28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6"/>
      <c r="Y695" s="1"/>
      <c r="Z695" s="1"/>
      <c r="AA695" s="1"/>
      <c r="AB695" s="1"/>
    </row>
    <row r="696" spans="1:28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6"/>
      <c r="Y696" s="1"/>
      <c r="Z696" s="1"/>
      <c r="AA696" s="1"/>
      <c r="AB696" s="1"/>
    </row>
    <row r="697" spans="1:28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6"/>
      <c r="Y697" s="1"/>
      <c r="Z697" s="1"/>
      <c r="AA697" s="1"/>
      <c r="AB697" s="1"/>
    </row>
    <row r="698" spans="1:2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6"/>
      <c r="Y698" s="1"/>
      <c r="Z698" s="1"/>
      <c r="AA698" s="1"/>
      <c r="AB698" s="1"/>
    </row>
    <row r="699" spans="1:28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6"/>
      <c r="Y699" s="1"/>
      <c r="Z699" s="1"/>
      <c r="AA699" s="1"/>
      <c r="AB699" s="1"/>
    </row>
    <row r="700" spans="1:28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6"/>
      <c r="Y700" s="1"/>
      <c r="Z700" s="1"/>
      <c r="AA700" s="1"/>
      <c r="AB700" s="1"/>
    </row>
    <row r="701" spans="1:28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6"/>
      <c r="Y701" s="1"/>
      <c r="Z701" s="1"/>
      <c r="AA701" s="1"/>
      <c r="AB701" s="1"/>
    </row>
    <row r="702" spans="1:28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6"/>
      <c r="Y702" s="1"/>
      <c r="Z702" s="1"/>
      <c r="AA702" s="1"/>
      <c r="AB702" s="1"/>
    </row>
    <row r="703" spans="1:28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6"/>
      <c r="Y703" s="1"/>
      <c r="Z703" s="1"/>
      <c r="AA703" s="1"/>
      <c r="AB703" s="1"/>
    </row>
    <row r="704" spans="1:28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6"/>
      <c r="Y704" s="1"/>
      <c r="Z704" s="1"/>
      <c r="AA704" s="1"/>
      <c r="AB704" s="1"/>
    </row>
    <row r="705" spans="1:28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6"/>
      <c r="Y705" s="1"/>
      <c r="Z705" s="1"/>
      <c r="AA705" s="1"/>
      <c r="AB705" s="1"/>
    </row>
    <row r="706" spans="1:28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6"/>
      <c r="Y706" s="1"/>
      <c r="Z706" s="1"/>
      <c r="AA706" s="1"/>
      <c r="AB706" s="1"/>
    </row>
    <row r="707" spans="1:28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6"/>
      <c r="Y707" s="1"/>
      <c r="Z707" s="1"/>
      <c r="AA707" s="1"/>
      <c r="AB707" s="1"/>
    </row>
    <row r="708" spans="1:2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6"/>
      <c r="Y708" s="1"/>
      <c r="Z708" s="1"/>
      <c r="AA708" s="1"/>
      <c r="AB708" s="1"/>
    </row>
    <row r="709" spans="1:28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6"/>
      <c r="Y709" s="1"/>
      <c r="Z709" s="1"/>
      <c r="AA709" s="1"/>
      <c r="AB709" s="1"/>
    </row>
    <row r="710" spans="1:28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6"/>
      <c r="Y710" s="1"/>
      <c r="Z710" s="1"/>
      <c r="AA710" s="1"/>
      <c r="AB710" s="1"/>
    </row>
    <row r="711" spans="1:28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6"/>
      <c r="Y711" s="1"/>
      <c r="Z711" s="1"/>
      <c r="AA711" s="1"/>
      <c r="AB711" s="1"/>
    </row>
    <row r="712" spans="1:28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6"/>
      <c r="Y712" s="1"/>
      <c r="Z712" s="1"/>
      <c r="AA712" s="1"/>
      <c r="AB712" s="1"/>
    </row>
    <row r="713" spans="1:28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6"/>
      <c r="Y713" s="1"/>
      <c r="Z713" s="1"/>
      <c r="AA713" s="1"/>
      <c r="AB713" s="1"/>
    </row>
    <row r="714" spans="1:28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6"/>
      <c r="Y714" s="1"/>
      <c r="Z714" s="1"/>
      <c r="AA714" s="1"/>
      <c r="AB714" s="1"/>
    </row>
    <row r="715" spans="1:28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6"/>
      <c r="Y715" s="1"/>
      <c r="Z715" s="1"/>
      <c r="AA715" s="1"/>
      <c r="AB715" s="1"/>
    </row>
    <row r="716" spans="1:28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6"/>
      <c r="Y716" s="1"/>
      <c r="Z716" s="1"/>
      <c r="AA716" s="1"/>
      <c r="AB716" s="1"/>
    </row>
    <row r="717" spans="1:28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6"/>
      <c r="Y717" s="1"/>
      <c r="Z717" s="1"/>
      <c r="AA717" s="1"/>
      <c r="AB717" s="1"/>
    </row>
    <row r="718" spans="1:2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6"/>
      <c r="Y718" s="1"/>
      <c r="Z718" s="1"/>
      <c r="AA718" s="1"/>
      <c r="AB718" s="1"/>
    </row>
    <row r="719" spans="1:28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6"/>
      <c r="Y719" s="1"/>
      <c r="Z719" s="1"/>
      <c r="AA719" s="1"/>
      <c r="AB719" s="1"/>
    </row>
    <row r="720" spans="1:28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6"/>
      <c r="Y720" s="1"/>
      <c r="Z720" s="1"/>
      <c r="AA720" s="1"/>
      <c r="AB720" s="1"/>
    </row>
    <row r="721" spans="1:28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6"/>
      <c r="Y721" s="1"/>
      <c r="Z721" s="1"/>
      <c r="AA721" s="1"/>
      <c r="AB721" s="1"/>
    </row>
    <row r="722" spans="1:28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6"/>
      <c r="Y722" s="1"/>
      <c r="Z722" s="1"/>
      <c r="AA722" s="1"/>
      <c r="AB722" s="1"/>
    </row>
    <row r="723" spans="1:28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6"/>
      <c r="Y723" s="1"/>
      <c r="Z723" s="1"/>
      <c r="AA723" s="1"/>
      <c r="AB723" s="1"/>
    </row>
    <row r="724" spans="1:28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6"/>
      <c r="Y724" s="1"/>
      <c r="Z724" s="1"/>
      <c r="AA724" s="1"/>
      <c r="AB724" s="1"/>
    </row>
    <row r="725" spans="1:28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6"/>
      <c r="Y725" s="1"/>
      <c r="Z725" s="1"/>
      <c r="AA725" s="1"/>
      <c r="AB725" s="1"/>
    </row>
    <row r="726" spans="1:28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6"/>
      <c r="Y726" s="1"/>
      <c r="Z726" s="1"/>
      <c r="AA726" s="1"/>
      <c r="AB726" s="1"/>
    </row>
    <row r="727" spans="1:28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6"/>
      <c r="Y727" s="1"/>
      <c r="Z727" s="1"/>
      <c r="AA727" s="1"/>
      <c r="AB727" s="1"/>
    </row>
    <row r="728" spans="1: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6"/>
      <c r="Y728" s="1"/>
      <c r="Z728" s="1"/>
      <c r="AA728" s="1"/>
      <c r="AB728" s="1"/>
    </row>
    <row r="729" spans="1:28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6"/>
      <c r="Y729" s="1"/>
      <c r="Z729" s="1"/>
      <c r="AA729" s="1"/>
      <c r="AB729" s="1"/>
    </row>
    <row r="730" spans="1:28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6"/>
      <c r="Y730" s="1"/>
      <c r="Z730" s="1"/>
      <c r="AA730" s="1"/>
      <c r="AB730" s="1"/>
    </row>
    <row r="731" spans="1:28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6"/>
      <c r="Y731" s="1"/>
      <c r="Z731" s="1"/>
      <c r="AA731" s="1"/>
      <c r="AB731" s="1"/>
    </row>
    <row r="732" spans="1:28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6"/>
      <c r="Y732" s="1"/>
      <c r="Z732" s="1"/>
      <c r="AA732" s="1"/>
      <c r="AB732" s="1"/>
    </row>
    <row r="733" spans="1:28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6"/>
      <c r="Y733" s="1"/>
      <c r="Z733" s="1"/>
      <c r="AA733" s="1"/>
      <c r="AB733" s="1"/>
    </row>
    <row r="734" spans="1:28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6"/>
      <c r="Y734" s="1"/>
      <c r="Z734" s="1"/>
      <c r="AA734" s="1"/>
      <c r="AB734" s="1"/>
    </row>
    <row r="735" spans="1:28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6"/>
      <c r="Y735" s="1"/>
      <c r="Z735" s="1"/>
      <c r="AA735" s="1"/>
      <c r="AB735" s="1"/>
    </row>
    <row r="736" spans="1:28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6"/>
      <c r="Y736" s="1"/>
      <c r="Z736" s="1"/>
      <c r="AA736" s="1"/>
      <c r="AB736" s="1"/>
    </row>
    <row r="737" spans="1:28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6"/>
      <c r="Y737" s="1"/>
      <c r="Z737" s="1"/>
      <c r="AA737" s="1"/>
      <c r="AB737" s="1"/>
    </row>
    <row r="738" spans="1:2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6"/>
      <c r="Y738" s="1"/>
      <c r="Z738" s="1"/>
      <c r="AA738" s="1"/>
      <c r="AB738" s="1"/>
    </row>
    <row r="739" spans="1:28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6"/>
      <c r="Y739" s="1"/>
      <c r="Z739" s="1"/>
      <c r="AA739" s="1"/>
      <c r="AB739" s="1"/>
    </row>
    <row r="740" spans="1:28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6"/>
      <c r="Y740" s="1"/>
      <c r="Z740" s="1"/>
      <c r="AA740" s="1"/>
      <c r="AB740" s="1"/>
    </row>
    <row r="741" spans="1:28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6"/>
      <c r="Y741" s="1"/>
      <c r="Z741" s="1"/>
      <c r="AA741" s="1"/>
      <c r="AB741" s="1"/>
    </row>
    <row r="742" spans="1:28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6"/>
      <c r="Y742" s="1"/>
      <c r="Z742" s="1"/>
      <c r="AA742" s="1"/>
      <c r="AB742" s="1"/>
    </row>
    <row r="743" spans="1:28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6"/>
      <c r="Y743" s="1"/>
      <c r="Z743" s="1"/>
      <c r="AA743" s="1"/>
      <c r="AB743" s="1"/>
    </row>
    <row r="744" spans="1:28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6"/>
      <c r="Y744" s="1"/>
      <c r="Z744" s="1"/>
      <c r="AA744" s="1"/>
      <c r="AB744" s="1"/>
    </row>
    <row r="745" spans="1:28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6"/>
      <c r="Y745" s="1"/>
      <c r="Z745" s="1"/>
      <c r="AA745" s="1"/>
      <c r="AB745" s="1"/>
    </row>
    <row r="746" spans="1:28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6"/>
      <c r="Y746" s="1"/>
      <c r="Z746" s="1"/>
      <c r="AA746" s="1"/>
      <c r="AB746" s="1"/>
    </row>
    <row r="747" spans="1:28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6"/>
      <c r="Y747" s="1"/>
      <c r="Z747" s="1"/>
      <c r="AA747" s="1"/>
      <c r="AB747" s="1"/>
    </row>
    <row r="748" spans="1:2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6"/>
      <c r="Y748" s="1"/>
      <c r="Z748" s="1"/>
      <c r="AA748" s="1"/>
      <c r="AB748" s="1"/>
    </row>
    <row r="749" spans="1:28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6"/>
      <c r="Y749" s="1"/>
      <c r="Z749" s="1"/>
      <c r="AA749" s="1"/>
      <c r="AB749" s="1"/>
    </row>
    <row r="750" spans="1:28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6"/>
      <c r="Y750" s="1"/>
      <c r="Z750" s="1"/>
      <c r="AA750" s="1"/>
      <c r="AB750" s="1"/>
    </row>
    <row r="751" spans="1:28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6"/>
      <c r="Y751" s="1"/>
      <c r="Z751" s="1"/>
      <c r="AA751" s="1"/>
      <c r="AB751" s="1"/>
    </row>
    <row r="752" spans="1:28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6"/>
      <c r="Y752" s="1"/>
      <c r="Z752" s="1"/>
      <c r="AA752" s="1"/>
      <c r="AB752" s="1"/>
    </row>
    <row r="753" spans="1:28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6"/>
      <c r="Y753" s="1"/>
      <c r="Z753" s="1"/>
      <c r="AA753" s="1"/>
      <c r="AB753" s="1"/>
    </row>
    <row r="754" spans="1:28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6"/>
      <c r="Y754" s="1"/>
      <c r="Z754" s="1"/>
      <c r="AA754" s="1"/>
      <c r="AB754" s="1"/>
    </row>
    <row r="755" spans="1:28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6"/>
      <c r="Y755" s="1"/>
      <c r="Z755" s="1"/>
      <c r="AA755" s="1"/>
      <c r="AB755" s="1"/>
    </row>
    <row r="756" spans="1:28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6"/>
      <c r="Y756" s="1"/>
      <c r="Z756" s="1"/>
      <c r="AA756" s="1"/>
      <c r="AB756" s="1"/>
    </row>
    <row r="757" spans="1:28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6"/>
      <c r="Y757" s="1"/>
      <c r="Z757" s="1"/>
      <c r="AA757" s="1"/>
      <c r="AB757" s="1"/>
    </row>
    <row r="758" spans="1:2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6"/>
      <c r="Y758" s="1"/>
      <c r="Z758" s="1"/>
      <c r="AA758" s="1"/>
      <c r="AB758" s="1"/>
    </row>
    <row r="759" spans="1:28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6"/>
      <c r="Y759" s="1"/>
      <c r="Z759" s="1"/>
      <c r="AA759" s="1"/>
      <c r="AB759" s="1"/>
    </row>
    <row r="760" spans="1:28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6"/>
      <c r="Y760" s="1"/>
      <c r="Z760" s="1"/>
      <c r="AA760" s="1"/>
      <c r="AB760" s="1"/>
    </row>
    <row r="761" spans="1:28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6"/>
      <c r="Y761" s="1"/>
      <c r="Z761" s="1"/>
      <c r="AA761" s="1"/>
      <c r="AB761" s="1"/>
    </row>
    <row r="762" spans="1:28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6"/>
      <c r="Y762" s="1"/>
      <c r="Z762" s="1"/>
      <c r="AA762" s="1"/>
      <c r="AB762" s="1"/>
    </row>
    <row r="763" spans="1:28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6"/>
      <c r="Y763" s="1"/>
      <c r="Z763" s="1"/>
      <c r="AA763" s="1"/>
      <c r="AB763" s="1"/>
    </row>
    <row r="764" spans="1:28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6"/>
      <c r="Y764" s="1"/>
      <c r="Z764" s="1"/>
      <c r="AA764" s="1"/>
      <c r="AB764" s="1"/>
    </row>
    <row r="765" spans="1:28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6"/>
      <c r="Y765" s="1"/>
      <c r="Z765" s="1"/>
      <c r="AA765" s="1"/>
      <c r="AB765" s="1"/>
    </row>
    <row r="766" spans="1:28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6"/>
      <c r="Y766" s="1"/>
      <c r="Z766" s="1"/>
      <c r="AA766" s="1"/>
      <c r="AB766" s="1"/>
    </row>
    <row r="767" spans="1:28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6"/>
      <c r="Y767" s="1"/>
      <c r="Z767" s="1"/>
      <c r="AA767" s="1"/>
      <c r="AB767" s="1"/>
    </row>
    <row r="768" spans="1:2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6"/>
      <c r="Y768" s="1"/>
      <c r="Z768" s="1"/>
      <c r="AA768" s="1"/>
      <c r="AB768" s="1"/>
    </row>
    <row r="769" spans="1:28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6"/>
      <c r="Y769" s="1"/>
      <c r="Z769" s="1"/>
      <c r="AA769" s="1"/>
      <c r="AB769" s="1"/>
    </row>
    <row r="770" spans="1:28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6"/>
      <c r="Y770" s="1"/>
      <c r="Z770" s="1"/>
      <c r="AA770" s="1"/>
      <c r="AB770" s="1"/>
    </row>
    <row r="771" spans="1:28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6"/>
      <c r="Y771" s="1"/>
      <c r="Z771" s="1"/>
      <c r="AA771" s="1"/>
      <c r="AB771" s="1"/>
    </row>
    <row r="772" spans="1:28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6"/>
      <c r="Y772" s="1"/>
      <c r="Z772" s="1"/>
      <c r="AA772" s="1"/>
      <c r="AB772" s="1"/>
    </row>
    <row r="773" spans="1:28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6"/>
      <c r="Y773" s="1"/>
      <c r="Z773" s="1"/>
      <c r="AA773" s="1"/>
      <c r="AB773" s="1"/>
    </row>
    <row r="774" spans="1:28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6"/>
      <c r="Y774" s="1"/>
      <c r="Z774" s="1"/>
      <c r="AA774" s="1"/>
      <c r="AB774" s="1"/>
    </row>
    <row r="775" spans="1:28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6"/>
      <c r="Y775" s="1"/>
      <c r="Z775" s="1"/>
      <c r="AA775" s="1"/>
      <c r="AB775" s="1"/>
    </row>
    <row r="776" spans="1:28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6"/>
      <c r="Y776" s="1"/>
      <c r="Z776" s="1"/>
      <c r="AA776" s="1"/>
      <c r="AB776" s="1"/>
    </row>
    <row r="777" spans="1:28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6"/>
      <c r="Y777" s="1"/>
      <c r="Z777" s="1"/>
      <c r="AA777" s="1"/>
      <c r="AB777" s="1"/>
    </row>
    <row r="778" spans="1:2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6"/>
      <c r="Y778" s="1"/>
      <c r="Z778" s="1"/>
      <c r="AA778" s="1"/>
      <c r="AB778" s="1"/>
    </row>
    <row r="779" spans="1:28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6"/>
      <c r="Y779" s="1"/>
      <c r="Z779" s="1"/>
      <c r="AA779" s="1"/>
      <c r="AB779" s="1"/>
    </row>
    <row r="780" spans="1:28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6"/>
      <c r="Y780" s="1"/>
      <c r="Z780" s="1"/>
      <c r="AA780" s="1"/>
      <c r="AB780" s="1"/>
    </row>
    <row r="781" spans="1:28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6"/>
      <c r="Y781" s="1"/>
      <c r="Z781" s="1"/>
      <c r="AA781" s="1"/>
      <c r="AB781" s="1"/>
    </row>
    <row r="782" spans="1:28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6"/>
      <c r="Y782" s="1"/>
      <c r="Z782" s="1"/>
      <c r="AA782" s="1"/>
      <c r="AB782" s="1"/>
    </row>
    <row r="783" spans="1:28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6"/>
      <c r="Y783" s="1"/>
      <c r="Z783" s="1"/>
      <c r="AA783" s="1"/>
      <c r="AB783" s="1"/>
    </row>
    <row r="784" spans="1:28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6"/>
      <c r="Y784" s="1"/>
      <c r="Z784" s="1"/>
      <c r="AA784" s="1"/>
      <c r="AB784" s="1"/>
    </row>
    <row r="785" spans="1:28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6"/>
      <c r="Y785" s="1"/>
      <c r="Z785" s="1"/>
      <c r="AA785" s="1"/>
      <c r="AB785" s="1"/>
    </row>
    <row r="786" spans="1:28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6"/>
      <c r="Y786" s="1"/>
      <c r="Z786" s="1"/>
      <c r="AA786" s="1"/>
      <c r="AB786" s="1"/>
    </row>
    <row r="787" spans="1:28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6"/>
      <c r="Y787" s="1"/>
      <c r="Z787" s="1"/>
      <c r="AA787" s="1"/>
      <c r="AB787" s="1"/>
    </row>
    <row r="788" spans="1:2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6"/>
      <c r="Y788" s="1"/>
      <c r="Z788" s="1"/>
      <c r="AA788" s="1"/>
      <c r="AB788" s="1"/>
    </row>
    <row r="789" spans="1:28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6"/>
      <c r="Y789" s="1"/>
      <c r="Z789" s="1"/>
      <c r="AA789" s="1"/>
      <c r="AB789" s="1"/>
    </row>
    <row r="790" spans="1:28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6"/>
      <c r="Y790" s="1"/>
      <c r="Z790" s="1"/>
      <c r="AA790" s="1"/>
      <c r="AB790" s="1"/>
    </row>
    <row r="791" spans="1:28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6"/>
      <c r="Y791" s="1"/>
      <c r="Z791" s="1"/>
      <c r="AA791" s="1"/>
      <c r="AB791" s="1"/>
    </row>
    <row r="792" spans="1:28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6"/>
      <c r="Y792" s="1"/>
      <c r="Z792" s="1"/>
      <c r="AA792" s="1"/>
      <c r="AB792" s="1"/>
    </row>
    <row r="793" spans="1:28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6"/>
      <c r="Y793" s="1"/>
      <c r="Z793" s="1"/>
      <c r="AA793" s="1"/>
      <c r="AB793" s="1"/>
    </row>
    <row r="794" spans="1:28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6"/>
      <c r="Y794" s="1"/>
      <c r="Z794" s="1"/>
      <c r="AA794" s="1"/>
      <c r="AB794" s="1"/>
    </row>
    <row r="795" spans="1:28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6"/>
      <c r="Y795" s="1"/>
      <c r="Z795" s="1"/>
      <c r="AA795" s="1"/>
      <c r="AB795" s="1"/>
    </row>
    <row r="796" spans="1:28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6"/>
      <c r="Y796" s="1"/>
      <c r="Z796" s="1"/>
      <c r="AA796" s="1"/>
      <c r="AB796" s="1"/>
    </row>
    <row r="797" spans="1:28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6"/>
      <c r="Y797" s="1"/>
      <c r="Z797" s="1"/>
      <c r="AA797" s="1"/>
      <c r="AB797" s="1"/>
    </row>
    <row r="798" spans="1:2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6"/>
      <c r="Y798" s="1"/>
      <c r="Z798" s="1"/>
      <c r="AA798" s="1"/>
      <c r="AB798" s="1"/>
    </row>
    <row r="799" spans="1:28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6"/>
      <c r="Y799" s="1"/>
      <c r="Z799" s="1"/>
      <c r="AA799" s="1"/>
      <c r="AB799" s="1"/>
    </row>
    <row r="800" spans="1:28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6"/>
      <c r="Y800" s="1"/>
      <c r="Z800" s="1"/>
      <c r="AA800" s="1"/>
      <c r="AB800" s="1"/>
    </row>
    <row r="801" spans="1:28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6"/>
      <c r="Y801" s="1"/>
      <c r="Z801" s="1"/>
      <c r="AA801" s="1"/>
      <c r="AB801" s="1"/>
    </row>
    <row r="802" spans="1:28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6"/>
      <c r="Y802" s="1"/>
      <c r="Z802" s="1"/>
      <c r="AA802" s="1"/>
      <c r="AB802" s="1"/>
    </row>
    <row r="803" spans="1:28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6"/>
      <c r="Y803" s="1"/>
      <c r="Z803" s="1"/>
      <c r="AA803" s="1"/>
      <c r="AB803" s="1"/>
    </row>
    <row r="804" spans="1:28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6"/>
      <c r="Y804" s="1"/>
      <c r="Z804" s="1"/>
      <c r="AA804" s="1"/>
      <c r="AB804" s="1"/>
    </row>
    <row r="805" spans="1:28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6"/>
      <c r="Y805" s="1"/>
      <c r="Z805" s="1"/>
      <c r="AA805" s="1"/>
      <c r="AB805" s="1"/>
    </row>
    <row r="806" spans="1:28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6"/>
      <c r="Y806" s="1"/>
      <c r="Z806" s="1"/>
      <c r="AA806" s="1"/>
      <c r="AB806" s="1"/>
    </row>
    <row r="807" spans="1:28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6"/>
      <c r="Y807" s="1"/>
      <c r="Z807" s="1"/>
      <c r="AA807" s="1"/>
      <c r="AB807" s="1"/>
    </row>
    <row r="808" spans="1:2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6"/>
      <c r="Y808" s="1"/>
      <c r="Z808" s="1"/>
      <c r="AA808" s="1"/>
      <c r="AB808" s="1"/>
    </row>
    <row r="809" spans="1:28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6"/>
      <c r="Y809" s="1"/>
      <c r="Z809" s="1"/>
      <c r="AA809" s="1"/>
      <c r="AB809" s="1"/>
    </row>
    <row r="810" spans="1:28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6"/>
      <c r="Y810" s="1"/>
      <c r="Z810" s="1"/>
      <c r="AA810" s="1"/>
      <c r="AB810" s="1"/>
    </row>
    <row r="811" spans="1:28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6"/>
      <c r="Y811" s="1"/>
      <c r="Z811" s="1"/>
      <c r="AA811" s="1"/>
      <c r="AB811" s="1"/>
    </row>
    <row r="812" spans="1:28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6"/>
      <c r="Y812" s="1"/>
      <c r="Z812" s="1"/>
      <c r="AA812" s="1"/>
      <c r="AB812" s="1"/>
    </row>
    <row r="813" spans="1:28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6"/>
      <c r="Y813" s="1"/>
      <c r="Z813" s="1"/>
      <c r="AA813" s="1"/>
      <c r="AB813" s="1"/>
    </row>
    <row r="814" spans="1:28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6"/>
      <c r="Y814" s="1"/>
      <c r="Z814" s="1"/>
      <c r="AA814" s="1"/>
      <c r="AB814" s="1"/>
    </row>
    <row r="815" spans="1:28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6"/>
      <c r="Y815" s="1"/>
      <c r="Z815" s="1"/>
      <c r="AA815" s="1"/>
      <c r="AB815" s="1"/>
    </row>
    <row r="816" spans="1:28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6"/>
      <c r="Y816" s="1"/>
      <c r="Z816" s="1"/>
      <c r="AA816" s="1"/>
      <c r="AB816" s="1"/>
    </row>
    <row r="817" spans="1:28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6"/>
      <c r="Y817" s="1"/>
      <c r="Z817" s="1"/>
      <c r="AA817" s="1"/>
      <c r="AB817" s="1"/>
    </row>
    <row r="818" spans="1:2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6"/>
      <c r="Y818" s="1"/>
      <c r="Z818" s="1"/>
      <c r="AA818" s="1"/>
      <c r="AB818" s="1"/>
    </row>
    <row r="819" spans="1:28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6"/>
      <c r="Y819" s="1"/>
      <c r="Z819" s="1"/>
      <c r="AA819" s="1"/>
      <c r="AB819" s="1"/>
    </row>
    <row r="820" spans="1:28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6"/>
      <c r="Y820" s="1"/>
      <c r="Z820" s="1"/>
      <c r="AA820" s="1"/>
      <c r="AB820" s="1"/>
    </row>
    <row r="821" spans="1:28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6"/>
      <c r="Y821" s="1"/>
      <c r="Z821" s="1"/>
      <c r="AA821" s="1"/>
      <c r="AB821" s="1"/>
    </row>
    <row r="822" spans="1:28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6"/>
      <c r="Y822" s="1"/>
      <c r="Z822" s="1"/>
      <c r="AA822" s="1"/>
      <c r="AB822" s="1"/>
    </row>
    <row r="823" spans="1:28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6"/>
      <c r="Y823" s="1"/>
      <c r="Z823" s="1"/>
      <c r="AA823" s="1"/>
      <c r="AB823" s="1"/>
    </row>
    <row r="824" spans="1:28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6"/>
      <c r="Y824" s="1"/>
      <c r="Z824" s="1"/>
      <c r="AA824" s="1"/>
      <c r="AB824" s="1"/>
    </row>
    <row r="825" spans="1:28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6"/>
      <c r="Y825" s="1"/>
      <c r="Z825" s="1"/>
      <c r="AA825" s="1"/>
      <c r="AB825" s="1"/>
    </row>
    <row r="826" spans="1:28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6"/>
      <c r="Y826" s="1"/>
      <c r="Z826" s="1"/>
      <c r="AA826" s="1"/>
      <c r="AB826" s="1"/>
    </row>
    <row r="827" spans="1:28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6"/>
      <c r="Y827" s="1"/>
      <c r="Z827" s="1"/>
      <c r="AA827" s="1"/>
      <c r="AB827" s="1"/>
    </row>
    <row r="828" spans="1: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6"/>
      <c r="Y828" s="1"/>
      <c r="Z828" s="1"/>
      <c r="AA828" s="1"/>
      <c r="AB828" s="1"/>
    </row>
    <row r="829" spans="1:28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6"/>
      <c r="Y829" s="1"/>
      <c r="Z829" s="1"/>
      <c r="AA829" s="1"/>
      <c r="AB829" s="1"/>
    </row>
    <row r="830" spans="1:28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6"/>
      <c r="Y830" s="1"/>
      <c r="Z830" s="1"/>
      <c r="AA830" s="1"/>
      <c r="AB830" s="1"/>
    </row>
    <row r="831" spans="1:28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6"/>
      <c r="Y831" s="1"/>
      <c r="Z831" s="1"/>
      <c r="AA831" s="1"/>
      <c r="AB831" s="1"/>
    </row>
    <row r="832" spans="1:28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6"/>
      <c r="Y832" s="1"/>
      <c r="Z832" s="1"/>
      <c r="AA832" s="1"/>
      <c r="AB832" s="1"/>
    </row>
    <row r="833" spans="1:28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6"/>
      <c r="Y833" s="1"/>
      <c r="Z833" s="1"/>
      <c r="AA833" s="1"/>
      <c r="AB833" s="1"/>
    </row>
    <row r="834" spans="1:28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6"/>
      <c r="Y834" s="1"/>
      <c r="Z834" s="1"/>
      <c r="AA834" s="1"/>
      <c r="AB834" s="1"/>
    </row>
    <row r="835" spans="1:28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6"/>
      <c r="Y835" s="1"/>
      <c r="Z835" s="1"/>
      <c r="AA835" s="1"/>
      <c r="AB835" s="1"/>
    </row>
    <row r="836" spans="1:28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6"/>
      <c r="Y836" s="1"/>
      <c r="Z836" s="1"/>
      <c r="AA836" s="1"/>
      <c r="AB836" s="1"/>
    </row>
    <row r="837" spans="1:28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6"/>
      <c r="Y837" s="1"/>
      <c r="Z837" s="1"/>
      <c r="AA837" s="1"/>
      <c r="AB837" s="1"/>
    </row>
    <row r="838" spans="1:2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6"/>
      <c r="Y838" s="1"/>
      <c r="Z838" s="1"/>
      <c r="AA838" s="1"/>
      <c r="AB838" s="1"/>
    </row>
    <row r="839" spans="1:28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6"/>
      <c r="Y839" s="1"/>
      <c r="Z839" s="1"/>
      <c r="AA839" s="1"/>
      <c r="AB839" s="1"/>
    </row>
    <row r="840" spans="1:28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6"/>
      <c r="Y840" s="1"/>
      <c r="Z840" s="1"/>
      <c r="AA840" s="1"/>
      <c r="AB840" s="1"/>
    </row>
    <row r="841" spans="1:28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6"/>
      <c r="Y841" s="1"/>
      <c r="Z841" s="1"/>
      <c r="AA841" s="1"/>
      <c r="AB841" s="1"/>
    </row>
    <row r="842" spans="1:28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6"/>
      <c r="Y842" s="1"/>
      <c r="Z842" s="1"/>
      <c r="AA842" s="1"/>
      <c r="AB842" s="1"/>
    </row>
    <row r="843" spans="1:28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6"/>
      <c r="Y843" s="1"/>
      <c r="Z843" s="1"/>
      <c r="AA843" s="1"/>
      <c r="AB843" s="1"/>
    </row>
    <row r="844" spans="1:28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6"/>
      <c r="Y844" s="1"/>
      <c r="Z844" s="1"/>
      <c r="AA844" s="1"/>
      <c r="AB844" s="1"/>
    </row>
    <row r="845" spans="1:28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6"/>
      <c r="Y845" s="1"/>
      <c r="Z845" s="1"/>
      <c r="AA845" s="1"/>
      <c r="AB845" s="1"/>
    </row>
    <row r="846" spans="1:28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6"/>
      <c r="Y846" s="1"/>
      <c r="Z846" s="1"/>
      <c r="AA846" s="1"/>
      <c r="AB846" s="1"/>
    </row>
    <row r="847" spans="1:28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6"/>
      <c r="Y847" s="1"/>
      <c r="Z847" s="1"/>
      <c r="AA847" s="1"/>
      <c r="AB847" s="1"/>
    </row>
    <row r="848" spans="1:2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6"/>
      <c r="Y848" s="1"/>
      <c r="Z848" s="1"/>
      <c r="AA848" s="1"/>
      <c r="AB848" s="1"/>
    </row>
    <row r="849" spans="1:28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6"/>
      <c r="Y849" s="1"/>
      <c r="Z849" s="1"/>
      <c r="AA849" s="1"/>
      <c r="AB849" s="1"/>
    </row>
    <row r="850" spans="1:28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6"/>
      <c r="Y850" s="1"/>
      <c r="Z850" s="1"/>
      <c r="AA850" s="1"/>
      <c r="AB850" s="1"/>
    </row>
    <row r="851" spans="1:28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6"/>
      <c r="Y851" s="1"/>
      <c r="Z851" s="1"/>
      <c r="AA851" s="1"/>
      <c r="AB851" s="1"/>
    </row>
    <row r="852" spans="1:28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6"/>
      <c r="Y852" s="1"/>
      <c r="Z852" s="1"/>
      <c r="AA852" s="1"/>
      <c r="AB852" s="1"/>
    </row>
    <row r="853" spans="1:28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6"/>
      <c r="Y853" s="1"/>
      <c r="Z853" s="1"/>
      <c r="AA853" s="1"/>
      <c r="AB853" s="1"/>
    </row>
    <row r="854" spans="1:28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6"/>
      <c r="Y854" s="1"/>
      <c r="Z854" s="1"/>
      <c r="AA854" s="1"/>
      <c r="AB854" s="1"/>
    </row>
    <row r="855" spans="1:28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6"/>
      <c r="Y855" s="1"/>
      <c r="Z855" s="1"/>
      <c r="AA855" s="1"/>
      <c r="AB855" s="1"/>
    </row>
    <row r="856" spans="1:28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6"/>
      <c r="Y856" s="1"/>
      <c r="Z856" s="1"/>
      <c r="AA856" s="1"/>
      <c r="AB856" s="1"/>
    </row>
    <row r="857" spans="1:28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6"/>
      <c r="Y857" s="1"/>
      <c r="Z857" s="1"/>
      <c r="AA857" s="1"/>
      <c r="AB857" s="1"/>
    </row>
    <row r="858" spans="1:2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6"/>
      <c r="Y858" s="1"/>
      <c r="Z858" s="1"/>
      <c r="AA858" s="1"/>
      <c r="AB858" s="1"/>
    </row>
    <row r="859" spans="1:28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6"/>
      <c r="Y859" s="1"/>
      <c r="Z859" s="1"/>
      <c r="AA859" s="1"/>
      <c r="AB859" s="1"/>
    </row>
    <row r="860" spans="1:28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6"/>
      <c r="Y860" s="1"/>
      <c r="Z860" s="1"/>
      <c r="AA860" s="1"/>
      <c r="AB860" s="1"/>
    </row>
    <row r="861" spans="1:28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6"/>
      <c r="Y861" s="1"/>
      <c r="Z861" s="1"/>
      <c r="AA861" s="1"/>
      <c r="AB861" s="1"/>
    </row>
    <row r="862" spans="1:28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6"/>
      <c r="Y862" s="1"/>
      <c r="Z862" s="1"/>
      <c r="AA862" s="1"/>
      <c r="AB862" s="1"/>
    </row>
    <row r="863" spans="1:28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6"/>
      <c r="Y863" s="1"/>
      <c r="Z863" s="1"/>
      <c r="AA863" s="1"/>
      <c r="AB863" s="1"/>
    </row>
    <row r="864" spans="1:28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6"/>
      <c r="Y864" s="1"/>
      <c r="Z864" s="1"/>
      <c r="AA864" s="1"/>
      <c r="AB864" s="1"/>
    </row>
    <row r="865" spans="1:28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6"/>
      <c r="Y865" s="1"/>
      <c r="Z865" s="1"/>
      <c r="AA865" s="1"/>
      <c r="AB865" s="1"/>
    </row>
    <row r="866" spans="1:28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6"/>
      <c r="Y866" s="1"/>
      <c r="Z866" s="1"/>
      <c r="AA866" s="1"/>
      <c r="AB866" s="1"/>
    </row>
    <row r="867" spans="1:28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6"/>
      <c r="Y867" s="1"/>
      <c r="Z867" s="1"/>
      <c r="AA867" s="1"/>
      <c r="AB867" s="1"/>
    </row>
    <row r="868" spans="1:2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6"/>
      <c r="Y868" s="1"/>
      <c r="Z868" s="1"/>
      <c r="AA868" s="1"/>
      <c r="AB868" s="1"/>
    </row>
    <row r="869" spans="1:28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6"/>
      <c r="Y869" s="1"/>
      <c r="Z869" s="1"/>
      <c r="AA869" s="1"/>
      <c r="AB869" s="1"/>
    </row>
    <row r="870" spans="1:28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6"/>
      <c r="Y870" s="1"/>
      <c r="Z870" s="1"/>
      <c r="AA870" s="1"/>
      <c r="AB870" s="1"/>
    </row>
    <row r="871" spans="1:28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6"/>
      <c r="Y871" s="1"/>
      <c r="Z871" s="1"/>
      <c r="AA871" s="1"/>
      <c r="AB871" s="1"/>
    </row>
    <row r="872" spans="1:28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6"/>
      <c r="Y872" s="1"/>
      <c r="Z872" s="1"/>
      <c r="AA872" s="1"/>
      <c r="AB872" s="1"/>
    </row>
    <row r="873" spans="1:28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6"/>
      <c r="Y873" s="1"/>
      <c r="Z873" s="1"/>
      <c r="AA873" s="1"/>
      <c r="AB873" s="1"/>
    </row>
    <row r="874" spans="1:28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6"/>
      <c r="Y874" s="1"/>
      <c r="Z874" s="1"/>
      <c r="AA874" s="1"/>
      <c r="AB874" s="1"/>
    </row>
    <row r="875" spans="1:28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6"/>
      <c r="Y875" s="1"/>
      <c r="Z875" s="1"/>
      <c r="AA875" s="1"/>
      <c r="AB875" s="1"/>
    </row>
    <row r="876" spans="1:28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6"/>
      <c r="Y876" s="1"/>
      <c r="Z876" s="1"/>
      <c r="AA876" s="1"/>
      <c r="AB876" s="1"/>
    </row>
    <row r="877" spans="1:28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6"/>
      <c r="Y877" s="1"/>
      <c r="Z877" s="1"/>
      <c r="AA877" s="1"/>
      <c r="AB877" s="1"/>
    </row>
    <row r="878" spans="1:2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6"/>
      <c r="Y878" s="1"/>
      <c r="Z878" s="1"/>
      <c r="AA878" s="1"/>
      <c r="AB878" s="1"/>
    </row>
    <row r="879" spans="1:28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6"/>
      <c r="Y879" s="1"/>
      <c r="Z879" s="1"/>
      <c r="AA879" s="1"/>
      <c r="AB879" s="1"/>
    </row>
    <row r="880" spans="1:28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6"/>
      <c r="Y880" s="1"/>
      <c r="Z880" s="1"/>
      <c r="AA880" s="1"/>
      <c r="AB880" s="1"/>
    </row>
    <row r="881" spans="1:28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6"/>
      <c r="Y881" s="1"/>
      <c r="Z881" s="1"/>
      <c r="AA881" s="1"/>
      <c r="AB881" s="1"/>
    </row>
    <row r="882" spans="1:28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6"/>
      <c r="Y882" s="1"/>
      <c r="Z882" s="1"/>
      <c r="AA882" s="1"/>
      <c r="AB882" s="1"/>
    </row>
    <row r="883" spans="1:28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6"/>
      <c r="Y883" s="1"/>
      <c r="Z883" s="1"/>
      <c r="AA883" s="1"/>
      <c r="AB883" s="1"/>
    </row>
    <row r="884" spans="1:28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6"/>
      <c r="Y884" s="1"/>
      <c r="Z884" s="1"/>
      <c r="AA884" s="1"/>
      <c r="AB884" s="1"/>
    </row>
    <row r="885" spans="1:28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6"/>
      <c r="Y885" s="1"/>
      <c r="Z885" s="1"/>
      <c r="AA885" s="1"/>
      <c r="AB885" s="1"/>
    </row>
    <row r="886" spans="1:28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6"/>
      <c r="Y886" s="1"/>
      <c r="Z886" s="1"/>
      <c r="AA886" s="1"/>
      <c r="AB886" s="1"/>
    </row>
    <row r="887" spans="1:28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6"/>
      <c r="Y887" s="1"/>
      <c r="Z887" s="1"/>
      <c r="AA887" s="1"/>
      <c r="AB887" s="1"/>
    </row>
    <row r="888" spans="1:2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6"/>
      <c r="Y888" s="1"/>
      <c r="Z888" s="1"/>
      <c r="AA888" s="1"/>
      <c r="AB888" s="1"/>
    </row>
    <row r="889" spans="1:28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6"/>
      <c r="Y889" s="1"/>
      <c r="Z889" s="1"/>
      <c r="AA889" s="1"/>
      <c r="AB889" s="1"/>
    </row>
    <row r="890" spans="1:28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6"/>
      <c r="Y890" s="1"/>
      <c r="Z890" s="1"/>
      <c r="AA890" s="1"/>
      <c r="AB890" s="1"/>
    </row>
    <row r="891" spans="1:28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6"/>
      <c r="Y891" s="1"/>
      <c r="Z891" s="1"/>
      <c r="AA891" s="1"/>
      <c r="AB891" s="1"/>
    </row>
    <row r="892" spans="1:28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6"/>
      <c r="Y892" s="1"/>
      <c r="Z892" s="1"/>
      <c r="AA892" s="1"/>
      <c r="AB892" s="1"/>
    </row>
    <row r="893" spans="1:28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6"/>
      <c r="Y893" s="1"/>
      <c r="Z893" s="1"/>
      <c r="AA893" s="1"/>
      <c r="AB893" s="1"/>
    </row>
    <row r="894" spans="1:28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6"/>
      <c r="Y894" s="1"/>
      <c r="Z894" s="1"/>
      <c r="AA894" s="1"/>
      <c r="AB894" s="1"/>
    </row>
    <row r="895" spans="1:28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6"/>
      <c r="Y895" s="1"/>
      <c r="Z895" s="1"/>
      <c r="AA895" s="1"/>
      <c r="AB895" s="1"/>
    </row>
    <row r="896" spans="1:28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6"/>
      <c r="Y896" s="1"/>
      <c r="Z896" s="1"/>
      <c r="AA896" s="1"/>
      <c r="AB896" s="1"/>
    </row>
    <row r="897" spans="1:28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6"/>
      <c r="Y897" s="1"/>
      <c r="Z897" s="1"/>
      <c r="AA897" s="1"/>
      <c r="AB897" s="1"/>
    </row>
    <row r="898" spans="1:2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6"/>
      <c r="Y898" s="1"/>
      <c r="Z898" s="1"/>
      <c r="AA898" s="1"/>
      <c r="AB898" s="1"/>
    </row>
    <row r="899" spans="1:28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6"/>
      <c r="Y899" s="1"/>
      <c r="Z899" s="1"/>
      <c r="AA899" s="1"/>
      <c r="AB899" s="1"/>
    </row>
    <row r="900" spans="1:28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6"/>
      <c r="Y900" s="1"/>
      <c r="Z900" s="1"/>
      <c r="AA900" s="1"/>
      <c r="AB900" s="1"/>
    </row>
    <row r="901" spans="1:28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6"/>
      <c r="Y901" s="1"/>
      <c r="Z901" s="1"/>
      <c r="AA901" s="1"/>
      <c r="AB901" s="1"/>
    </row>
    <row r="902" spans="1:28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6"/>
      <c r="Y902" s="1"/>
      <c r="Z902" s="1"/>
      <c r="AA902" s="1"/>
      <c r="AB902" s="1"/>
    </row>
    <row r="903" spans="1:28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6"/>
      <c r="Y903" s="1"/>
      <c r="Z903" s="1"/>
      <c r="AA903" s="1"/>
      <c r="AB903" s="1"/>
    </row>
    <row r="904" spans="1:28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6"/>
      <c r="Y904" s="1"/>
      <c r="Z904" s="1"/>
      <c r="AA904" s="1"/>
      <c r="AB904" s="1"/>
    </row>
    <row r="905" spans="1:28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6"/>
      <c r="Y905" s="1"/>
      <c r="Z905" s="1"/>
      <c r="AA905" s="1"/>
      <c r="AB905" s="1"/>
    </row>
    <row r="906" spans="1:28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6"/>
      <c r="Y906" s="1"/>
      <c r="Z906" s="1"/>
      <c r="AA906" s="1"/>
      <c r="AB906" s="1"/>
    </row>
    <row r="907" spans="1:28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6"/>
      <c r="Y907" s="1"/>
      <c r="Z907" s="1"/>
      <c r="AA907" s="1"/>
      <c r="AB907" s="1"/>
    </row>
    <row r="908" spans="1:2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6"/>
      <c r="Y908" s="1"/>
      <c r="Z908" s="1"/>
      <c r="AA908" s="1"/>
      <c r="AB908" s="1"/>
    </row>
    <row r="909" spans="1:28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6"/>
      <c r="Y909" s="1"/>
      <c r="Z909" s="1"/>
      <c r="AA909" s="1"/>
      <c r="AB909" s="1"/>
    </row>
    <row r="910" spans="1:28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6"/>
      <c r="Y910" s="1"/>
      <c r="Z910" s="1"/>
      <c r="AA910" s="1"/>
      <c r="AB910" s="1"/>
    </row>
    <row r="911" spans="1:28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6"/>
      <c r="Y911" s="1"/>
      <c r="Z911" s="1"/>
      <c r="AA911" s="1"/>
      <c r="AB911" s="1"/>
    </row>
    <row r="912" spans="1:28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6"/>
      <c r="Y912" s="1"/>
      <c r="Z912" s="1"/>
      <c r="AA912" s="1"/>
      <c r="AB912" s="1"/>
    </row>
    <row r="913" spans="1:28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6"/>
      <c r="Y913" s="1"/>
      <c r="Z913" s="1"/>
      <c r="AA913" s="1"/>
      <c r="AB913" s="1"/>
    </row>
    <row r="914" spans="1:28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6"/>
      <c r="Y914" s="1"/>
      <c r="Z914" s="1"/>
      <c r="AA914" s="1"/>
      <c r="AB914" s="1"/>
    </row>
    <row r="915" spans="1:28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6"/>
      <c r="Y915" s="1"/>
      <c r="Z915" s="1"/>
      <c r="AA915" s="1"/>
      <c r="AB915" s="1"/>
    </row>
    <row r="916" spans="1:28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6"/>
      <c r="Y916" s="1"/>
      <c r="Z916" s="1"/>
      <c r="AA916" s="1"/>
      <c r="AB916" s="1"/>
    </row>
    <row r="917" spans="1:28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6"/>
      <c r="Y917" s="1"/>
      <c r="Z917" s="1"/>
      <c r="AA917" s="1"/>
      <c r="AB917" s="1"/>
    </row>
    <row r="918" spans="1:2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6"/>
      <c r="Y918" s="1"/>
      <c r="Z918" s="1"/>
      <c r="AA918" s="1"/>
      <c r="AB918" s="1"/>
    </row>
    <row r="919" spans="1:28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6"/>
      <c r="Y919" s="1"/>
      <c r="Z919" s="1"/>
      <c r="AA919" s="1"/>
      <c r="AB919" s="1"/>
    </row>
    <row r="920" spans="1:28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6"/>
      <c r="Y920" s="1"/>
      <c r="Z920" s="1"/>
      <c r="AA920" s="1"/>
      <c r="AB920" s="1"/>
    </row>
    <row r="921" spans="1:28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6"/>
      <c r="Y921" s="1"/>
      <c r="Z921" s="1"/>
      <c r="AA921" s="1"/>
      <c r="AB921" s="1"/>
    </row>
    <row r="922" spans="1:28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6"/>
      <c r="Y922" s="1"/>
      <c r="Z922" s="1"/>
      <c r="AA922" s="1"/>
      <c r="AB922" s="1"/>
    </row>
    <row r="923" spans="1:28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6"/>
      <c r="Y923" s="1"/>
      <c r="Z923" s="1"/>
      <c r="AA923" s="1"/>
      <c r="AB923" s="1"/>
    </row>
    <row r="924" spans="1:28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6"/>
      <c r="Y924" s="1"/>
      <c r="Z924" s="1"/>
      <c r="AA924" s="1"/>
      <c r="AB924" s="1"/>
    </row>
    <row r="925" spans="1:28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6"/>
      <c r="Y925" s="1"/>
      <c r="Z925" s="1"/>
      <c r="AA925" s="1"/>
      <c r="AB925" s="1"/>
    </row>
    <row r="926" spans="1:28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6"/>
      <c r="Y926" s="1"/>
      <c r="Z926" s="1"/>
      <c r="AA926" s="1"/>
      <c r="AB926" s="1"/>
    </row>
    <row r="927" spans="1:28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6"/>
      <c r="Y927" s="1"/>
      <c r="Z927" s="1"/>
      <c r="AA927" s="1"/>
      <c r="AB927" s="1"/>
    </row>
    <row r="928" spans="1: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6"/>
      <c r="Y928" s="1"/>
      <c r="Z928" s="1"/>
      <c r="AA928" s="1"/>
      <c r="AB928" s="1"/>
    </row>
    <row r="929" spans="1:28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6"/>
      <c r="Y929" s="1"/>
      <c r="Z929" s="1"/>
      <c r="AA929" s="1"/>
      <c r="AB929" s="1"/>
    </row>
    <row r="930" spans="1:28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6"/>
      <c r="Y930" s="1"/>
      <c r="Z930" s="1"/>
      <c r="AA930" s="1"/>
      <c r="AB930" s="1"/>
    </row>
    <row r="931" spans="1:28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6"/>
      <c r="Y931" s="1"/>
      <c r="Z931" s="1"/>
      <c r="AA931" s="1"/>
      <c r="AB931" s="1"/>
    </row>
    <row r="932" spans="1:28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6"/>
      <c r="Y932" s="1"/>
      <c r="Z932" s="1"/>
      <c r="AA932" s="1"/>
      <c r="AB932" s="1"/>
    </row>
    <row r="933" spans="1:28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6"/>
      <c r="Y933" s="1"/>
      <c r="Z933" s="1"/>
      <c r="AA933" s="1"/>
      <c r="AB933" s="1"/>
    </row>
    <row r="934" spans="1:28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6"/>
      <c r="Y934" s="1"/>
      <c r="Z934" s="1"/>
      <c r="AA934" s="1"/>
      <c r="AB934" s="1"/>
    </row>
    <row r="935" spans="1:28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6"/>
      <c r="Y935" s="1"/>
      <c r="Z935" s="1"/>
      <c r="AA935" s="1"/>
      <c r="AB935" s="1"/>
    </row>
    <row r="936" spans="1:28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6"/>
      <c r="Y936" s="1"/>
      <c r="Z936" s="1"/>
      <c r="AA936" s="1"/>
      <c r="AB936" s="1"/>
    </row>
    <row r="937" spans="1:28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6"/>
      <c r="Y937" s="1"/>
      <c r="Z937" s="1"/>
      <c r="AA937" s="1"/>
      <c r="AB937" s="1"/>
    </row>
    <row r="938" spans="1:2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6"/>
      <c r="Y938" s="1"/>
      <c r="Z938" s="1"/>
      <c r="AA938" s="1"/>
      <c r="AB938" s="1"/>
    </row>
    <row r="939" spans="1:28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6"/>
      <c r="Y939" s="1"/>
      <c r="Z939" s="1"/>
      <c r="AA939" s="1"/>
      <c r="AB939" s="1"/>
    </row>
    <row r="940" spans="1:28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6"/>
      <c r="Y940" s="1"/>
      <c r="Z940" s="1"/>
      <c r="AA940" s="1"/>
      <c r="AB940" s="1"/>
    </row>
    <row r="941" spans="1:28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6"/>
      <c r="Y941" s="1"/>
      <c r="Z941" s="1"/>
      <c r="AA941" s="1"/>
      <c r="AB941" s="1"/>
    </row>
    <row r="942" spans="1:28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6"/>
      <c r="Y942" s="1"/>
      <c r="Z942" s="1"/>
      <c r="AA942" s="1"/>
      <c r="AB942" s="1"/>
    </row>
    <row r="943" spans="1:28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6"/>
      <c r="Y943" s="1"/>
      <c r="Z943" s="1"/>
      <c r="AA943" s="1"/>
      <c r="AB943" s="1"/>
    </row>
    <row r="944" spans="1:28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6"/>
      <c r="Y944" s="1"/>
      <c r="Z944" s="1"/>
      <c r="AA944" s="1"/>
      <c r="AB944" s="1"/>
    </row>
    <row r="945" spans="1:28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6"/>
      <c r="Y945" s="1"/>
      <c r="Z945" s="1"/>
      <c r="AA945" s="1"/>
      <c r="AB945" s="1"/>
    </row>
    <row r="946" spans="1:28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6"/>
      <c r="Y946" s="1"/>
      <c r="Z946" s="1"/>
      <c r="AA946" s="1"/>
      <c r="AB946" s="1"/>
    </row>
    <row r="947" spans="1:28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6"/>
      <c r="Y947" s="1"/>
      <c r="Z947" s="1"/>
      <c r="AA947" s="1"/>
      <c r="AB947" s="1"/>
    </row>
    <row r="948" spans="1:2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6"/>
      <c r="Y948" s="1"/>
      <c r="Z948" s="1"/>
      <c r="AA948" s="1"/>
      <c r="AB948" s="1"/>
    </row>
    <row r="949" spans="1:28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6"/>
      <c r="Y949" s="1"/>
      <c r="Z949" s="1"/>
      <c r="AA949" s="1"/>
      <c r="AB949" s="1"/>
    </row>
    <row r="950" spans="1:28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6"/>
      <c r="Y950" s="1"/>
      <c r="Z950" s="1"/>
      <c r="AA950" s="1"/>
      <c r="AB950" s="1"/>
    </row>
    <row r="951" spans="1:28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6"/>
      <c r="Y951" s="1"/>
      <c r="Z951" s="1"/>
      <c r="AA951" s="1"/>
      <c r="AB951" s="1"/>
    </row>
    <row r="952" spans="1:28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6"/>
      <c r="Y952" s="1"/>
      <c r="Z952" s="1"/>
      <c r="AA952" s="1"/>
      <c r="AB952" s="1"/>
    </row>
    <row r="953" spans="1:28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6"/>
      <c r="Y953" s="1"/>
      <c r="Z953" s="1"/>
      <c r="AA953" s="1"/>
      <c r="AB953" s="1"/>
    </row>
    <row r="954" spans="1:28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6"/>
      <c r="Y954" s="1"/>
      <c r="Z954" s="1"/>
      <c r="AA954" s="1"/>
      <c r="AB954" s="1"/>
    </row>
    <row r="955" spans="1:28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6"/>
      <c r="Y955" s="1"/>
      <c r="Z955" s="1"/>
      <c r="AA955" s="1"/>
      <c r="AB955" s="1"/>
    </row>
    <row r="956" spans="1:28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6"/>
      <c r="Y956" s="1"/>
      <c r="Z956" s="1"/>
      <c r="AA956" s="1"/>
      <c r="AB956" s="1"/>
    </row>
    <row r="957" spans="1:28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6"/>
      <c r="Y957" s="1"/>
      <c r="Z957" s="1"/>
      <c r="AA957" s="1"/>
      <c r="AB957" s="1"/>
    </row>
    <row r="958" spans="1:2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6"/>
      <c r="Y958" s="1"/>
      <c r="Z958" s="1"/>
      <c r="AA958" s="1"/>
      <c r="AB958" s="1"/>
    </row>
    <row r="959" spans="1:28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6"/>
      <c r="Y959" s="1"/>
      <c r="Z959" s="1"/>
      <c r="AA959" s="1"/>
      <c r="AB959" s="1"/>
    </row>
    <row r="960" spans="1:28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6"/>
      <c r="Y960" s="1"/>
      <c r="Z960" s="1"/>
      <c r="AA960" s="1"/>
      <c r="AB960" s="1"/>
    </row>
    <row r="961" spans="1:28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6"/>
      <c r="Y961" s="1"/>
      <c r="Z961" s="1"/>
      <c r="AA961" s="1"/>
      <c r="AB961" s="1"/>
    </row>
    <row r="962" spans="1:28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6"/>
      <c r="Y962" s="1"/>
      <c r="Z962" s="1"/>
      <c r="AA962" s="1"/>
      <c r="AB962" s="1"/>
    </row>
    <row r="963" spans="1:28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6"/>
      <c r="Y963" s="1"/>
      <c r="Z963" s="1"/>
      <c r="AA963" s="1"/>
      <c r="AB963" s="1"/>
    </row>
    <row r="964" spans="1:28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6"/>
      <c r="Y964" s="1"/>
      <c r="Z964" s="1"/>
      <c r="AA964" s="1"/>
      <c r="AB964" s="1"/>
    </row>
    <row r="965" spans="1:28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6"/>
      <c r="Y965" s="1"/>
      <c r="Z965" s="1"/>
      <c r="AA965" s="1"/>
      <c r="AB965" s="1"/>
    </row>
    <row r="966" spans="1:28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6"/>
      <c r="Y966" s="1"/>
      <c r="Z966" s="1"/>
      <c r="AA966" s="1"/>
      <c r="AB966" s="1"/>
    </row>
    <row r="967" spans="1:28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6"/>
      <c r="Y967" s="1"/>
      <c r="Z967" s="1"/>
      <c r="AA967" s="1"/>
      <c r="AB967" s="1"/>
    </row>
    <row r="968" spans="1:2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6"/>
      <c r="Y968" s="1"/>
      <c r="Z968" s="1"/>
      <c r="AA968" s="1"/>
      <c r="AB968" s="1"/>
    </row>
    <row r="969" spans="1:28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6"/>
      <c r="Y969" s="1"/>
      <c r="Z969" s="1"/>
      <c r="AA969" s="1"/>
      <c r="AB969" s="1"/>
    </row>
    <row r="970" spans="1:28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6"/>
      <c r="Y970" s="1"/>
      <c r="Z970" s="1"/>
      <c r="AA970" s="1"/>
      <c r="AB970" s="1"/>
    </row>
    <row r="971" spans="1:28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6"/>
      <c r="Y971" s="1"/>
      <c r="Z971" s="1"/>
      <c r="AA971" s="1"/>
      <c r="AB971" s="1"/>
    </row>
    <row r="972" spans="1:28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6"/>
      <c r="Y972" s="1"/>
      <c r="Z972" s="1"/>
      <c r="AA972" s="1"/>
      <c r="AB972" s="1"/>
    </row>
    <row r="973" spans="1:28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6"/>
      <c r="Y973" s="1"/>
      <c r="Z973" s="1"/>
      <c r="AA973" s="1"/>
      <c r="AB973" s="1"/>
    </row>
    <row r="974" spans="1:28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6"/>
      <c r="Y974" s="1"/>
      <c r="Z974" s="1"/>
      <c r="AA974" s="1"/>
      <c r="AB974" s="1"/>
    </row>
  </sheetData>
  <mergeCells count="8">
    <mergeCell ref="C35:C38"/>
    <mergeCell ref="C39:C42"/>
    <mergeCell ref="C44:C46"/>
    <mergeCell ref="C5:C12"/>
    <mergeCell ref="C13:C18"/>
    <mergeCell ref="C19:C22"/>
    <mergeCell ref="C23:C27"/>
    <mergeCell ref="C29:C34"/>
  </mergeCells>
  <pageMargins left="0.7" right="0.7" top="0.75" bottom="0.75" header="0" footer="0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048575"/>
  <sheetViews>
    <sheetView topLeftCell="D1" zoomScale="90" zoomScaleNormal="90" zoomScalePageLayoutView="120" workbookViewId="0">
      <pane xSplit="6" ySplit="4" topLeftCell="AU138" activePane="bottomRight" state="frozen"/>
      <selection pane="bottomRight" activeCell="D2" sqref="D2:BB153"/>
      <selection pane="bottomLeft" activeCell="D5" sqref="D5"/>
      <selection pane="topRight" activeCell="I1" sqref="I1"/>
    </sheetView>
  </sheetViews>
  <sheetFormatPr defaultColWidth="12.625" defaultRowHeight="15" customHeight="1"/>
  <cols>
    <col min="1" max="1" width="26.875" hidden="1" customWidth="1"/>
    <col min="2" max="2" width="28.375" hidden="1" customWidth="1"/>
    <col min="3" max="3" width="7.625" hidden="1" customWidth="1"/>
    <col min="4" max="4" width="19" customWidth="1"/>
    <col min="5" max="5" width="16.875" customWidth="1"/>
    <col min="6" max="6" width="11.875" customWidth="1"/>
    <col min="7" max="7" width="38" customWidth="1"/>
    <col min="8" max="8" width="7.375" customWidth="1"/>
    <col min="9" max="9" width="9" bestFit="1" customWidth="1"/>
    <col min="10" max="10" width="6.5" customWidth="1"/>
    <col min="11" max="11" width="7.375" customWidth="1"/>
    <col min="12" max="12" width="7.125" style="295" customWidth="1"/>
    <col min="13" max="13" width="7.5" style="295" customWidth="1"/>
    <col min="14" max="14" width="6.25" style="295" customWidth="1"/>
    <col min="15" max="15" width="7.125" style="295" customWidth="1"/>
    <col min="16" max="17" width="7.375" style="295" customWidth="1"/>
    <col min="18" max="18" width="7.625" style="295" customWidth="1"/>
    <col min="19" max="19" width="6.625" style="295" customWidth="1"/>
    <col min="20" max="20" width="7.375" style="295" customWidth="1"/>
    <col min="21" max="21" width="8.625" style="295" customWidth="1"/>
    <col min="22" max="22" width="8.125" style="295" customWidth="1"/>
    <col min="23" max="24" width="7.625" style="295" customWidth="1"/>
    <col min="25" max="25" width="6.125" style="295" customWidth="1"/>
    <col min="26" max="26" width="6.625" style="295" customWidth="1"/>
    <col min="27" max="27" width="7.875" style="295" customWidth="1"/>
    <col min="28" max="28" width="8.375" customWidth="1"/>
    <col min="29" max="29" width="7.625" customWidth="1"/>
    <col min="30" max="30" width="9.875" customWidth="1"/>
    <col min="31" max="31" width="8.125" style="295" customWidth="1"/>
    <col min="32" max="32" width="8.125" customWidth="1"/>
    <col min="33" max="33" width="7.875" customWidth="1"/>
    <col min="34" max="34" width="7.5" customWidth="1"/>
    <col min="35" max="35" width="6.5" customWidth="1"/>
    <col min="36" max="36" width="10.625" customWidth="1"/>
    <col min="37" max="37" width="8.375" bestFit="1" customWidth="1"/>
    <col min="38" max="38" width="7.125" customWidth="1"/>
    <col min="39" max="39" width="8.875" customWidth="1"/>
    <col min="40" max="40" width="9.375" customWidth="1"/>
    <col min="41" max="41" width="9.5" customWidth="1"/>
    <col min="42" max="43" width="8.625" customWidth="1"/>
    <col min="44" max="54" width="10" customWidth="1"/>
  </cols>
  <sheetData>
    <row r="1" spans="1:55">
      <c r="A1" s="187"/>
      <c r="B1" s="187"/>
      <c r="C1" s="308" t="s">
        <v>319</v>
      </c>
      <c r="D1" s="316"/>
      <c r="E1" s="316"/>
      <c r="F1" s="311"/>
      <c r="G1" s="312"/>
      <c r="H1" s="312"/>
      <c r="I1" s="316"/>
      <c r="J1" s="311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</row>
    <row r="2" spans="1:55" ht="52.5" customHeight="1">
      <c r="A2" s="188"/>
      <c r="B2" s="188"/>
      <c r="C2" s="309"/>
      <c r="D2" s="313"/>
      <c r="E2" s="313"/>
      <c r="G2" s="314"/>
      <c r="H2" s="348"/>
      <c r="I2" s="349"/>
      <c r="J2" s="340" t="s">
        <v>320</v>
      </c>
      <c r="K2" s="340" t="s">
        <v>321</v>
      </c>
      <c r="L2" s="340" t="s">
        <v>322</v>
      </c>
      <c r="M2" s="340" t="s">
        <v>261</v>
      </c>
      <c r="N2" s="340" t="s">
        <v>257</v>
      </c>
      <c r="O2" s="340" t="s">
        <v>249</v>
      </c>
      <c r="P2" s="341" t="s">
        <v>323</v>
      </c>
      <c r="Q2" s="340" t="s">
        <v>324</v>
      </c>
      <c r="R2" s="340" t="s">
        <v>325</v>
      </c>
      <c r="S2" s="340" t="s">
        <v>254</v>
      </c>
      <c r="T2" s="340" t="s">
        <v>326</v>
      </c>
      <c r="U2" s="340" t="s">
        <v>327</v>
      </c>
      <c r="V2" s="341" t="s">
        <v>328</v>
      </c>
      <c r="W2" s="340" t="s">
        <v>329</v>
      </c>
      <c r="X2" s="341" t="s">
        <v>330</v>
      </c>
      <c r="Y2" s="340" t="s">
        <v>331</v>
      </c>
      <c r="Z2" s="340" t="s">
        <v>332</v>
      </c>
      <c r="AA2" s="340" t="s">
        <v>333</v>
      </c>
      <c r="AB2" s="340" t="s">
        <v>334</v>
      </c>
      <c r="AC2" s="340" t="s">
        <v>263</v>
      </c>
      <c r="AD2" s="340" t="s">
        <v>335</v>
      </c>
      <c r="AE2" s="342" t="s">
        <v>336</v>
      </c>
      <c r="AF2" s="344" t="s">
        <v>337</v>
      </c>
      <c r="AG2" s="344" t="s">
        <v>338</v>
      </c>
      <c r="AH2" s="344" t="s">
        <v>339</v>
      </c>
      <c r="AI2" s="344" t="s">
        <v>340</v>
      </c>
      <c r="AJ2" s="344" t="s">
        <v>341</v>
      </c>
      <c r="AK2" s="344" t="s">
        <v>342</v>
      </c>
      <c r="AL2" s="344" t="s">
        <v>343</v>
      </c>
      <c r="AM2" s="344" t="s">
        <v>344</v>
      </c>
      <c r="AN2" s="344" t="s">
        <v>345</v>
      </c>
      <c r="AO2" s="344" t="s">
        <v>346</v>
      </c>
      <c r="AP2" s="344" t="s">
        <v>347</v>
      </c>
      <c r="AQ2" s="344" t="s">
        <v>348</v>
      </c>
      <c r="AR2" s="344" t="s">
        <v>349</v>
      </c>
      <c r="AS2" s="344" t="s">
        <v>350</v>
      </c>
      <c r="AT2" s="344" t="s">
        <v>351</v>
      </c>
      <c r="AU2" s="344" t="s">
        <v>352</v>
      </c>
      <c r="AV2" s="344" t="s">
        <v>353</v>
      </c>
      <c r="AW2" s="344" t="s">
        <v>354</v>
      </c>
      <c r="AX2" s="344" t="s">
        <v>355</v>
      </c>
      <c r="AY2" s="344" t="s">
        <v>356</v>
      </c>
      <c r="AZ2" s="344" t="s">
        <v>357</v>
      </c>
      <c r="BA2" s="344" t="s">
        <v>358</v>
      </c>
      <c r="BB2" s="344" t="s">
        <v>359</v>
      </c>
      <c r="BC2" s="339"/>
    </row>
    <row r="3" spans="1:55" ht="52.5" customHeight="1">
      <c r="A3" s="189" t="s">
        <v>360</v>
      </c>
      <c r="B3" s="189" t="s">
        <v>361</v>
      </c>
      <c r="C3" s="310"/>
      <c r="D3" s="315"/>
      <c r="E3" s="315"/>
      <c r="F3" s="315"/>
      <c r="G3" s="314"/>
      <c r="H3" s="348"/>
      <c r="I3" s="349"/>
      <c r="J3" s="343">
        <f>SUMPRODUCT($H$5:$H$153,J5:J153)</f>
        <v>8</v>
      </c>
      <c r="K3" s="343">
        <f>SUMPRODUCT($H$5:$H$153,K5:K153)</f>
        <v>4</v>
      </c>
      <c r="L3" s="343">
        <f t="shared" ref="L3:AE3" si="0">SUMPRODUCT($H$5:$H$153,L5:L153)</f>
        <v>7</v>
      </c>
      <c r="M3" s="343">
        <f t="shared" si="0"/>
        <v>4</v>
      </c>
      <c r="N3" s="343">
        <f t="shared" si="0"/>
        <v>0</v>
      </c>
      <c r="O3" s="343">
        <f t="shared" si="0"/>
        <v>9</v>
      </c>
      <c r="P3" s="343">
        <f t="shared" si="0"/>
        <v>10</v>
      </c>
      <c r="Q3" s="343">
        <f t="shared" si="0"/>
        <v>13</v>
      </c>
      <c r="R3" s="343">
        <f t="shared" si="0"/>
        <v>9</v>
      </c>
      <c r="S3" s="343">
        <f t="shared" si="0"/>
        <v>0</v>
      </c>
      <c r="T3" s="343">
        <f t="shared" si="0"/>
        <v>3</v>
      </c>
      <c r="U3" s="343">
        <f>SUMPRODUCT($H$5:$H$153,U5:U153)</f>
        <v>7</v>
      </c>
      <c r="V3" s="343">
        <f t="shared" si="0"/>
        <v>0</v>
      </c>
      <c r="W3" s="343">
        <f t="shared" si="0"/>
        <v>6.5</v>
      </c>
      <c r="X3" s="343">
        <f t="shared" si="0"/>
        <v>0</v>
      </c>
      <c r="Y3" s="343">
        <f t="shared" si="0"/>
        <v>10</v>
      </c>
      <c r="Z3" s="343">
        <f t="shared" si="0"/>
        <v>10.5</v>
      </c>
      <c r="AA3" s="343">
        <f t="shared" si="0"/>
        <v>9</v>
      </c>
      <c r="AB3" s="343">
        <f t="shared" si="0"/>
        <v>6</v>
      </c>
      <c r="AC3" s="343">
        <f t="shared" si="0"/>
        <v>6</v>
      </c>
      <c r="AD3" s="343">
        <f t="shared" si="0"/>
        <v>5</v>
      </c>
      <c r="AE3" s="343">
        <f t="shared" si="0"/>
        <v>3</v>
      </c>
      <c r="AF3" s="345">
        <f>SUMPRODUCT($H$5:$H$142,AF5:AF142)</f>
        <v>6</v>
      </c>
      <c r="AG3" s="345">
        <f t="shared" ref="AG3:BB3" si="1">SUMPRODUCT($H$5:$H$142,AG5:AG142)</f>
        <v>12</v>
      </c>
      <c r="AH3" s="345">
        <f t="shared" si="1"/>
        <v>4</v>
      </c>
      <c r="AI3" s="345">
        <f t="shared" si="1"/>
        <v>10</v>
      </c>
      <c r="AJ3" s="345">
        <f t="shared" si="1"/>
        <v>5</v>
      </c>
      <c r="AK3" s="345">
        <f t="shared" si="1"/>
        <v>14</v>
      </c>
      <c r="AL3" s="345">
        <f t="shared" si="1"/>
        <v>4</v>
      </c>
      <c r="AM3" s="345">
        <f t="shared" si="1"/>
        <v>4</v>
      </c>
      <c r="AN3" s="345">
        <f t="shared" si="1"/>
        <v>0</v>
      </c>
      <c r="AO3" s="345">
        <f t="shared" si="1"/>
        <v>5</v>
      </c>
      <c r="AP3" s="345">
        <f t="shared" si="1"/>
        <v>3</v>
      </c>
      <c r="AQ3" s="345">
        <f t="shared" si="1"/>
        <v>0</v>
      </c>
      <c r="AR3" s="345">
        <f t="shared" si="1"/>
        <v>3</v>
      </c>
      <c r="AS3" s="345">
        <f t="shared" si="1"/>
        <v>2</v>
      </c>
      <c r="AT3" s="345">
        <f t="shared" si="1"/>
        <v>3</v>
      </c>
      <c r="AU3" s="345">
        <f t="shared" si="1"/>
        <v>0</v>
      </c>
      <c r="AV3" s="345">
        <f t="shared" si="1"/>
        <v>0</v>
      </c>
      <c r="AW3" s="345">
        <f t="shared" si="1"/>
        <v>0</v>
      </c>
      <c r="AX3" s="345">
        <f t="shared" si="1"/>
        <v>0</v>
      </c>
      <c r="AY3" s="345">
        <f t="shared" si="1"/>
        <v>5</v>
      </c>
      <c r="AZ3" s="345">
        <f t="shared" si="1"/>
        <v>3</v>
      </c>
      <c r="BA3" s="345">
        <f t="shared" si="1"/>
        <v>1.5</v>
      </c>
      <c r="BB3" s="345">
        <f t="shared" si="1"/>
        <v>5</v>
      </c>
    </row>
    <row r="4" spans="1:55" s="318" customFormat="1" ht="30" customHeight="1">
      <c r="A4" s="317"/>
      <c r="B4" s="317"/>
      <c r="C4" s="317"/>
      <c r="D4" s="346" t="s">
        <v>362</v>
      </c>
      <c r="E4" s="346" t="s">
        <v>363</v>
      </c>
      <c r="F4" s="346" t="s">
        <v>364</v>
      </c>
      <c r="G4" s="346" t="s">
        <v>365</v>
      </c>
      <c r="H4" s="346" t="s">
        <v>366</v>
      </c>
      <c r="I4" s="346" t="s">
        <v>367</v>
      </c>
      <c r="J4" s="346">
        <f>SUM(J5:J142)</f>
        <v>1.5</v>
      </c>
      <c r="K4" s="346">
        <f>SUM(K5:K142)</f>
        <v>1</v>
      </c>
      <c r="L4" s="346">
        <f t="shared" ref="L4:AE4" si="2">SUM(L5:L142)</f>
        <v>3</v>
      </c>
      <c r="M4" s="346">
        <f t="shared" si="2"/>
        <v>1</v>
      </c>
      <c r="N4" s="346">
        <f t="shared" si="2"/>
        <v>0</v>
      </c>
      <c r="O4" s="346">
        <f t="shared" si="2"/>
        <v>2</v>
      </c>
      <c r="P4" s="346">
        <f t="shared" si="2"/>
        <v>2.5</v>
      </c>
      <c r="Q4" s="346">
        <f t="shared" si="2"/>
        <v>4</v>
      </c>
      <c r="R4" s="346">
        <f t="shared" si="2"/>
        <v>3</v>
      </c>
      <c r="S4" s="346">
        <f t="shared" si="2"/>
        <v>0</v>
      </c>
      <c r="T4" s="346">
        <f t="shared" si="2"/>
        <v>2</v>
      </c>
      <c r="U4" s="346">
        <f t="shared" si="2"/>
        <v>2</v>
      </c>
      <c r="V4" s="346">
        <f t="shared" si="2"/>
        <v>0</v>
      </c>
      <c r="W4" s="346">
        <f t="shared" si="2"/>
        <v>2</v>
      </c>
      <c r="X4" s="346">
        <f t="shared" si="2"/>
        <v>0</v>
      </c>
      <c r="Y4" s="346">
        <f t="shared" si="2"/>
        <v>2</v>
      </c>
      <c r="Z4" s="346">
        <f t="shared" si="2"/>
        <v>3</v>
      </c>
      <c r="AA4" s="346">
        <f t="shared" si="2"/>
        <v>3</v>
      </c>
      <c r="AB4" s="346">
        <f t="shared" si="2"/>
        <v>2</v>
      </c>
      <c r="AC4" s="346">
        <f t="shared" si="2"/>
        <v>2</v>
      </c>
      <c r="AD4" s="346">
        <f t="shared" si="2"/>
        <v>1</v>
      </c>
      <c r="AE4" s="346">
        <f t="shared" si="2"/>
        <v>1</v>
      </c>
      <c r="AF4" s="347">
        <f>SUM(AF5:AF142)</f>
        <v>2</v>
      </c>
      <c r="AG4" s="347">
        <f t="shared" ref="AG4:BB4" si="3">SUM(AG5:AG142)</f>
        <v>3</v>
      </c>
      <c r="AH4" s="347">
        <f t="shared" si="3"/>
        <v>1</v>
      </c>
      <c r="AI4" s="347">
        <f t="shared" si="3"/>
        <v>2</v>
      </c>
      <c r="AJ4" s="347">
        <f t="shared" si="3"/>
        <v>1</v>
      </c>
      <c r="AK4" s="347">
        <f t="shared" si="3"/>
        <v>5</v>
      </c>
      <c r="AL4" s="347">
        <f t="shared" si="3"/>
        <v>1</v>
      </c>
      <c r="AM4" s="347">
        <f t="shared" si="3"/>
        <v>1</v>
      </c>
      <c r="AN4" s="347">
        <f t="shared" si="3"/>
        <v>0</v>
      </c>
      <c r="AO4" s="347">
        <f t="shared" si="3"/>
        <v>2</v>
      </c>
      <c r="AP4" s="347">
        <f t="shared" si="3"/>
        <v>1</v>
      </c>
      <c r="AQ4" s="347">
        <f t="shared" si="3"/>
        <v>0</v>
      </c>
      <c r="AR4" s="347">
        <f t="shared" si="3"/>
        <v>1</v>
      </c>
      <c r="AS4" s="347">
        <f t="shared" si="3"/>
        <v>1</v>
      </c>
      <c r="AT4" s="347">
        <f t="shared" si="3"/>
        <v>1</v>
      </c>
      <c r="AU4" s="347">
        <f t="shared" si="3"/>
        <v>0</v>
      </c>
      <c r="AV4" s="347">
        <f t="shared" si="3"/>
        <v>0</v>
      </c>
      <c r="AW4" s="347">
        <f t="shared" si="3"/>
        <v>0</v>
      </c>
      <c r="AX4" s="347">
        <f t="shared" si="3"/>
        <v>0</v>
      </c>
      <c r="AY4" s="347">
        <f t="shared" si="3"/>
        <v>1</v>
      </c>
      <c r="AZ4" s="347">
        <f t="shared" si="3"/>
        <v>1</v>
      </c>
      <c r="BA4" s="347">
        <f t="shared" si="3"/>
        <v>1</v>
      </c>
      <c r="BB4" s="347">
        <f t="shared" si="3"/>
        <v>2</v>
      </c>
    </row>
    <row r="5" spans="1:55">
      <c r="A5" s="208" t="s">
        <v>368</v>
      </c>
      <c r="B5" s="208" t="s">
        <v>368</v>
      </c>
      <c r="C5" s="195">
        <v>5</v>
      </c>
      <c r="D5" s="195" t="s">
        <v>369</v>
      </c>
      <c r="E5" s="195" t="s">
        <v>369</v>
      </c>
      <c r="F5" s="195" t="s">
        <v>370</v>
      </c>
      <c r="G5" s="193" t="s">
        <v>371</v>
      </c>
      <c r="H5" s="194">
        <v>4</v>
      </c>
      <c r="I5" s="198">
        <v>1</v>
      </c>
      <c r="J5" s="195"/>
      <c r="K5" s="195"/>
      <c r="L5" s="195"/>
      <c r="M5" s="195"/>
      <c r="N5" s="195"/>
      <c r="O5" s="195"/>
      <c r="P5" s="195">
        <v>1</v>
      </c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6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  <c r="BB5" s="197"/>
    </row>
    <row r="6" spans="1:55">
      <c r="A6" s="208"/>
      <c r="B6" s="208"/>
      <c r="C6" s="195">
        <v>5</v>
      </c>
      <c r="D6" s="322" t="s">
        <v>339</v>
      </c>
      <c r="E6" s="322" t="s">
        <v>339</v>
      </c>
      <c r="F6" s="226" t="s">
        <v>370</v>
      </c>
      <c r="G6" s="193" t="s">
        <v>372</v>
      </c>
      <c r="H6" s="194">
        <v>4</v>
      </c>
      <c r="I6" s="198">
        <v>2</v>
      </c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>
        <v>1</v>
      </c>
      <c r="AI6" s="195"/>
      <c r="AJ6" s="195"/>
      <c r="AK6" s="195"/>
      <c r="AL6" s="195"/>
      <c r="AM6" s="195"/>
      <c r="AN6" s="196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7"/>
    </row>
    <row r="7" spans="1:55" ht="15" customHeight="1">
      <c r="A7" s="207" t="s">
        <v>373</v>
      </c>
      <c r="B7" s="207" t="s">
        <v>374</v>
      </c>
      <c r="C7" s="192">
        <v>3</v>
      </c>
      <c r="D7" s="192" t="s">
        <v>325</v>
      </c>
      <c r="E7" s="192" t="s">
        <v>325</v>
      </c>
      <c r="F7" s="192" t="s">
        <v>370</v>
      </c>
      <c r="G7" s="193" t="s">
        <v>375</v>
      </c>
      <c r="H7" s="194">
        <v>3</v>
      </c>
      <c r="I7" s="198">
        <v>1</v>
      </c>
      <c r="J7" s="195"/>
      <c r="K7" s="195"/>
      <c r="L7" s="195"/>
      <c r="M7" s="195"/>
      <c r="N7" s="195"/>
      <c r="O7" s="195"/>
      <c r="P7" s="195"/>
      <c r="Q7" s="195"/>
      <c r="R7" s="195">
        <v>1</v>
      </c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6"/>
      <c r="AO7" s="197"/>
      <c r="AP7" s="197"/>
      <c r="AQ7" s="197"/>
      <c r="AR7" s="197"/>
      <c r="AS7" s="197"/>
      <c r="AT7" s="197"/>
      <c r="AU7" s="197"/>
      <c r="AV7" s="197"/>
      <c r="AW7" s="197"/>
      <c r="AX7" s="197"/>
      <c r="AY7" s="197"/>
      <c r="AZ7" s="197"/>
      <c r="BA7" s="197"/>
      <c r="BB7" s="197"/>
    </row>
    <row r="8" spans="1:55">
      <c r="A8" s="207"/>
      <c r="B8" s="207"/>
      <c r="C8" s="192">
        <v>3</v>
      </c>
      <c r="D8" s="195" t="s">
        <v>376</v>
      </c>
      <c r="E8" s="195" t="s">
        <v>376</v>
      </c>
      <c r="F8" s="209" t="s">
        <v>370</v>
      </c>
      <c r="G8" s="193" t="s">
        <v>377</v>
      </c>
      <c r="H8" s="194">
        <v>3</v>
      </c>
      <c r="I8" s="198">
        <v>2</v>
      </c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>
        <v>1</v>
      </c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6"/>
      <c r="AO8" s="197"/>
      <c r="AP8" s="197"/>
      <c r="AQ8" s="197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</row>
    <row r="9" spans="1:55">
      <c r="A9" s="208" t="s">
        <v>378</v>
      </c>
      <c r="B9" s="208" t="s">
        <v>379</v>
      </c>
      <c r="C9" s="195">
        <v>4</v>
      </c>
      <c r="D9" s="195" t="s">
        <v>380</v>
      </c>
      <c r="E9" s="195" t="s">
        <v>380</v>
      </c>
      <c r="F9" s="195" t="s">
        <v>370</v>
      </c>
      <c r="G9" s="193" t="s">
        <v>381</v>
      </c>
      <c r="H9" s="194">
        <v>5</v>
      </c>
      <c r="I9" s="198">
        <v>1</v>
      </c>
      <c r="J9" s="195"/>
      <c r="K9" s="195"/>
      <c r="L9" s="195">
        <v>1</v>
      </c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6"/>
      <c r="AO9" s="197"/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</row>
    <row r="10" spans="1:55">
      <c r="A10" s="208"/>
      <c r="B10" s="208"/>
      <c r="C10" s="195">
        <v>4</v>
      </c>
      <c r="D10" s="195" t="s">
        <v>340</v>
      </c>
      <c r="E10" s="195" t="s">
        <v>340</v>
      </c>
      <c r="F10" s="195" t="s">
        <v>370</v>
      </c>
      <c r="G10" s="193" t="s">
        <v>382</v>
      </c>
      <c r="H10" s="194">
        <v>5</v>
      </c>
      <c r="I10" s="198">
        <v>2</v>
      </c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>
        <v>1</v>
      </c>
      <c r="AJ10" s="195"/>
      <c r="AK10" s="195"/>
      <c r="AL10" s="195"/>
      <c r="AM10" s="195"/>
      <c r="AN10" s="196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</row>
    <row r="11" spans="1:55">
      <c r="A11" s="208" t="s">
        <v>378</v>
      </c>
      <c r="B11" s="208" t="s">
        <v>379</v>
      </c>
      <c r="C11" s="195">
        <v>4</v>
      </c>
      <c r="D11" s="195" t="s">
        <v>383</v>
      </c>
      <c r="E11" s="195" t="s">
        <v>384</v>
      </c>
      <c r="F11" s="195" t="s">
        <v>370</v>
      </c>
      <c r="G11" s="193" t="s">
        <v>385</v>
      </c>
      <c r="H11" s="194">
        <v>5</v>
      </c>
      <c r="I11" s="198">
        <v>1</v>
      </c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>
        <v>1</v>
      </c>
      <c r="AE11" s="195"/>
      <c r="AF11" s="195"/>
      <c r="AG11" s="195"/>
      <c r="AH11" s="195"/>
      <c r="AI11" s="195"/>
      <c r="AJ11" s="195"/>
      <c r="AK11" s="195"/>
      <c r="AL11" s="195"/>
      <c r="AM11" s="195"/>
      <c r="AN11" s="196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</row>
    <row r="12" spans="1:55" ht="28.5">
      <c r="A12" s="272" t="s">
        <v>386</v>
      </c>
      <c r="B12" s="272"/>
      <c r="C12" s="273">
        <v>15</v>
      </c>
      <c r="D12" s="273" t="s">
        <v>387</v>
      </c>
      <c r="E12" s="273"/>
      <c r="F12" s="305" t="s">
        <v>388</v>
      </c>
      <c r="G12" s="296" t="s">
        <v>389</v>
      </c>
      <c r="H12" s="273">
        <v>1.5</v>
      </c>
      <c r="I12" s="274">
        <v>1</v>
      </c>
      <c r="J12" s="272"/>
      <c r="K12" s="272"/>
      <c r="L12" s="273"/>
      <c r="M12" s="273"/>
      <c r="N12" s="273"/>
      <c r="O12" s="273"/>
      <c r="P12" s="273"/>
      <c r="Q12" s="204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2"/>
      <c r="AC12" s="272"/>
      <c r="AD12" s="272"/>
      <c r="AE12" s="273"/>
      <c r="AF12" s="272"/>
      <c r="AG12" s="272"/>
      <c r="AH12" s="272"/>
      <c r="AI12" s="272"/>
      <c r="AJ12" s="272"/>
      <c r="AK12" s="204"/>
      <c r="AL12" s="204"/>
      <c r="AM12" s="204"/>
      <c r="AN12" s="272"/>
      <c r="AO12" s="272"/>
      <c r="AP12" s="272"/>
      <c r="AQ12" s="272"/>
      <c r="AR12" s="272"/>
      <c r="AS12" s="272"/>
      <c r="AT12" s="272"/>
      <c r="AU12" s="272"/>
      <c r="AV12" s="272"/>
      <c r="AW12" s="272"/>
      <c r="AX12" s="272"/>
      <c r="AY12" s="272"/>
      <c r="AZ12" s="272"/>
      <c r="BA12" s="206"/>
      <c r="BB12" s="272"/>
    </row>
    <row r="13" spans="1:55">
      <c r="A13" s="256" t="s">
        <v>386</v>
      </c>
      <c r="B13" s="256" t="s">
        <v>386</v>
      </c>
      <c r="C13" s="257">
        <v>15</v>
      </c>
      <c r="D13" s="257" t="s">
        <v>386</v>
      </c>
      <c r="E13" s="257"/>
      <c r="F13" s="301" t="s">
        <v>388</v>
      </c>
      <c r="G13" s="297" t="s">
        <v>390</v>
      </c>
      <c r="H13" s="257">
        <v>1.5</v>
      </c>
      <c r="I13" s="256">
        <v>1</v>
      </c>
      <c r="J13" s="256"/>
      <c r="K13" s="256"/>
      <c r="L13" s="257"/>
      <c r="M13" s="257"/>
      <c r="N13" s="257"/>
      <c r="O13" s="257"/>
      <c r="P13" s="257"/>
      <c r="Q13" s="204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6"/>
      <c r="AC13" s="256"/>
      <c r="AD13" s="256"/>
      <c r="AE13" s="257"/>
      <c r="AF13" s="256"/>
      <c r="AG13" s="256"/>
      <c r="AH13" s="256"/>
      <c r="AI13" s="256"/>
      <c r="AJ13" s="256"/>
      <c r="AK13" s="204"/>
      <c r="AL13" s="204"/>
      <c r="AM13" s="204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06"/>
      <c r="BB13" s="256"/>
    </row>
    <row r="14" spans="1:55">
      <c r="A14" s="218" t="s">
        <v>391</v>
      </c>
      <c r="B14" s="218" t="s">
        <v>392</v>
      </c>
      <c r="C14" s="204">
        <v>7</v>
      </c>
      <c r="D14" s="192" t="s">
        <v>393</v>
      </c>
      <c r="E14" s="192" t="s">
        <v>393</v>
      </c>
      <c r="F14" s="192" t="s">
        <v>370</v>
      </c>
      <c r="G14" s="202" t="s">
        <v>394</v>
      </c>
      <c r="H14" s="203">
        <v>5</v>
      </c>
      <c r="I14" s="202">
        <v>1</v>
      </c>
      <c r="J14" s="204"/>
      <c r="K14" s="204"/>
      <c r="L14" s="204"/>
      <c r="M14" s="204"/>
      <c r="N14" s="204"/>
      <c r="O14" s="204"/>
      <c r="P14" s="204"/>
      <c r="Q14" s="195"/>
      <c r="R14" s="204"/>
      <c r="S14" s="204"/>
      <c r="T14" s="204"/>
      <c r="U14" s="204"/>
      <c r="V14" s="204"/>
      <c r="W14" s="204">
        <v>1</v>
      </c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195"/>
      <c r="AL14" s="195"/>
      <c r="AM14" s="195"/>
      <c r="AN14" s="205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197"/>
      <c r="BB14" s="206"/>
    </row>
    <row r="15" spans="1:55">
      <c r="A15" s="218"/>
      <c r="B15" s="218"/>
      <c r="C15" s="204">
        <v>7</v>
      </c>
      <c r="D15" s="351" t="s">
        <v>356</v>
      </c>
      <c r="E15" s="351" t="s">
        <v>356</v>
      </c>
      <c r="F15" s="230" t="s">
        <v>370</v>
      </c>
      <c r="G15" s="202" t="s">
        <v>395</v>
      </c>
      <c r="H15" s="203">
        <v>5</v>
      </c>
      <c r="I15" s="202">
        <v>2</v>
      </c>
      <c r="J15" s="204"/>
      <c r="K15" s="204"/>
      <c r="L15" s="204"/>
      <c r="M15" s="204"/>
      <c r="N15" s="204"/>
      <c r="O15" s="204"/>
      <c r="P15" s="204"/>
      <c r="Q15" s="195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195"/>
      <c r="AL15" s="195"/>
      <c r="AM15" s="195"/>
      <c r="AN15" s="205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>
        <v>1</v>
      </c>
      <c r="AZ15" s="206"/>
      <c r="BA15" s="197"/>
      <c r="BB15" s="206"/>
    </row>
    <row r="16" spans="1:55">
      <c r="A16" s="208" t="s">
        <v>379</v>
      </c>
      <c r="B16" s="208" t="s">
        <v>396</v>
      </c>
      <c r="C16" s="195">
        <v>7</v>
      </c>
      <c r="D16" s="195" t="s">
        <v>397</v>
      </c>
      <c r="E16" s="195" t="s">
        <v>397</v>
      </c>
      <c r="F16" s="195" t="s">
        <v>370</v>
      </c>
      <c r="G16" s="193" t="s">
        <v>398</v>
      </c>
      <c r="H16" s="194">
        <v>5</v>
      </c>
      <c r="I16" s="198">
        <v>1</v>
      </c>
      <c r="J16" s="195">
        <v>1</v>
      </c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6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</row>
    <row r="17" spans="1:54">
      <c r="A17" s="208" t="s">
        <v>399</v>
      </c>
      <c r="B17" s="208" t="s">
        <v>400</v>
      </c>
      <c r="C17" s="195">
        <v>5</v>
      </c>
      <c r="D17" s="306" t="s">
        <v>346</v>
      </c>
      <c r="E17" s="306" t="s">
        <v>346</v>
      </c>
      <c r="F17" s="306" t="s">
        <v>370</v>
      </c>
      <c r="G17" s="193" t="s">
        <v>401</v>
      </c>
      <c r="H17" s="194">
        <v>3</v>
      </c>
      <c r="I17" s="198">
        <v>1</v>
      </c>
      <c r="J17" s="195"/>
      <c r="K17" s="195"/>
      <c r="L17" s="195"/>
      <c r="M17" s="195"/>
      <c r="N17" s="195"/>
      <c r="O17" s="195"/>
      <c r="P17" s="195"/>
      <c r="Q17" s="244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244"/>
      <c r="AL17" s="244"/>
      <c r="AM17" s="244"/>
      <c r="AN17" s="196"/>
      <c r="AO17" s="197">
        <v>1</v>
      </c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246"/>
      <c r="BB17" s="197"/>
    </row>
    <row r="18" spans="1:54">
      <c r="A18" s="208"/>
      <c r="B18" s="208"/>
      <c r="C18" s="195">
        <v>5</v>
      </c>
      <c r="D18" s="195" t="s">
        <v>402</v>
      </c>
      <c r="E18" s="195" t="s">
        <v>402</v>
      </c>
      <c r="F18" s="195" t="s">
        <v>370</v>
      </c>
      <c r="G18" s="193" t="s">
        <v>403</v>
      </c>
      <c r="H18" s="194">
        <v>3</v>
      </c>
      <c r="I18" s="198">
        <v>2</v>
      </c>
      <c r="J18" s="195"/>
      <c r="K18" s="195"/>
      <c r="L18" s="195"/>
      <c r="M18" s="195"/>
      <c r="N18" s="195"/>
      <c r="O18" s="195"/>
      <c r="P18" s="195"/>
      <c r="Q18" s="244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>
        <v>1</v>
      </c>
      <c r="AD18" s="195"/>
      <c r="AE18" s="195"/>
      <c r="AF18" s="195"/>
      <c r="AG18" s="195"/>
      <c r="AH18" s="195"/>
      <c r="AI18" s="195"/>
      <c r="AJ18" s="195"/>
      <c r="AK18" s="244"/>
      <c r="AL18" s="244"/>
      <c r="AM18" s="244"/>
      <c r="AN18" s="196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246"/>
      <c r="BB18" s="197"/>
    </row>
    <row r="19" spans="1:54" ht="28.5">
      <c r="A19" s="266" t="s">
        <v>286</v>
      </c>
      <c r="B19" s="266"/>
      <c r="C19" s="267">
        <v>15</v>
      </c>
      <c r="D19" s="267" t="s">
        <v>404</v>
      </c>
      <c r="E19" s="267"/>
      <c r="F19" s="305" t="s">
        <v>388</v>
      </c>
      <c r="G19" s="298" t="s">
        <v>405</v>
      </c>
      <c r="H19" s="267">
        <v>1.5</v>
      </c>
      <c r="I19" s="268">
        <v>1</v>
      </c>
      <c r="J19" s="266"/>
      <c r="K19" s="266"/>
      <c r="L19" s="267"/>
      <c r="M19" s="267"/>
      <c r="N19" s="267"/>
      <c r="O19" s="267"/>
      <c r="P19" s="267"/>
      <c r="Q19" s="195"/>
      <c r="R19" s="267"/>
      <c r="S19" s="429"/>
      <c r="T19" s="429"/>
      <c r="U19" s="267"/>
      <c r="V19" s="429"/>
      <c r="W19" s="267"/>
      <c r="X19" s="267"/>
      <c r="Y19" s="267"/>
      <c r="Z19" s="267"/>
      <c r="AA19" s="267"/>
      <c r="AB19" s="266"/>
      <c r="AC19" s="266"/>
      <c r="AD19" s="266"/>
      <c r="AE19" s="267"/>
      <c r="AF19" s="266"/>
      <c r="AG19" s="266"/>
      <c r="AH19" s="266"/>
      <c r="AI19" s="266"/>
      <c r="AJ19" s="266"/>
      <c r="AK19" s="195"/>
      <c r="AL19" s="195"/>
      <c r="AM19" s="195"/>
      <c r="AN19" s="266"/>
      <c r="AO19" s="266"/>
      <c r="AP19" s="266"/>
      <c r="AQ19" s="266"/>
      <c r="AR19" s="266"/>
      <c r="AS19" s="266"/>
      <c r="AT19" s="266"/>
      <c r="AU19" s="266"/>
      <c r="AV19" s="266"/>
      <c r="AW19" s="266"/>
      <c r="AX19" s="266"/>
      <c r="AY19" s="266"/>
      <c r="AZ19" s="266"/>
      <c r="BA19" s="197"/>
      <c r="BB19" s="266"/>
    </row>
    <row r="20" spans="1:54" ht="28.5">
      <c r="A20" s="258" t="s">
        <v>406</v>
      </c>
      <c r="B20" s="258" t="s">
        <v>407</v>
      </c>
      <c r="C20" s="259">
        <v>15</v>
      </c>
      <c r="D20" s="259" t="s">
        <v>407</v>
      </c>
      <c r="E20" s="259"/>
      <c r="F20" s="305" t="s">
        <v>388</v>
      </c>
      <c r="G20" s="299" t="s">
        <v>253</v>
      </c>
      <c r="H20" s="259">
        <v>1.5</v>
      </c>
      <c r="I20" s="258">
        <v>1</v>
      </c>
      <c r="J20" s="258"/>
      <c r="K20" s="258"/>
      <c r="L20" s="259"/>
      <c r="M20" s="259"/>
      <c r="N20" s="259"/>
      <c r="O20" s="259"/>
      <c r="P20" s="259"/>
      <c r="Q20" s="195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8"/>
      <c r="AC20" s="258"/>
      <c r="AD20" s="258"/>
      <c r="AE20" s="259"/>
      <c r="AF20" s="258"/>
      <c r="AG20" s="258"/>
      <c r="AH20" s="258"/>
      <c r="AI20" s="258"/>
      <c r="AJ20" s="258"/>
      <c r="AK20" s="195"/>
      <c r="AL20" s="195"/>
      <c r="AM20" s="195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197"/>
      <c r="BB20" s="258"/>
    </row>
    <row r="21" spans="1:54">
      <c r="A21" s="243" t="s">
        <v>408</v>
      </c>
      <c r="B21" s="243" t="s">
        <v>286</v>
      </c>
      <c r="C21" s="244">
        <v>11</v>
      </c>
      <c r="D21" s="244" t="s">
        <v>407</v>
      </c>
      <c r="E21" s="244" t="s">
        <v>407</v>
      </c>
      <c r="F21" s="244" t="s">
        <v>370</v>
      </c>
      <c r="G21" s="245" t="s">
        <v>196</v>
      </c>
      <c r="H21" s="246">
        <v>4</v>
      </c>
      <c r="I21" s="247">
        <v>1</v>
      </c>
      <c r="J21" s="258"/>
      <c r="K21" s="244"/>
      <c r="L21" s="244"/>
      <c r="M21" s="244"/>
      <c r="N21" s="303"/>
      <c r="O21" s="244"/>
      <c r="P21" s="244"/>
      <c r="Q21" s="195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195">
        <v>1</v>
      </c>
      <c r="AH21" s="244"/>
      <c r="AI21" s="244"/>
      <c r="AJ21" s="244"/>
      <c r="AK21" s="195"/>
      <c r="AL21" s="195"/>
      <c r="AM21" s="195"/>
      <c r="AN21" s="247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197"/>
      <c r="BB21" s="246"/>
    </row>
    <row r="22" spans="1:54">
      <c r="A22" s="253" t="s">
        <v>279</v>
      </c>
      <c r="B22" s="253"/>
      <c r="C22" s="254">
        <v>15</v>
      </c>
      <c r="D22" s="254" t="s">
        <v>286</v>
      </c>
      <c r="E22" s="254"/>
      <c r="F22" s="301" t="s">
        <v>388</v>
      </c>
      <c r="G22" s="300" t="s">
        <v>409</v>
      </c>
      <c r="H22" s="254">
        <v>1.5</v>
      </c>
      <c r="I22" s="255">
        <v>1</v>
      </c>
      <c r="J22" s="253"/>
      <c r="K22" s="253"/>
      <c r="L22" s="254"/>
      <c r="M22" s="254"/>
      <c r="N22" s="254"/>
      <c r="O22" s="254"/>
      <c r="P22" s="254"/>
      <c r="Q22" s="195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3"/>
      <c r="AC22" s="253"/>
      <c r="AD22" s="253"/>
      <c r="AE22" s="254"/>
      <c r="AF22" s="253"/>
      <c r="AG22" s="253"/>
      <c r="AH22" s="253"/>
      <c r="AI22" s="253"/>
      <c r="AJ22" s="253"/>
      <c r="AK22" s="195"/>
      <c r="AL22" s="195"/>
      <c r="AM22" s="195"/>
      <c r="AN22" s="253"/>
      <c r="AO22" s="253"/>
      <c r="AP22" s="253"/>
      <c r="AQ22" s="253"/>
      <c r="AR22" s="253"/>
      <c r="AS22" s="253"/>
      <c r="AT22" s="253"/>
      <c r="AU22" s="253"/>
      <c r="AV22" s="253"/>
      <c r="AW22" s="253"/>
      <c r="AX22" s="253"/>
      <c r="AY22" s="253"/>
      <c r="AZ22" s="253"/>
      <c r="BA22" s="197"/>
      <c r="BB22" s="253"/>
    </row>
    <row r="23" spans="1:54">
      <c r="A23" s="275" t="s">
        <v>386</v>
      </c>
      <c r="B23" s="275"/>
      <c r="C23" s="276">
        <v>15</v>
      </c>
      <c r="D23" s="276" t="s">
        <v>410</v>
      </c>
      <c r="E23" s="276"/>
      <c r="F23" s="301" t="s">
        <v>388</v>
      </c>
      <c r="G23" s="300" t="s">
        <v>290</v>
      </c>
      <c r="H23" s="276">
        <v>1.5</v>
      </c>
      <c r="I23" s="277">
        <v>1</v>
      </c>
      <c r="J23" s="275"/>
      <c r="K23" s="275"/>
      <c r="L23" s="276"/>
      <c r="M23" s="276"/>
      <c r="N23" s="276"/>
      <c r="O23" s="276"/>
      <c r="P23" s="276"/>
      <c r="Q23" s="195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5"/>
      <c r="AC23" s="275"/>
      <c r="AD23" s="275"/>
      <c r="AE23" s="276"/>
      <c r="AF23" s="275"/>
      <c r="AG23" s="275"/>
      <c r="AH23" s="275"/>
      <c r="AI23" s="275"/>
      <c r="AJ23" s="275"/>
      <c r="AK23" s="195"/>
      <c r="AL23" s="195"/>
      <c r="AM23" s="195"/>
      <c r="AN23" s="275"/>
      <c r="AO23" s="275"/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5"/>
      <c r="BA23" s="197"/>
      <c r="BB23" s="275"/>
    </row>
    <row r="24" spans="1:54" ht="15.75" customHeight="1">
      <c r="A24" s="243" t="s">
        <v>386</v>
      </c>
      <c r="B24" s="243"/>
      <c r="C24" s="244">
        <v>11</v>
      </c>
      <c r="D24" s="244" t="s">
        <v>352</v>
      </c>
      <c r="E24" s="244"/>
      <c r="F24" s="244" t="s">
        <v>370</v>
      </c>
      <c r="G24" s="334" t="s">
        <v>203</v>
      </c>
      <c r="H24" s="246">
        <v>4</v>
      </c>
      <c r="I24" s="245">
        <v>1</v>
      </c>
      <c r="J24" s="244"/>
      <c r="K24" s="244"/>
      <c r="L24" s="244"/>
      <c r="M24" s="244"/>
      <c r="N24" s="244"/>
      <c r="O24" s="244"/>
      <c r="P24" s="244"/>
      <c r="Q24" s="430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430"/>
      <c r="AL24" s="430"/>
      <c r="AM24" s="430"/>
      <c r="AN24" s="247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431"/>
      <c r="BB24" s="246"/>
    </row>
    <row r="25" spans="1:54" ht="18" customHeight="1">
      <c r="A25" s="207" t="s">
        <v>411</v>
      </c>
      <c r="B25" s="207" t="s">
        <v>412</v>
      </c>
      <c r="C25" s="192">
        <v>2</v>
      </c>
      <c r="D25" s="192" t="s">
        <v>325</v>
      </c>
      <c r="E25" s="192" t="s">
        <v>325</v>
      </c>
      <c r="F25" s="192" t="s">
        <v>413</v>
      </c>
      <c r="G25" s="193" t="s">
        <v>414</v>
      </c>
      <c r="H25" s="194">
        <v>3</v>
      </c>
      <c r="I25" s="198">
        <v>1</v>
      </c>
      <c r="J25" s="195"/>
      <c r="K25" s="195"/>
      <c r="L25" s="195"/>
      <c r="M25" s="195"/>
      <c r="N25" s="195"/>
      <c r="O25" s="195"/>
      <c r="P25" s="195"/>
      <c r="Q25" s="195"/>
      <c r="R25" s="195">
        <v>1</v>
      </c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6"/>
      <c r="AO25" s="197"/>
      <c r="AP25" s="197"/>
      <c r="AQ25" s="197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</row>
    <row r="26" spans="1:54">
      <c r="A26" s="207"/>
      <c r="B26" s="207"/>
      <c r="C26" s="192">
        <v>2</v>
      </c>
      <c r="D26" s="192" t="s">
        <v>415</v>
      </c>
      <c r="E26" s="192" t="s">
        <v>415</v>
      </c>
      <c r="F26" s="192" t="s">
        <v>413</v>
      </c>
      <c r="G26" s="193" t="s">
        <v>416</v>
      </c>
      <c r="H26" s="194">
        <v>3</v>
      </c>
      <c r="I26" s="198">
        <v>2</v>
      </c>
      <c r="J26" s="195"/>
      <c r="K26" s="195"/>
      <c r="L26" s="195"/>
      <c r="M26" s="195"/>
      <c r="N26" s="195"/>
      <c r="O26" s="195"/>
      <c r="P26" s="195"/>
      <c r="Q26" s="234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233"/>
      <c r="AL26" s="233"/>
      <c r="AM26" s="233"/>
      <c r="AN26" s="196"/>
      <c r="AO26" s="197"/>
      <c r="AP26" s="197"/>
      <c r="AQ26" s="197"/>
      <c r="AR26" s="197"/>
      <c r="AS26" s="197"/>
      <c r="AT26" s="197">
        <v>1</v>
      </c>
      <c r="AU26" s="197"/>
      <c r="AV26" s="197"/>
      <c r="AW26" s="197"/>
      <c r="AX26" s="197"/>
      <c r="AY26" s="197"/>
      <c r="AZ26" s="197"/>
      <c r="BA26" s="233"/>
      <c r="BB26" s="197"/>
    </row>
    <row r="27" spans="1:54">
      <c r="A27" s="207"/>
      <c r="B27" s="207"/>
      <c r="C27" s="192"/>
      <c r="D27" s="192" t="s">
        <v>383</v>
      </c>
      <c r="E27" s="211" t="s">
        <v>376</v>
      </c>
      <c r="F27" s="192" t="s">
        <v>413</v>
      </c>
      <c r="G27" s="193" t="s">
        <v>417</v>
      </c>
      <c r="H27" s="194">
        <v>3</v>
      </c>
      <c r="I27" s="198">
        <v>3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6"/>
      <c r="AO27" s="197"/>
      <c r="AP27" s="197"/>
      <c r="AQ27" s="197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97"/>
    </row>
    <row r="28" spans="1:54" ht="15.75" customHeight="1">
      <c r="A28" s="210" t="s">
        <v>418</v>
      </c>
      <c r="B28" s="210" t="s">
        <v>419</v>
      </c>
      <c r="C28" s="211">
        <v>2</v>
      </c>
      <c r="D28" s="211" t="s">
        <v>376</v>
      </c>
      <c r="E28" s="211" t="s">
        <v>376</v>
      </c>
      <c r="F28" s="211" t="s">
        <v>413</v>
      </c>
      <c r="G28" s="212" t="s">
        <v>420</v>
      </c>
      <c r="H28" s="194">
        <v>3</v>
      </c>
      <c r="I28" s="198">
        <v>1</v>
      </c>
      <c r="J28" s="195"/>
      <c r="K28" s="195"/>
      <c r="L28" s="195"/>
      <c r="M28" s="195"/>
      <c r="N28" s="195"/>
      <c r="O28" s="195"/>
      <c r="P28" s="195"/>
      <c r="Q28" s="249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>
        <v>1</v>
      </c>
      <c r="AC28" s="195"/>
      <c r="AD28" s="195"/>
      <c r="AE28" s="195"/>
      <c r="AF28" s="195"/>
      <c r="AG28" s="195"/>
      <c r="AH28" s="195"/>
      <c r="AI28" s="195"/>
      <c r="AJ28" s="195"/>
      <c r="AK28" s="249"/>
      <c r="AL28" s="249"/>
      <c r="AM28" s="249"/>
      <c r="AN28" s="196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7"/>
      <c r="AZ28" s="197"/>
      <c r="BA28" s="252"/>
      <c r="BB28" s="197"/>
    </row>
    <row r="29" spans="1:54" ht="15.75" customHeight="1">
      <c r="A29" s="210"/>
      <c r="B29" s="210"/>
      <c r="C29" s="211">
        <v>2</v>
      </c>
      <c r="D29" s="211" t="s">
        <v>383</v>
      </c>
      <c r="E29" s="355"/>
      <c r="F29" s="211" t="s">
        <v>370</v>
      </c>
      <c r="G29" s="212" t="s">
        <v>421</v>
      </c>
      <c r="H29" s="194">
        <v>3</v>
      </c>
      <c r="I29" s="198">
        <v>2</v>
      </c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6"/>
      <c r="AO29" s="197"/>
      <c r="AP29" s="197"/>
      <c r="AQ29" s="197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</row>
    <row r="30" spans="1:54">
      <c r="A30" s="210" t="s">
        <v>422</v>
      </c>
      <c r="B30" s="210" t="s">
        <v>423</v>
      </c>
      <c r="C30" s="211">
        <v>2</v>
      </c>
      <c r="D30" s="335" t="s">
        <v>424</v>
      </c>
      <c r="E30" s="335" t="s">
        <v>424</v>
      </c>
      <c r="F30" s="335" t="s">
        <v>370</v>
      </c>
      <c r="G30" s="213" t="s">
        <v>425</v>
      </c>
      <c r="H30" s="214">
        <v>2</v>
      </c>
      <c r="I30" s="213">
        <v>1</v>
      </c>
      <c r="J30" s="430"/>
      <c r="K30" s="430"/>
      <c r="L30" s="430"/>
      <c r="M30" s="430"/>
      <c r="N30" s="430"/>
      <c r="O30" s="430"/>
      <c r="P30" s="430"/>
      <c r="Q30" s="195"/>
      <c r="R30" s="430"/>
      <c r="S30" s="430"/>
      <c r="T30" s="430"/>
      <c r="U30" s="430"/>
      <c r="V30" s="430"/>
      <c r="W30" s="430"/>
      <c r="X30" s="430"/>
      <c r="Y30" s="430"/>
      <c r="Z30" s="430"/>
      <c r="AA30" s="430"/>
      <c r="AB30" s="430"/>
      <c r="AC30" s="430"/>
      <c r="AD30" s="430"/>
      <c r="AE30" s="430"/>
      <c r="AF30" s="430"/>
      <c r="AG30" s="430"/>
      <c r="AH30" s="430"/>
      <c r="AI30" s="430"/>
      <c r="AJ30" s="430"/>
      <c r="AK30" s="195"/>
      <c r="AL30" s="195"/>
      <c r="AM30" s="195"/>
      <c r="AN30" s="432"/>
      <c r="AO30" s="431"/>
      <c r="AP30" s="431"/>
      <c r="AQ30" s="431"/>
      <c r="AR30" s="431"/>
      <c r="AS30" s="431">
        <v>1</v>
      </c>
      <c r="AT30" s="431"/>
      <c r="AU30" s="431"/>
      <c r="AV30" s="431"/>
      <c r="AW30" s="431"/>
      <c r="AX30" s="431"/>
      <c r="AY30" s="431"/>
      <c r="AZ30" s="431"/>
      <c r="BA30" s="197"/>
      <c r="BB30" s="431"/>
    </row>
    <row r="31" spans="1:54">
      <c r="A31" s="208" t="s">
        <v>426</v>
      </c>
      <c r="B31" s="208" t="s">
        <v>427</v>
      </c>
      <c r="C31" s="195">
        <v>10</v>
      </c>
      <c r="D31" s="195" t="s">
        <v>428</v>
      </c>
      <c r="E31" s="195" t="s">
        <v>429</v>
      </c>
      <c r="F31" s="195" t="s">
        <v>370</v>
      </c>
      <c r="G31" s="193" t="s">
        <v>430</v>
      </c>
      <c r="H31" s="194">
        <v>1.5</v>
      </c>
      <c r="I31" s="198">
        <v>1</v>
      </c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>
        <v>1</v>
      </c>
      <c r="U31" s="195"/>
      <c r="V31" s="321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6"/>
      <c r="AO31" s="197"/>
      <c r="AP31" s="197"/>
      <c r="AQ31" s="197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</row>
    <row r="32" spans="1:54">
      <c r="A32" s="231" t="s">
        <v>275</v>
      </c>
      <c r="B32" s="231"/>
      <c r="C32" s="232">
        <v>11</v>
      </c>
      <c r="D32" s="195" t="s">
        <v>343</v>
      </c>
      <c r="E32" s="195" t="s">
        <v>343</v>
      </c>
      <c r="F32" s="195" t="s">
        <v>370</v>
      </c>
      <c r="G32" s="193" t="s">
        <v>180</v>
      </c>
      <c r="H32" s="234">
        <v>4</v>
      </c>
      <c r="I32" s="233">
        <v>1</v>
      </c>
      <c r="J32" s="233"/>
      <c r="K32" s="233"/>
      <c r="L32" s="234"/>
      <c r="M32" s="234"/>
      <c r="N32" s="234"/>
      <c r="O32" s="234"/>
      <c r="P32" s="234"/>
      <c r="Q32" s="195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3"/>
      <c r="AC32" s="233"/>
      <c r="AD32" s="233"/>
      <c r="AE32" s="234"/>
      <c r="AF32" s="233"/>
      <c r="AG32" s="233"/>
      <c r="AH32" s="233"/>
      <c r="AI32" s="233"/>
      <c r="AJ32" s="233"/>
      <c r="AK32" s="195"/>
      <c r="AL32" s="195">
        <v>1</v>
      </c>
      <c r="AM32" s="195"/>
      <c r="AN32" s="233"/>
      <c r="AO32" s="233"/>
      <c r="AP32" s="233"/>
      <c r="AQ32" s="233"/>
      <c r="AR32" s="233"/>
      <c r="AS32" s="233"/>
      <c r="AT32" s="233"/>
      <c r="AU32" s="233"/>
      <c r="AV32" s="233"/>
      <c r="AW32" s="233"/>
      <c r="AX32" s="233"/>
      <c r="AY32" s="233"/>
      <c r="AZ32" s="233"/>
      <c r="BA32" s="197"/>
      <c r="BB32" s="233"/>
    </row>
    <row r="33" spans="1:54" ht="15.75" customHeight="1">
      <c r="A33" s="210"/>
      <c r="B33" s="210"/>
      <c r="C33" s="211">
        <v>13</v>
      </c>
      <c r="D33" s="211" t="s">
        <v>431</v>
      </c>
      <c r="E33" s="211"/>
      <c r="F33" s="211" t="s">
        <v>432</v>
      </c>
      <c r="G33" s="212" t="s">
        <v>146</v>
      </c>
      <c r="H33" s="194">
        <v>3</v>
      </c>
      <c r="I33" s="198">
        <v>1</v>
      </c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6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</row>
    <row r="34" spans="1:54">
      <c r="A34" s="208" t="s">
        <v>433</v>
      </c>
      <c r="B34" s="208" t="s">
        <v>434</v>
      </c>
      <c r="C34" s="195">
        <v>10</v>
      </c>
      <c r="D34" s="195" t="s">
        <v>435</v>
      </c>
      <c r="E34" s="195" t="s">
        <v>429</v>
      </c>
      <c r="F34" s="195" t="s">
        <v>370</v>
      </c>
      <c r="G34" s="193" t="s">
        <v>436</v>
      </c>
      <c r="H34" s="194">
        <v>1.5</v>
      </c>
      <c r="I34" s="198">
        <v>1</v>
      </c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>
        <v>1</v>
      </c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6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</row>
    <row r="35" spans="1:54" ht="17.25" customHeight="1">
      <c r="A35" s="258"/>
      <c r="B35" s="258" t="s">
        <v>437</v>
      </c>
      <c r="C35" s="259">
        <v>15</v>
      </c>
      <c r="D35" s="259" t="s">
        <v>437</v>
      </c>
      <c r="E35" s="259"/>
      <c r="F35" s="195" t="s">
        <v>388</v>
      </c>
      <c r="G35" s="193" t="s">
        <v>264</v>
      </c>
      <c r="H35" s="259">
        <v>1.5</v>
      </c>
      <c r="I35" s="258">
        <v>1</v>
      </c>
      <c r="J35" s="258"/>
      <c r="K35" s="258"/>
      <c r="L35" s="259"/>
      <c r="M35" s="259"/>
      <c r="N35" s="259"/>
      <c r="O35" s="259"/>
      <c r="P35" s="259"/>
      <c r="Q35" s="195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8"/>
      <c r="AC35" s="258"/>
      <c r="AD35" s="258"/>
      <c r="AE35" s="259"/>
      <c r="AF35" s="258"/>
      <c r="AG35" s="258"/>
      <c r="AH35" s="258"/>
      <c r="AI35" s="258"/>
      <c r="AJ35" s="258"/>
      <c r="AK35" s="195"/>
      <c r="AL35" s="195"/>
      <c r="AM35" s="195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197"/>
      <c r="BB35" s="258"/>
    </row>
    <row r="36" spans="1:54">
      <c r="A36" s="248" t="s">
        <v>384</v>
      </c>
      <c r="B36" s="248"/>
      <c r="C36" s="249">
        <v>11</v>
      </c>
      <c r="D36" s="249" t="s">
        <v>384</v>
      </c>
      <c r="E36" s="249"/>
      <c r="F36" s="249" t="s">
        <v>370</v>
      </c>
      <c r="G36" s="352" t="s">
        <v>113</v>
      </c>
      <c r="H36" s="234">
        <v>4</v>
      </c>
      <c r="I36" s="250">
        <v>1</v>
      </c>
      <c r="J36" s="249"/>
      <c r="K36" s="249"/>
      <c r="L36" s="249"/>
      <c r="M36" s="249"/>
      <c r="N36" s="249"/>
      <c r="O36" s="249"/>
      <c r="P36" s="249"/>
      <c r="Q36" s="21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19"/>
      <c r="AL36" s="219"/>
      <c r="AM36" s="219"/>
      <c r="AN36" s="251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24"/>
      <c r="BB36" s="252"/>
    </row>
    <row r="37" spans="1:54">
      <c r="A37" s="208"/>
      <c r="B37" s="208" t="s">
        <v>438</v>
      </c>
      <c r="C37" s="195">
        <v>11</v>
      </c>
      <c r="D37" s="195" t="s">
        <v>344</v>
      </c>
      <c r="E37" s="195" t="s">
        <v>344</v>
      </c>
      <c r="F37" s="195" t="s">
        <v>370</v>
      </c>
      <c r="G37" s="193" t="s">
        <v>207</v>
      </c>
      <c r="H37" s="194">
        <v>4</v>
      </c>
      <c r="I37" s="198">
        <v>1</v>
      </c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>
        <v>1</v>
      </c>
      <c r="AN37" s="196"/>
      <c r="AO37" s="197"/>
      <c r="AP37" s="197"/>
      <c r="AQ37" s="197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</row>
    <row r="38" spans="1:54">
      <c r="A38" s="208" t="s">
        <v>439</v>
      </c>
      <c r="B38" s="208" t="s">
        <v>337</v>
      </c>
      <c r="C38" s="195">
        <v>7</v>
      </c>
      <c r="D38" s="195" t="s">
        <v>440</v>
      </c>
      <c r="E38" s="195" t="s">
        <v>440</v>
      </c>
      <c r="F38" s="195" t="s">
        <v>370</v>
      </c>
      <c r="G38" s="193" t="s">
        <v>441</v>
      </c>
      <c r="H38" s="194">
        <v>3</v>
      </c>
      <c r="I38" s="198">
        <v>1</v>
      </c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>
        <v>1</v>
      </c>
      <c r="AG38" s="195"/>
      <c r="AH38" s="195"/>
      <c r="AI38" s="195"/>
      <c r="AJ38" s="195"/>
      <c r="AK38" s="195"/>
      <c r="AL38" s="195"/>
      <c r="AM38" s="195"/>
      <c r="AN38" s="196"/>
      <c r="AO38" s="197"/>
      <c r="AP38" s="197"/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</row>
    <row r="39" spans="1:54">
      <c r="A39" s="208"/>
      <c r="B39" s="208"/>
      <c r="C39" s="195">
        <v>7</v>
      </c>
      <c r="D39" s="195" t="s">
        <v>442</v>
      </c>
      <c r="E39" s="195" t="s">
        <v>442</v>
      </c>
      <c r="F39" s="195" t="s">
        <v>370</v>
      </c>
      <c r="G39" s="193" t="s">
        <v>443</v>
      </c>
      <c r="H39" s="194">
        <v>3</v>
      </c>
      <c r="I39" s="198">
        <v>1</v>
      </c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6"/>
      <c r="AO39" s="197"/>
      <c r="AP39" s="197">
        <v>1</v>
      </c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</row>
    <row r="40" spans="1:54">
      <c r="A40" s="208" t="s">
        <v>444</v>
      </c>
      <c r="B40" s="208" t="s">
        <v>337</v>
      </c>
      <c r="C40" s="195">
        <v>7</v>
      </c>
      <c r="D40" s="195" t="s">
        <v>440</v>
      </c>
      <c r="E40" s="195" t="s">
        <v>440</v>
      </c>
      <c r="F40" s="195" t="s">
        <v>370</v>
      </c>
      <c r="G40" s="193" t="s">
        <v>445</v>
      </c>
      <c r="H40" s="194">
        <v>3</v>
      </c>
      <c r="I40" s="198">
        <v>1</v>
      </c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>
        <v>1</v>
      </c>
      <c r="AG40" s="195"/>
      <c r="AH40" s="195"/>
      <c r="AI40" s="195"/>
      <c r="AJ40" s="195"/>
      <c r="AK40" s="195"/>
      <c r="AL40" s="195"/>
      <c r="AM40" s="195"/>
      <c r="AN40" s="196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</row>
    <row r="41" spans="1:54">
      <c r="A41" s="208"/>
      <c r="B41" s="208"/>
      <c r="C41" s="195">
        <v>7</v>
      </c>
      <c r="D41" s="195" t="s">
        <v>342</v>
      </c>
      <c r="E41" s="195" t="s">
        <v>342</v>
      </c>
      <c r="F41" s="195" t="s">
        <v>370</v>
      </c>
      <c r="G41" s="193" t="s">
        <v>446</v>
      </c>
      <c r="H41" s="194">
        <v>3</v>
      </c>
      <c r="I41" s="198">
        <v>1</v>
      </c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>
        <v>1</v>
      </c>
      <c r="AL41" s="195"/>
      <c r="AM41" s="195"/>
      <c r="AN41" s="196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</row>
    <row r="42" spans="1:54">
      <c r="A42" s="208"/>
      <c r="B42" s="208"/>
      <c r="C42" s="195">
        <v>7</v>
      </c>
      <c r="D42" s="195" t="s">
        <v>342</v>
      </c>
      <c r="E42" s="195" t="s">
        <v>342</v>
      </c>
      <c r="F42" s="195" t="s">
        <v>370</v>
      </c>
      <c r="G42" s="193" t="s">
        <v>447</v>
      </c>
      <c r="H42" s="194">
        <v>3</v>
      </c>
      <c r="I42" s="198">
        <v>2</v>
      </c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>
        <v>1</v>
      </c>
      <c r="AL42" s="195"/>
      <c r="AM42" s="195"/>
      <c r="AN42" s="196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</row>
    <row r="43" spans="1:54" ht="18" customHeight="1">
      <c r="A43" s="207" t="s">
        <v>448</v>
      </c>
      <c r="B43" s="207" t="s">
        <v>449</v>
      </c>
      <c r="C43" s="192">
        <v>7</v>
      </c>
      <c r="D43" s="195" t="s">
        <v>342</v>
      </c>
      <c r="E43" s="195" t="s">
        <v>342</v>
      </c>
      <c r="F43" s="192" t="s">
        <v>370</v>
      </c>
      <c r="G43" s="193" t="s">
        <v>450</v>
      </c>
      <c r="H43" s="194">
        <v>2</v>
      </c>
      <c r="I43" s="198">
        <v>1</v>
      </c>
      <c r="J43" s="195"/>
      <c r="K43" s="195"/>
      <c r="L43" s="195"/>
      <c r="M43" s="195"/>
      <c r="N43" s="195"/>
      <c r="O43" s="195"/>
      <c r="P43" s="195"/>
      <c r="Q43" s="236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236">
        <v>1</v>
      </c>
      <c r="AL43" s="236"/>
      <c r="AM43" s="236"/>
      <c r="AN43" s="196"/>
      <c r="AO43" s="197"/>
      <c r="AP43" s="197"/>
      <c r="AQ43" s="197"/>
      <c r="AR43" s="197"/>
      <c r="AS43" s="197"/>
      <c r="AT43" s="197"/>
      <c r="AU43" s="197"/>
      <c r="AV43" s="197"/>
      <c r="AW43" s="197"/>
      <c r="AX43" s="197"/>
      <c r="AY43" s="197"/>
      <c r="AZ43" s="197"/>
      <c r="BA43" s="240"/>
      <c r="BB43" s="197"/>
    </row>
    <row r="44" spans="1:54" ht="28.5">
      <c r="A44" s="283" t="s">
        <v>451</v>
      </c>
      <c r="B44" s="283" t="s">
        <v>452</v>
      </c>
      <c r="C44" s="284">
        <v>16</v>
      </c>
      <c r="D44" s="284" t="s">
        <v>452</v>
      </c>
      <c r="E44" s="284"/>
      <c r="F44" s="433" t="s">
        <v>453</v>
      </c>
      <c r="G44" s="434" t="s">
        <v>296</v>
      </c>
      <c r="H44" s="284">
        <v>1.5</v>
      </c>
      <c r="I44" s="283">
        <v>1</v>
      </c>
      <c r="J44" s="283"/>
      <c r="K44" s="283"/>
      <c r="L44" s="284"/>
      <c r="M44" s="284"/>
      <c r="N44" s="284"/>
      <c r="O44" s="284"/>
      <c r="P44" s="284"/>
      <c r="Q44" s="236"/>
      <c r="R44" s="284"/>
      <c r="S44" s="284"/>
      <c r="T44" s="284"/>
      <c r="U44" s="284"/>
      <c r="V44" s="284"/>
      <c r="W44" s="284"/>
      <c r="X44" s="284"/>
      <c r="Y44" s="284"/>
      <c r="Z44" s="284"/>
      <c r="AA44" s="284"/>
      <c r="AB44" s="283"/>
      <c r="AC44" s="283"/>
      <c r="AD44" s="283"/>
      <c r="AE44" s="284"/>
      <c r="AF44" s="283"/>
      <c r="AG44" s="283"/>
      <c r="AH44" s="283"/>
      <c r="AI44" s="283"/>
      <c r="AJ44" s="283"/>
      <c r="AK44" s="236"/>
      <c r="AL44" s="236"/>
      <c r="AM44" s="236"/>
      <c r="AN44" s="283"/>
      <c r="AO44" s="283"/>
      <c r="AP44" s="283"/>
      <c r="AQ44" s="283"/>
      <c r="AR44" s="283"/>
      <c r="AS44" s="283"/>
      <c r="AT44" s="283"/>
      <c r="AU44" s="283"/>
      <c r="AV44" s="283"/>
      <c r="AW44" s="283"/>
      <c r="AX44" s="283"/>
      <c r="AY44" s="283"/>
      <c r="AZ44" s="283"/>
      <c r="BA44" s="240"/>
      <c r="BB44" s="283"/>
    </row>
    <row r="45" spans="1:54" ht="28.5">
      <c r="A45" s="283"/>
      <c r="B45" s="283" t="s">
        <v>295</v>
      </c>
      <c r="C45" s="284">
        <v>16</v>
      </c>
      <c r="D45" s="284" t="s">
        <v>295</v>
      </c>
      <c r="E45" s="284"/>
      <c r="F45" s="433" t="s">
        <v>453</v>
      </c>
      <c r="G45" s="434" t="s">
        <v>294</v>
      </c>
      <c r="H45" s="284">
        <v>1.5</v>
      </c>
      <c r="I45" s="283">
        <v>1</v>
      </c>
      <c r="J45" s="283"/>
      <c r="K45" s="283"/>
      <c r="L45" s="284"/>
      <c r="M45" s="284"/>
      <c r="N45" s="284"/>
      <c r="O45" s="284"/>
      <c r="P45" s="284"/>
      <c r="Q45" s="195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3"/>
      <c r="AC45" s="283"/>
      <c r="AD45" s="283"/>
      <c r="AE45" s="284"/>
      <c r="AF45" s="283"/>
      <c r="AG45" s="283"/>
      <c r="AH45" s="283"/>
      <c r="AI45" s="283"/>
      <c r="AJ45" s="283"/>
      <c r="AK45" s="195"/>
      <c r="AL45" s="195"/>
      <c r="AM45" s="195"/>
      <c r="AN45" s="283"/>
      <c r="AO45" s="283"/>
      <c r="AP45" s="283"/>
      <c r="AQ45" s="283"/>
      <c r="AR45" s="283"/>
      <c r="AS45" s="283"/>
      <c r="AT45" s="283"/>
      <c r="AU45" s="283"/>
      <c r="AV45" s="283"/>
      <c r="AW45" s="283"/>
      <c r="AX45" s="283"/>
      <c r="AY45" s="283"/>
      <c r="AZ45" s="283"/>
      <c r="BA45" s="197"/>
      <c r="BB45" s="283"/>
    </row>
    <row r="46" spans="1:54" ht="28.5">
      <c r="A46" s="278" t="s">
        <v>454</v>
      </c>
      <c r="B46" s="278"/>
      <c r="C46" s="279">
        <v>16</v>
      </c>
      <c r="D46" s="279" t="s">
        <v>455</v>
      </c>
      <c r="E46" s="279"/>
      <c r="F46" s="284" t="s">
        <v>456</v>
      </c>
      <c r="G46" s="280" t="s">
        <v>172</v>
      </c>
      <c r="H46" s="435">
        <v>3</v>
      </c>
      <c r="I46" s="280">
        <v>1</v>
      </c>
      <c r="J46" s="279"/>
      <c r="K46" s="279"/>
      <c r="L46" s="279"/>
      <c r="M46" s="279"/>
      <c r="N46" s="279"/>
      <c r="O46" s="279"/>
      <c r="P46" s="279"/>
      <c r="Q46" s="195"/>
      <c r="R46" s="279"/>
      <c r="S46" s="279"/>
      <c r="T46" s="279"/>
      <c r="U46" s="279"/>
      <c r="V46" s="279"/>
      <c r="W46" s="279"/>
      <c r="X46" s="279"/>
      <c r="Y46" s="279"/>
      <c r="Z46" s="279"/>
      <c r="AA46" s="279"/>
      <c r="AB46" s="279"/>
      <c r="AC46" s="279"/>
      <c r="AD46" s="279"/>
      <c r="AE46" s="279"/>
      <c r="AF46" s="279"/>
      <c r="AG46" s="279"/>
      <c r="AH46" s="279"/>
      <c r="AI46" s="279"/>
      <c r="AJ46" s="279"/>
      <c r="AK46" s="195"/>
      <c r="AL46" s="195"/>
      <c r="AM46" s="195"/>
      <c r="AN46" s="281"/>
      <c r="AO46" s="282"/>
      <c r="AP46" s="282"/>
      <c r="AQ46" s="282"/>
      <c r="AR46" s="282"/>
      <c r="AS46" s="282"/>
      <c r="AT46" s="282"/>
      <c r="AU46" s="282"/>
      <c r="AV46" s="282"/>
      <c r="AW46" s="282"/>
      <c r="AX46" s="282"/>
      <c r="AY46" s="282"/>
      <c r="AZ46" s="282"/>
      <c r="BA46" s="197"/>
      <c r="BB46" s="282"/>
    </row>
    <row r="47" spans="1:54" ht="28.5">
      <c r="A47" s="283" t="s">
        <v>457</v>
      </c>
      <c r="B47" s="283" t="s">
        <v>336</v>
      </c>
      <c r="C47" s="284">
        <v>16</v>
      </c>
      <c r="D47" s="284" t="s">
        <v>336</v>
      </c>
      <c r="E47" s="284"/>
      <c r="F47" s="433" t="s">
        <v>453</v>
      </c>
      <c r="G47" s="436" t="s">
        <v>298</v>
      </c>
      <c r="H47" s="284">
        <v>1.5</v>
      </c>
      <c r="I47" s="283">
        <v>1</v>
      </c>
      <c r="J47" s="283"/>
      <c r="K47" s="283"/>
      <c r="L47" s="284"/>
      <c r="M47" s="284"/>
      <c r="N47" s="284"/>
      <c r="O47" s="284"/>
      <c r="P47" s="284"/>
      <c r="Q47" s="195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3"/>
      <c r="AC47" s="283"/>
      <c r="AD47" s="283"/>
      <c r="AE47" s="284"/>
      <c r="AF47" s="283"/>
      <c r="AG47" s="283"/>
      <c r="AH47" s="283"/>
      <c r="AI47" s="283"/>
      <c r="AJ47" s="283"/>
      <c r="AK47" s="195"/>
      <c r="AL47" s="195"/>
      <c r="AM47" s="195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197"/>
      <c r="BB47" s="283"/>
    </row>
    <row r="48" spans="1:54">
      <c r="A48" s="278"/>
      <c r="B48" s="278"/>
      <c r="C48" s="279">
        <v>12</v>
      </c>
      <c r="D48" s="279" t="s">
        <v>380</v>
      </c>
      <c r="E48" s="279"/>
      <c r="F48" s="284" t="s">
        <v>458</v>
      </c>
      <c r="G48" s="280" t="s">
        <v>140</v>
      </c>
      <c r="H48" s="435">
        <v>4</v>
      </c>
      <c r="I48" s="280">
        <v>1</v>
      </c>
      <c r="J48" s="279"/>
      <c r="K48" s="279"/>
      <c r="L48" s="323"/>
      <c r="M48" s="279"/>
      <c r="N48" s="279"/>
      <c r="O48" s="279"/>
      <c r="P48" s="279"/>
      <c r="Q48" s="195"/>
      <c r="R48" s="279"/>
      <c r="S48" s="279"/>
      <c r="T48" s="279"/>
      <c r="U48" s="279"/>
      <c r="V48" s="279"/>
      <c r="W48" s="279"/>
      <c r="X48" s="279"/>
      <c r="Y48" s="279"/>
      <c r="Z48" s="279"/>
      <c r="AA48" s="279"/>
      <c r="AB48" s="279"/>
      <c r="AC48" s="279"/>
      <c r="AD48" s="279"/>
      <c r="AE48" s="279"/>
      <c r="AF48" s="279"/>
      <c r="AG48" s="279"/>
      <c r="AH48" s="279"/>
      <c r="AI48" s="279"/>
      <c r="AJ48" s="279"/>
      <c r="AK48" s="195"/>
      <c r="AL48" s="195"/>
      <c r="AM48" s="195"/>
      <c r="AN48" s="281"/>
      <c r="AO48" s="282"/>
      <c r="AP48" s="282"/>
      <c r="AQ48" s="282"/>
      <c r="AR48" s="282"/>
      <c r="AS48" s="282"/>
      <c r="AT48" s="282"/>
      <c r="AU48" s="282"/>
      <c r="AV48" s="282"/>
      <c r="AW48" s="282"/>
      <c r="AX48" s="282"/>
      <c r="AY48" s="282"/>
      <c r="AZ48" s="282"/>
      <c r="BA48" s="197"/>
      <c r="BB48" s="282"/>
    </row>
    <row r="49" spans="1:56">
      <c r="A49" s="208" t="s">
        <v>459</v>
      </c>
      <c r="B49" s="208" t="s">
        <v>391</v>
      </c>
      <c r="C49" s="195">
        <v>8</v>
      </c>
      <c r="D49" s="195" t="s">
        <v>460</v>
      </c>
      <c r="E49" s="195"/>
      <c r="F49" s="195" t="s">
        <v>458</v>
      </c>
      <c r="G49" s="193" t="s">
        <v>135</v>
      </c>
      <c r="H49" s="194">
        <v>1.5</v>
      </c>
      <c r="I49" s="198">
        <v>1</v>
      </c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6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</row>
    <row r="50" spans="1:56" ht="28.5">
      <c r="A50" s="283" t="s">
        <v>451</v>
      </c>
      <c r="B50" s="283"/>
      <c r="C50" s="284">
        <v>16</v>
      </c>
      <c r="D50" s="284" t="s">
        <v>331</v>
      </c>
      <c r="E50" s="284"/>
      <c r="F50" s="433" t="s">
        <v>453</v>
      </c>
      <c r="G50" s="434" t="s">
        <v>311</v>
      </c>
      <c r="H50" s="284">
        <v>1.5</v>
      </c>
      <c r="I50" s="283">
        <v>1</v>
      </c>
      <c r="J50" s="283"/>
      <c r="K50" s="283"/>
      <c r="L50" s="284"/>
      <c r="M50" s="284"/>
      <c r="N50" s="284"/>
      <c r="O50" s="284"/>
      <c r="P50" s="284"/>
      <c r="Q50" s="195"/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3"/>
      <c r="AC50" s="283"/>
      <c r="AD50" s="283"/>
      <c r="AE50" s="284"/>
      <c r="AF50" s="283"/>
      <c r="AG50" s="283"/>
      <c r="AH50" s="283"/>
      <c r="AI50" s="283"/>
      <c r="AJ50" s="283"/>
      <c r="AK50" s="195"/>
      <c r="AL50" s="195"/>
      <c r="AM50" s="195"/>
      <c r="AN50" s="283"/>
      <c r="AO50" s="283"/>
      <c r="AP50" s="283"/>
      <c r="AQ50" s="283"/>
      <c r="AR50" s="283"/>
      <c r="AS50" s="283"/>
      <c r="AT50" s="283"/>
      <c r="AU50" s="283"/>
      <c r="AV50" s="283"/>
      <c r="AW50" s="283"/>
      <c r="AX50" s="283"/>
      <c r="AY50" s="283"/>
      <c r="AZ50" s="283"/>
      <c r="BA50" s="197">
        <v>1</v>
      </c>
      <c r="BB50" s="283"/>
    </row>
    <row r="51" spans="1:56" ht="28.5">
      <c r="A51" s="283" t="s">
        <v>451</v>
      </c>
      <c r="B51" s="283"/>
      <c r="C51" s="284">
        <v>16</v>
      </c>
      <c r="D51" s="284" t="s">
        <v>461</v>
      </c>
      <c r="E51" s="284"/>
      <c r="F51" s="433" t="s">
        <v>453</v>
      </c>
      <c r="G51" s="434" t="s">
        <v>312</v>
      </c>
      <c r="H51" s="284">
        <v>1.5</v>
      </c>
      <c r="I51" s="283">
        <v>1</v>
      </c>
      <c r="J51" s="283"/>
      <c r="K51" s="283"/>
      <c r="L51" s="284"/>
      <c r="M51" s="284"/>
      <c r="N51" s="284"/>
      <c r="O51" s="284"/>
      <c r="P51" s="284"/>
      <c r="Q51" s="195"/>
      <c r="R51" s="284"/>
      <c r="S51" s="284"/>
      <c r="T51" s="284"/>
      <c r="U51" s="284"/>
      <c r="V51" s="284"/>
      <c r="W51" s="284"/>
      <c r="X51" s="284"/>
      <c r="Y51" s="284"/>
      <c r="Z51" s="284"/>
      <c r="AA51" s="284"/>
      <c r="AB51" s="283"/>
      <c r="AC51" s="283"/>
      <c r="AD51" s="283"/>
      <c r="AE51" s="284"/>
      <c r="AF51" s="283"/>
      <c r="AG51" s="283"/>
      <c r="AH51" s="283"/>
      <c r="AI51" s="283"/>
      <c r="AJ51" s="283"/>
      <c r="AK51" s="195"/>
      <c r="AL51" s="195"/>
      <c r="AM51" s="195"/>
      <c r="AN51" s="283"/>
      <c r="AO51" s="284"/>
      <c r="AP51" s="283"/>
      <c r="AQ51" s="283"/>
      <c r="AR51" s="283"/>
      <c r="AS51" s="283"/>
      <c r="AT51" s="283"/>
      <c r="AU51" s="283"/>
      <c r="AV51" s="283"/>
      <c r="AW51" s="283"/>
      <c r="AX51" s="283"/>
      <c r="AY51" s="283"/>
      <c r="AZ51" s="283"/>
      <c r="BA51" s="197"/>
      <c r="BB51" s="283"/>
    </row>
    <row r="52" spans="1:56">
      <c r="A52" s="225" t="s">
        <v>462</v>
      </c>
      <c r="B52" s="225"/>
      <c r="C52" s="195">
        <v>12</v>
      </c>
      <c r="D52" s="195" t="s">
        <v>435</v>
      </c>
      <c r="E52" s="195"/>
      <c r="F52" s="195" t="s">
        <v>463</v>
      </c>
      <c r="G52" s="193" t="s">
        <v>166</v>
      </c>
      <c r="H52" s="194">
        <v>4</v>
      </c>
      <c r="I52" s="198">
        <v>1</v>
      </c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6"/>
      <c r="AO52" s="197"/>
      <c r="AP52" s="197"/>
      <c r="AQ52" s="197"/>
      <c r="AR52" s="197"/>
      <c r="AS52" s="197"/>
      <c r="AT52" s="197"/>
      <c r="AU52" s="197"/>
      <c r="AV52" s="197"/>
      <c r="AW52" s="197"/>
      <c r="AX52" s="197"/>
      <c r="AY52" s="197"/>
      <c r="AZ52" s="197"/>
      <c r="BA52" s="197"/>
      <c r="BB52" s="197"/>
      <c r="BC52" t="s">
        <v>464</v>
      </c>
      <c r="BD52" t="s">
        <v>465</v>
      </c>
    </row>
    <row r="53" spans="1:56" ht="15.75" customHeight="1">
      <c r="A53" s="220"/>
      <c r="B53" s="220"/>
      <c r="C53" s="219">
        <v>4</v>
      </c>
      <c r="D53" s="219" t="s">
        <v>466</v>
      </c>
      <c r="E53" s="219" t="s">
        <v>466</v>
      </c>
      <c r="F53" s="219" t="s">
        <v>370</v>
      </c>
      <c r="G53" s="221" t="s">
        <v>467</v>
      </c>
      <c r="H53" s="222">
        <v>3</v>
      </c>
      <c r="I53" s="221">
        <v>1</v>
      </c>
      <c r="J53" s="219"/>
      <c r="K53" s="219"/>
      <c r="L53" s="219"/>
      <c r="M53" s="219"/>
      <c r="N53" s="219"/>
      <c r="O53" s="219"/>
      <c r="P53" s="219"/>
      <c r="Q53" s="195">
        <v>1</v>
      </c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195"/>
      <c r="AL53" s="195"/>
      <c r="AM53" s="195"/>
      <c r="AN53" s="223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  <c r="AZ53" s="224"/>
      <c r="BA53" s="197"/>
      <c r="BB53" s="224"/>
    </row>
    <row r="54" spans="1:56">
      <c r="A54" s="208"/>
      <c r="B54" s="208"/>
      <c r="C54" s="195">
        <v>4</v>
      </c>
      <c r="D54" s="195" t="s">
        <v>466</v>
      </c>
      <c r="E54" s="195" t="s">
        <v>466</v>
      </c>
      <c r="F54" s="195" t="s">
        <v>370</v>
      </c>
      <c r="G54" s="193" t="s">
        <v>468</v>
      </c>
      <c r="H54" s="194">
        <v>3</v>
      </c>
      <c r="I54" s="198">
        <v>2</v>
      </c>
      <c r="J54" s="195"/>
      <c r="K54" s="195"/>
      <c r="L54" s="195"/>
      <c r="M54" s="195"/>
      <c r="N54" s="195"/>
      <c r="O54" s="195"/>
      <c r="P54" s="195"/>
      <c r="Q54" s="228">
        <v>1</v>
      </c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227"/>
      <c r="AL54" s="227"/>
      <c r="AM54" s="227"/>
      <c r="AN54" s="196"/>
      <c r="AO54" s="197"/>
      <c r="AP54" s="197"/>
      <c r="AQ54" s="197"/>
      <c r="AR54" s="197"/>
      <c r="AS54" s="197"/>
      <c r="AT54" s="197"/>
      <c r="AU54" s="197"/>
      <c r="AV54" s="197"/>
      <c r="AW54" s="197"/>
      <c r="AX54" s="197"/>
      <c r="AY54" s="197"/>
      <c r="AZ54" s="197"/>
      <c r="BA54" s="227"/>
      <c r="BB54" s="197"/>
    </row>
    <row r="55" spans="1:56">
      <c r="A55" s="208"/>
      <c r="B55" s="208"/>
      <c r="C55" s="195">
        <v>4</v>
      </c>
      <c r="D55" s="195" t="s">
        <v>466</v>
      </c>
      <c r="E55" s="195" t="s">
        <v>466</v>
      </c>
      <c r="F55" s="195" t="s">
        <v>370</v>
      </c>
      <c r="G55" s="193" t="s">
        <v>469</v>
      </c>
      <c r="H55" s="194">
        <v>3</v>
      </c>
      <c r="I55" s="198">
        <v>3</v>
      </c>
      <c r="J55" s="195"/>
      <c r="K55" s="195"/>
      <c r="L55" s="195"/>
      <c r="M55" s="195"/>
      <c r="N55" s="195"/>
      <c r="O55" s="195"/>
      <c r="P55" s="195"/>
      <c r="Q55" s="195">
        <v>1</v>
      </c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6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  <c r="BA55" s="197"/>
      <c r="BB55" s="197"/>
    </row>
    <row r="56" spans="1:56">
      <c r="A56" s="208" t="s">
        <v>470</v>
      </c>
      <c r="B56" s="208" t="s">
        <v>471</v>
      </c>
      <c r="C56" s="195">
        <v>4</v>
      </c>
      <c r="D56" s="195" t="s">
        <v>460</v>
      </c>
      <c r="E56" s="195" t="s">
        <v>460</v>
      </c>
      <c r="F56" s="195" t="s">
        <v>370</v>
      </c>
      <c r="G56" s="193" t="s">
        <v>472</v>
      </c>
      <c r="H56" s="194">
        <v>2</v>
      </c>
      <c r="I56" s="198">
        <v>1</v>
      </c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>
        <v>1</v>
      </c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6"/>
      <c r="AO56" s="197"/>
      <c r="AP56" s="197"/>
      <c r="AQ56" s="197"/>
      <c r="AR56" s="197"/>
      <c r="AS56" s="197"/>
      <c r="AT56" s="197"/>
      <c r="AU56" s="197"/>
      <c r="AV56" s="197"/>
      <c r="AW56" s="197"/>
      <c r="AX56" s="197"/>
      <c r="AY56" s="197"/>
      <c r="AZ56" s="197"/>
      <c r="BA56" s="197"/>
      <c r="BB56" s="197"/>
    </row>
    <row r="57" spans="1:56">
      <c r="A57" s="208" t="s">
        <v>473</v>
      </c>
      <c r="B57" s="208" t="s">
        <v>474</v>
      </c>
      <c r="C57" s="195">
        <v>7</v>
      </c>
      <c r="D57" s="226" t="s">
        <v>475</v>
      </c>
      <c r="E57" s="226" t="s">
        <v>475</v>
      </c>
      <c r="F57" s="226" t="s">
        <v>370</v>
      </c>
      <c r="G57" s="193" t="s">
        <v>476</v>
      </c>
      <c r="H57" s="194">
        <v>6</v>
      </c>
      <c r="I57" s="198">
        <v>1</v>
      </c>
      <c r="J57" s="195">
        <v>0.5</v>
      </c>
      <c r="K57" s="195"/>
      <c r="L57" s="195"/>
      <c r="M57" s="195"/>
      <c r="N57" s="195"/>
      <c r="O57" s="195"/>
      <c r="P57" s="195">
        <v>0.5</v>
      </c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6"/>
      <c r="AO57" s="197"/>
      <c r="AP57" s="197"/>
      <c r="AQ57" s="197"/>
      <c r="AR57" s="197"/>
      <c r="AS57" s="197"/>
      <c r="AT57" s="197"/>
      <c r="AU57" s="197"/>
      <c r="AV57" s="197"/>
      <c r="AW57" s="197"/>
      <c r="AX57" s="197"/>
      <c r="AY57" s="197"/>
      <c r="AZ57" s="197"/>
      <c r="BA57" s="197"/>
      <c r="BB57" s="197"/>
    </row>
    <row r="58" spans="1:56">
      <c r="A58" s="208"/>
      <c r="B58" s="207" t="s">
        <v>477</v>
      </c>
      <c r="C58" s="192">
        <v>4</v>
      </c>
      <c r="D58" s="192" t="s">
        <v>340</v>
      </c>
      <c r="E58" s="192" t="s">
        <v>340</v>
      </c>
      <c r="F58" s="192" t="s">
        <v>370</v>
      </c>
      <c r="G58" s="193" t="s">
        <v>478</v>
      </c>
      <c r="H58" s="194">
        <v>5</v>
      </c>
      <c r="I58" s="198">
        <v>1</v>
      </c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>
        <v>1</v>
      </c>
      <c r="AJ58" s="195"/>
      <c r="AK58" s="195"/>
      <c r="AL58" s="195"/>
      <c r="AM58" s="195"/>
      <c r="AN58" s="196"/>
      <c r="AO58" s="197"/>
      <c r="AP58" s="197"/>
      <c r="AQ58" s="197"/>
      <c r="AR58" s="197"/>
      <c r="AS58" s="197"/>
      <c r="AT58" s="197"/>
      <c r="AU58" s="197"/>
      <c r="AV58" s="197"/>
      <c r="AW58" s="197"/>
      <c r="AX58" s="197"/>
      <c r="AY58" s="197"/>
      <c r="AZ58" s="197"/>
      <c r="BA58" s="197"/>
      <c r="BB58" s="197"/>
    </row>
    <row r="59" spans="1:56">
      <c r="A59" s="208"/>
      <c r="B59" s="207"/>
      <c r="C59" s="192">
        <v>4</v>
      </c>
      <c r="D59" s="192" t="s">
        <v>479</v>
      </c>
      <c r="E59" s="192" t="s">
        <v>341</v>
      </c>
      <c r="F59" s="192" t="s">
        <v>370</v>
      </c>
      <c r="G59" s="193" t="s">
        <v>480</v>
      </c>
      <c r="H59" s="194">
        <v>5</v>
      </c>
      <c r="I59" s="198">
        <v>2</v>
      </c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>
        <v>1</v>
      </c>
      <c r="AK59" s="195"/>
      <c r="AL59" s="195"/>
      <c r="AM59" s="195"/>
      <c r="AN59" s="196"/>
      <c r="AO59" s="197"/>
      <c r="AP59" s="197"/>
      <c r="AQ59" s="197"/>
      <c r="AR59" s="197"/>
      <c r="AS59" s="197"/>
      <c r="AT59" s="197"/>
      <c r="AU59" s="197"/>
      <c r="AV59" s="197"/>
      <c r="AW59" s="197"/>
      <c r="AX59" s="197"/>
      <c r="AY59" s="197"/>
      <c r="AZ59" s="197"/>
      <c r="BA59" s="197"/>
      <c r="BB59" s="197"/>
    </row>
    <row r="60" spans="1:56" ht="15" customHeight="1">
      <c r="A60" s="260" t="s">
        <v>275</v>
      </c>
      <c r="B60" s="260"/>
      <c r="C60" s="261">
        <v>15</v>
      </c>
      <c r="D60" s="261" t="s">
        <v>481</v>
      </c>
      <c r="E60" s="261"/>
      <c r="F60" s="305" t="s">
        <v>388</v>
      </c>
      <c r="G60" s="302" t="s">
        <v>276</v>
      </c>
      <c r="H60" s="261">
        <v>1.5</v>
      </c>
      <c r="I60" s="262">
        <v>1</v>
      </c>
      <c r="J60" s="260"/>
      <c r="K60" s="260"/>
      <c r="L60" s="261"/>
      <c r="M60" s="261"/>
      <c r="N60" s="261"/>
      <c r="O60" s="261"/>
      <c r="P60" s="261"/>
      <c r="Q60" s="195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0"/>
      <c r="AC60" s="260"/>
      <c r="AD60" s="260"/>
      <c r="AE60" s="261"/>
      <c r="AF60" s="260"/>
      <c r="AG60" s="260"/>
      <c r="AH60" s="260"/>
      <c r="AI60" s="260"/>
      <c r="AJ60" s="260"/>
      <c r="AK60" s="195"/>
      <c r="AL60" s="195"/>
      <c r="AM60" s="195"/>
      <c r="AN60" s="260"/>
      <c r="AO60" s="260"/>
      <c r="AP60" s="260"/>
      <c r="AQ60" s="260"/>
      <c r="AR60" s="260"/>
      <c r="AS60" s="260"/>
      <c r="AT60" s="260"/>
      <c r="AU60" s="260"/>
      <c r="AV60" s="260"/>
      <c r="AW60" s="260"/>
      <c r="AX60" s="260"/>
      <c r="AY60" s="260"/>
      <c r="AZ60" s="260"/>
      <c r="BA60" s="197"/>
      <c r="BB60" s="260"/>
    </row>
    <row r="61" spans="1:56" ht="28.5">
      <c r="A61" s="258" t="s">
        <v>482</v>
      </c>
      <c r="B61" s="258" t="s">
        <v>482</v>
      </c>
      <c r="C61" s="259">
        <v>15</v>
      </c>
      <c r="D61" s="259" t="s">
        <v>482</v>
      </c>
      <c r="E61" s="259"/>
      <c r="F61" s="304" t="s">
        <v>388</v>
      </c>
      <c r="G61" s="299" t="s">
        <v>483</v>
      </c>
      <c r="H61" s="259">
        <v>1.5</v>
      </c>
      <c r="I61" s="258">
        <v>1</v>
      </c>
      <c r="J61" s="258"/>
      <c r="K61" s="258"/>
      <c r="L61" s="259"/>
      <c r="M61" s="259"/>
      <c r="N61" s="259"/>
      <c r="O61" s="259"/>
      <c r="P61" s="259"/>
      <c r="Q61" s="195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8"/>
      <c r="AC61" s="258"/>
      <c r="AD61" s="258"/>
      <c r="AE61" s="259"/>
      <c r="AF61" s="258"/>
      <c r="AG61" s="258"/>
      <c r="AH61" s="258"/>
      <c r="AI61" s="258"/>
      <c r="AJ61" s="258"/>
      <c r="AK61" s="195"/>
      <c r="AL61" s="195"/>
      <c r="AM61" s="195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197"/>
      <c r="BB61" s="258"/>
    </row>
    <row r="62" spans="1:56" ht="28.5">
      <c r="A62" s="260" t="s">
        <v>484</v>
      </c>
      <c r="B62" s="260"/>
      <c r="C62" s="261">
        <v>15</v>
      </c>
      <c r="D62" s="261" t="s">
        <v>484</v>
      </c>
      <c r="E62" s="261"/>
      <c r="F62" s="305" t="s">
        <v>388</v>
      </c>
      <c r="G62" s="302" t="s">
        <v>485</v>
      </c>
      <c r="H62" s="261">
        <v>1.5</v>
      </c>
      <c r="I62" s="262">
        <v>1</v>
      </c>
      <c r="J62" s="260"/>
      <c r="K62" s="261"/>
      <c r="L62" s="261"/>
      <c r="M62" s="261"/>
      <c r="N62" s="261"/>
      <c r="O62" s="261"/>
      <c r="P62" s="261"/>
      <c r="Q62" s="204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0"/>
      <c r="AC62" s="260"/>
      <c r="AD62" s="260"/>
      <c r="AE62" s="261"/>
      <c r="AF62" s="260"/>
      <c r="AG62" s="260"/>
      <c r="AH62" s="260"/>
      <c r="AI62" s="260"/>
      <c r="AJ62" s="260"/>
      <c r="AK62" s="204"/>
      <c r="AL62" s="204"/>
      <c r="AM62" s="204"/>
      <c r="AN62" s="260"/>
      <c r="AO62" s="260"/>
      <c r="AP62" s="260"/>
      <c r="AQ62" s="260"/>
      <c r="AR62" s="260"/>
      <c r="AS62" s="260"/>
      <c r="AT62" s="260"/>
      <c r="AU62" s="260"/>
      <c r="AV62" s="260"/>
      <c r="AW62" s="260"/>
      <c r="AX62" s="260"/>
      <c r="AY62" s="260"/>
      <c r="AZ62" s="260"/>
      <c r="BA62" s="206"/>
      <c r="BB62" s="260"/>
    </row>
    <row r="63" spans="1:56">
      <c r="A63" s="235" t="s">
        <v>279</v>
      </c>
      <c r="B63" s="235"/>
      <c r="C63" s="236">
        <v>11</v>
      </c>
      <c r="D63" s="236" t="s">
        <v>486</v>
      </c>
      <c r="E63" s="236"/>
      <c r="F63" s="236" t="s">
        <v>370</v>
      </c>
      <c r="G63" s="336" t="s">
        <v>192</v>
      </c>
      <c r="H63" s="238">
        <v>4</v>
      </c>
      <c r="I63" s="237">
        <v>1</v>
      </c>
      <c r="J63" s="236"/>
      <c r="K63" s="236"/>
      <c r="L63" s="236"/>
      <c r="M63" s="236"/>
      <c r="N63" s="236"/>
      <c r="O63" s="236"/>
      <c r="P63" s="236"/>
      <c r="Q63" s="204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04"/>
      <c r="AL63" s="204"/>
      <c r="AM63" s="204"/>
      <c r="AN63" s="239"/>
      <c r="AO63" s="240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06"/>
      <c r="BB63" s="240"/>
    </row>
    <row r="64" spans="1:56" ht="28.5">
      <c r="A64" s="235" t="s">
        <v>286</v>
      </c>
      <c r="B64" s="235"/>
      <c r="C64" s="236">
        <v>11</v>
      </c>
      <c r="D64" s="236" t="s">
        <v>286</v>
      </c>
      <c r="E64" s="236"/>
      <c r="F64" s="236" t="s">
        <v>370</v>
      </c>
      <c r="G64" s="336" t="s">
        <v>194</v>
      </c>
      <c r="H64" s="241">
        <v>4</v>
      </c>
      <c r="I64" s="242">
        <v>1</v>
      </c>
      <c r="J64" s="236"/>
      <c r="K64" s="236"/>
      <c r="L64" s="236"/>
      <c r="M64" s="236"/>
      <c r="N64" s="236"/>
      <c r="O64" s="236"/>
      <c r="P64" s="236"/>
      <c r="Q64" s="204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236"/>
      <c r="AJ64" s="236"/>
      <c r="AK64" s="204"/>
      <c r="AL64" s="204"/>
      <c r="AM64" s="204"/>
      <c r="AN64" s="239"/>
      <c r="AO64" s="240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06"/>
      <c r="BB64" s="240"/>
    </row>
    <row r="65" spans="1:54">
      <c r="A65" s="208" t="s">
        <v>386</v>
      </c>
      <c r="B65" s="208" t="s">
        <v>487</v>
      </c>
      <c r="C65" s="195">
        <v>10</v>
      </c>
      <c r="D65" s="195" t="s">
        <v>393</v>
      </c>
      <c r="E65" s="195" t="s">
        <v>393</v>
      </c>
      <c r="F65" s="195" t="s">
        <v>370</v>
      </c>
      <c r="G65" s="193" t="s">
        <v>488</v>
      </c>
      <c r="H65" s="194">
        <v>1.5</v>
      </c>
      <c r="I65" s="198">
        <v>1</v>
      </c>
      <c r="J65" s="195"/>
      <c r="K65" s="195"/>
      <c r="L65" s="195"/>
      <c r="M65" s="195"/>
      <c r="N65" s="195"/>
      <c r="O65" s="195"/>
      <c r="P65" s="195"/>
      <c r="Q65" s="204"/>
      <c r="R65" s="195"/>
      <c r="S65" s="195"/>
      <c r="T65" s="195"/>
      <c r="U65" s="195"/>
      <c r="V65" s="195"/>
      <c r="W65" s="195">
        <v>1</v>
      </c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204"/>
      <c r="AL65" s="204"/>
      <c r="AM65" s="204"/>
      <c r="AN65" s="196"/>
      <c r="AO65" s="197"/>
      <c r="AP65" s="197"/>
      <c r="AQ65" s="197"/>
      <c r="AR65" s="197"/>
      <c r="AS65" s="197"/>
      <c r="AT65" s="197"/>
      <c r="AU65" s="197"/>
      <c r="AV65" s="197"/>
      <c r="AW65" s="197"/>
      <c r="AX65" s="197"/>
      <c r="AY65" s="197"/>
      <c r="AZ65" s="197"/>
      <c r="BA65" s="206"/>
      <c r="BB65" s="197"/>
    </row>
    <row r="66" spans="1:54">
      <c r="A66" s="208" t="s">
        <v>489</v>
      </c>
      <c r="B66" s="208" t="s">
        <v>490</v>
      </c>
      <c r="C66" s="195">
        <v>3</v>
      </c>
      <c r="D66" s="195" t="s">
        <v>482</v>
      </c>
      <c r="E66" s="195" t="s">
        <v>482</v>
      </c>
      <c r="F66" s="195" t="s">
        <v>370</v>
      </c>
      <c r="G66" s="193" t="s">
        <v>491</v>
      </c>
      <c r="H66" s="194">
        <v>4</v>
      </c>
      <c r="I66" s="198">
        <v>1</v>
      </c>
      <c r="J66" s="195"/>
      <c r="K66" s="195"/>
      <c r="L66" s="195"/>
      <c r="M66" s="195">
        <v>1</v>
      </c>
      <c r="N66" s="195"/>
      <c r="O66" s="195"/>
      <c r="P66" s="195"/>
      <c r="Q66" s="204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204"/>
      <c r="AL66" s="204"/>
      <c r="AM66" s="204"/>
      <c r="AN66" s="196"/>
      <c r="AO66" s="197"/>
      <c r="AP66" s="197"/>
      <c r="AQ66" s="197"/>
      <c r="AR66" s="197"/>
      <c r="AS66" s="197"/>
      <c r="AT66" s="197"/>
      <c r="AU66" s="197"/>
      <c r="AV66" s="197"/>
      <c r="AW66" s="197"/>
      <c r="AX66" s="197"/>
      <c r="AY66" s="197"/>
      <c r="AZ66" s="197"/>
      <c r="BA66" s="206"/>
      <c r="BB66" s="197"/>
    </row>
    <row r="67" spans="1:54">
      <c r="A67" s="208"/>
      <c r="B67" s="208"/>
      <c r="C67" s="195">
        <v>3</v>
      </c>
      <c r="D67" s="195" t="s">
        <v>492</v>
      </c>
      <c r="E67" s="195" t="s">
        <v>492</v>
      </c>
      <c r="F67" s="195" t="s">
        <v>370</v>
      </c>
      <c r="G67" s="193" t="s">
        <v>493</v>
      </c>
      <c r="H67" s="194">
        <v>4</v>
      </c>
      <c r="I67" s="198">
        <v>2</v>
      </c>
      <c r="J67" s="195"/>
      <c r="K67" s="195"/>
      <c r="L67" s="195"/>
      <c r="M67" s="195"/>
      <c r="N67" s="195"/>
      <c r="O67" s="195"/>
      <c r="P67" s="195"/>
      <c r="Q67" s="204"/>
      <c r="R67" s="195"/>
      <c r="S67" s="195"/>
      <c r="T67" s="195"/>
      <c r="U67" s="195"/>
      <c r="V67" s="195"/>
      <c r="W67" s="195"/>
      <c r="X67" s="195"/>
      <c r="Y67" s="195"/>
      <c r="Z67" s="195"/>
      <c r="AA67" s="195">
        <v>1</v>
      </c>
      <c r="AB67" s="195"/>
      <c r="AC67" s="195"/>
      <c r="AD67" s="195"/>
      <c r="AE67" s="195"/>
      <c r="AF67" s="195"/>
      <c r="AG67" s="195"/>
      <c r="AH67" s="195"/>
      <c r="AI67" s="195"/>
      <c r="AJ67" s="195"/>
      <c r="AK67" s="204"/>
      <c r="AL67" s="204"/>
      <c r="AM67" s="204"/>
      <c r="AN67" s="196"/>
      <c r="AO67" s="197"/>
      <c r="AP67" s="197"/>
      <c r="AQ67" s="197"/>
      <c r="AR67" s="197"/>
      <c r="AS67" s="197"/>
      <c r="AT67" s="197"/>
      <c r="AU67" s="197"/>
      <c r="AV67" s="197"/>
      <c r="AW67" s="197"/>
      <c r="AX67" s="197"/>
      <c r="AY67" s="197"/>
      <c r="AZ67" s="197"/>
      <c r="BA67" s="206"/>
      <c r="BB67" s="197"/>
    </row>
    <row r="68" spans="1:54">
      <c r="A68" s="208"/>
      <c r="B68" s="208"/>
      <c r="C68" s="195"/>
      <c r="D68" s="195" t="s">
        <v>383</v>
      </c>
      <c r="E68" s="350"/>
      <c r="F68" s="195" t="s">
        <v>370</v>
      </c>
      <c r="G68" s="193" t="s">
        <v>494</v>
      </c>
      <c r="H68" s="194">
        <v>4</v>
      </c>
      <c r="I68" s="198"/>
      <c r="J68" s="195"/>
      <c r="K68" s="195"/>
      <c r="L68" s="195"/>
      <c r="M68" s="195"/>
      <c r="N68" s="195"/>
      <c r="O68" s="195"/>
      <c r="P68" s="195"/>
      <c r="Q68" s="204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204"/>
      <c r="AL68" s="204"/>
      <c r="AM68" s="204"/>
      <c r="AN68" s="196"/>
      <c r="AO68" s="197"/>
      <c r="AP68" s="197"/>
      <c r="AQ68" s="197"/>
      <c r="AR68" s="197"/>
      <c r="AS68" s="197"/>
      <c r="AT68" s="197"/>
      <c r="AU68" s="197"/>
      <c r="AV68" s="197"/>
      <c r="AW68" s="197"/>
      <c r="AX68" s="197"/>
      <c r="AY68" s="197"/>
      <c r="AZ68" s="197"/>
      <c r="BA68" s="206"/>
      <c r="BB68" s="197"/>
    </row>
    <row r="69" spans="1:54" ht="15.75" customHeight="1">
      <c r="A69" s="215" t="s">
        <v>495</v>
      </c>
      <c r="B69" s="215" t="s">
        <v>496</v>
      </c>
      <c r="C69" s="216">
        <v>3</v>
      </c>
      <c r="D69" s="216" t="s">
        <v>369</v>
      </c>
      <c r="E69" s="216" t="s">
        <v>369</v>
      </c>
      <c r="F69" s="216" t="s">
        <v>370</v>
      </c>
      <c r="G69" s="217" t="s">
        <v>497</v>
      </c>
      <c r="H69" s="194">
        <v>3</v>
      </c>
      <c r="I69" s="198">
        <v>1</v>
      </c>
      <c r="J69" s="195"/>
      <c r="K69" s="195"/>
      <c r="L69" s="195"/>
      <c r="M69" s="195"/>
      <c r="N69" s="195"/>
      <c r="O69" s="195"/>
      <c r="P69" s="195">
        <v>1</v>
      </c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6"/>
      <c r="AO69" s="197"/>
      <c r="AP69" s="197"/>
      <c r="AQ69" s="197"/>
      <c r="AR69" s="197"/>
      <c r="AS69" s="197"/>
      <c r="AT69" s="197"/>
      <c r="AU69" s="197"/>
      <c r="AV69" s="197"/>
      <c r="AW69" s="197"/>
      <c r="AX69" s="197"/>
      <c r="AY69" s="197"/>
      <c r="AZ69" s="197"/>
      <c r="BA69" s="197"/>
      <c r="BB69" s="197"/>
    </row>
    <row r="70" spans="1:54">
      <c r="A70" s="215"/>
      <c r="B70" s="215"/>
      <c r="C70" s="216">
        <v>3</v>
      </c>
      <c r="D70" s="216" t="s">
        <v>359</v>
      </c>
      <c r="E70" s="216" t="s">
        <v>359</v>
      </c>
      <c r="F70" s="216" t="s">
        <v>370</v>
      </c>
      <c r="G70" s="217" t="s">
        <v>498</v>
      </c>
      <c r="H70" s="194">
        <v>3</v>
      </c>
      <c r="I70" s="198">
        <v>2</v>
      </c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6"/>
      <c r="AO70" s="197"/>
      <c r="AP70" s="197"/>
      <c r="AQ70" s="197"/>
      <c r="AR70" s="197"/>
      <c r="AS70" s="197"/>
      <c r="AT70" s="197"/>
      <c r="AU70" s="197"/>
      <c r="AV70" s="197"/>
      <c r="AW70" s="197"/>
      <c r="AX70" s="197"/>
      <c r="AY70" s="197"/>
      <c r="AZ70" s="197"/>
      <c r="BA70" s="197"/>
      <c r="BB70" s="197">
        <v>1</v>
      </c>
    </row>
    <row r="71" spans="1:54">
      <c r="A71" s="215"/>
      <c r="B71" s="215"/>
      <c r="C71" s="216">
        <v>3</v>
      </c>
      <c r="D71" s="201" t="s">
        <v>357</v>
      </c>
      <c r="E71" s="201" t="s">
        <v>357</v>
      </c>
      <c r="F71" s="201" t="s">
        <v>370</v>
      </c>
      <c r="G71" s="217" t="s">
        <v>499</v>
      </c>
      <c r="H71" s="194">
        <v>3</v>
      </c>
      <c r="I71" s="198">
        <v>3</v>
      </c>
      <c r="J71" s="195"/>
      <c r="K71" s="195"/>
      <c r="L71" s="195"/>
      <c r="M71" s="195"/>
      <c r="N71" s="195"/>
      <c r="O71" s="195"/>
      <c r="P71" s="195"/>
      <c r="Q71" s="244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244"/>
      <c r="AL71" s="244"/>
      <c r="AM71" s="244"/>
      <c r="AN71" s="196"/>
      <c r="AO71" s="197"/>
      <c r="AP71" s="197"/>
      <c r="AQ71" s="197"/>
      <c r="AR71" s="197"/>
      <c r="AS71" s="197"/>
      <c r="AT71" s="197"/>
      <c r="AU71" s="197"/>
      <c r="AV71" s="197"/>
      <c r="AW71" s="197"/>
      <c r="AX71" s="197"/>
      <c r="AY71" s="197"/>
      <c r="AZ71" s="197">
        <v>1</v>
      </c>
      <c r="BA71" s="246"/>
      <c r="BB71" s="197"/>
    </row>
    <row r="72" spans="1:54">
      <c r="A72" s="208" t="s">
        <v>500</v>
      </c>
      <c r="B72" s="208" t="s">
        <v>249</v>
      </c>
      <c r="C72" s="195">
        <v>4</v>
      </c>
      <c r="D72" s="195" t="s">
        <v>501</v>
      </c>
      <c r="E72" s="195" t="s">
        <v>501</v>
      </c>
      <c r="F72" s="195" t="s">
        <v>370</v>
      </c>
      <c r="G72" s="193" t="s">
        <v>502</v>
      </c>
      <c r="H72" s="194">
        <v>4</v>
      </c>
      <c r="I72" s="198">
        <v>1</v>
      </c>
      <c r="J72" s="195"/>
      <c r="K72" s="195"/>
      <c r="L72" s="195"/>
      <c r="M72" s="195"/>
      <c r="N72" s="195"/>
      <c r="O72" s="195">
        <v>1</v>
      </c>
      <c r="P72" s="195"/>
      <c r="Q72" s="234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233"/>
      <c r="AL72" s="233"/>
      <c r="AM72" s="233"/>
      <c r="AN72" s="196"/>
      <c r="AO72" s="197"/>
      <c r="AP72" s="197"/>
      <c r="AQ72" s="197"/>
      <c r="AR72" s="197"/>
      <c r="AS72" s="197"/>
      <c r="AT72" s="197"/>
      <c r="AU72" s="197"/>
      <c r="AV72" s="197"/>
      <c r="AW72" s="197"/>
      <c r="AX72" s="197"/>
      <c r="AY72" s="197"/>
      <c r="AZ72" s="197"/>
      <c r="BA72" s="233"/>
      <c r="BB72" s="197"/>
    </row>
    <row r="73" spans="1:54" ht="28.5" customHeight="1">
      <c r="A73" s="258"/>
      <c r="B73" s="258" t="s">
        <v>437</v>
      </c>
      <c r="C73" s="259">
        <v>15</v>
      </c>
      <c r="D73" s="259" t="s">
        <v>437</v>
      </c>
      <c r="E73" s="195" t="s">
        <v>501</v>
      </c>
      <c r="F73" s="305" t="s">
        <v>388</v>
      </c>
      <c r="G73" s="299" t="s">
        <v>268</v>
      </c>
      <c r="H73" s="259">
        <v>1.5</v>
      </c>
      <c r="I73" s="258">
        <v>1</v>
      </c>
      <c r="J73" s="258"/>
      <c r="K73" s="258"/>
      <c r="L73" s="259"/>
      <c r="M73" s="259"/>
      <c r="N73" s="259"/>
      <c r="O73" s="259"/>
      <c r="P73" s="259"/>
      <c r="Q73" s="234"/>
      <c r="R73" s="259"/>
      <c r="S73" s="259"/>
      <c r="T73" s="259"/>
      <c r="U73" s="259"/>
      <c r="V73" s="259"/>
      <c r="W73" s="259"/>
      <c r="X73" s="259"/>
      <c r="Y73" s="259"/>
      <c r="Z73" s="259"/>
      <c r="AA73" s="259"/>
      <c r="AB73" s="258"/>
      <c r="AC73" s="258"/>
      <c r="AD73" s="258"/>
      <c r="AE73" s="259"/>
      <c r="AF73" s="258"/>
      <c r="AG73" s="258"/>
      <c r="AH73" s="258"/>
      <c r="AI73" s="258"/>
      <c r="AJ73" s="258"/>
      <c r="AK73" s="233"/>
      <c r="AL73" s="233"/>
      <c r="AM73" s="233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33"/>
      <c r="BB73" s="258"/>
    </row>
    <row r="74" spans="1:54">
      <c r="A74" s="208" t="s">
        <v>439</v>
      </c>
      <c r="B74" s="208" t="s">
        <v>327</v>
      </c>
      <c r="C74" s="195">
        <v>4</v>
      </c>
      <c r="D74" s="195" t="s">
        <v>501</v>
      </c>
      <c r="E74" s="195" t="s">
        <v>501</v>
      </c>
      <c r="F74" s="195" t="s">
        <v>370</v>
      </c>
      <c r="G74" s="193" t="s">
        <v>503</v>
      </c>
      <c r="H74" s="194">
        <v>5</v>
      </c>
      <c r="I74" s="198">
        <v>1</v>
      </c>
      <c r="J74" s="195"/>
      <c r="K74" s="195"/>
      <c r="L74" s="195"/>
      <c r="M74" s="195"/>
      <c r="N74" s="195"/>
      <c r="O74" s="195">
        <v>1</v>
      </c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195"/>
      <c r="AN74" s="196"/>
      <c r="AO74" s="197"/>
      <c r="AP74" s="197"/>
      <c r="AQ74" s="197"/>
      <c r="AR74" s="197"/>
      <c r="AS74" s="197"/>
      <c r="AT74" s="197"/>
      <c r="AU74" s="197"/>
      <c r="AV74" s="197"/>
      <c r="AW74" s="197"/>
      <c r="AX74" s="197"/>
      <c r="AY74" s="197"/>
      <c r="AZ74" s="197"/>
      <c r="BA74" s="197"/>
      <c r="BB74" s="197"/>
    </row>
    <row r="75" spans="1:54">
      <c r="A75" s="227"/>
      <c r="B75" s="227"/>
      <c r="C75" s="228">
        <v>7</v>
      </c>
      <c r="D75" s="192" t="s">
        <v>380</v>
      </c>
      <c r="E75" s="192" t="s">
        <v>380</v>
      </c>
      <c r="F75" s="228" t="s">
        <v>370</v>
      </c>
      <c r="G75" s="229" t="s">
        <v>504</v>
      </c>
      <c r="H75" s="228">
        <v>0</v>
      </c>
      <c r="I75" s="227">
        <v>1</v>
      </c>
      <c r="J75" s="227"/>
      <c r="K75" s="227"/>
      <c r="L75" s="228">
        <v>1</v>
      </c>
      <c r="M75" s="228"/>
      <c r="N75" s="228"/>
      <c r="O75" s="228"/>
      <c r="P75" s="228"/>
      <c r="Q75" s="249"/>
      <c r="R75" s="228"/>
      <c r="S75" s="228"/>
      <c r="T75" s="228"/>
      <c r="U75" s="228"/>
      <c r="V75" s="228"/>
      <c r="W75" s="228"/>
      <c r="X75" s="320"/>
      <c r="Y75" s="228"/>
      <c r="Z75" s="228"/>
      <c r="AA75" s="228"/>
      <c r="AB75" s="227"/>
      <c r="AC75" s="228"/>
      <c r="AD75" s="227"/>
      <c r="AE75" s="228"/>
      <c r="AF75" s="227"/>
      <c r="AG75" s="227"/>
      <c r="AH75" s="227"/>
      <c r="AI75" s="227"/>
      <c r="AJ75" s="227"/>
      <c r="AK75" s="249"/>
      <c r="AL75" s="249"/>
      <c r="AM75" s="249"/>
      <c r="AN75" s="227"/>
      <c r="AO75" s="227"/>
      <c r="AP75" s="227"/>
      <c r="AQ75" s="227"/>
      <c r="AR75" s="227"/>
      <c r="AS75" s="227"/>
      <c r="AT75" s="227"/>
      <c r="AU75" s="227"/>
      <c r="AV75" s="227"/>
      <c r="AW75" s="227"/>
      <c r="AX75" s="227"/>
      <c r="AY75" s="227"/>
      <c r="AZ75" s="227"/>
      <c r="BA75" s="252"/>
      <c r="BB75" s="227"/>
    </row>
    <row r="76" spans="1:54" ht="16.5" customHeight="1">
      <c r="A76" s="208" t="s">
        <v>460</v>
      </c>
      <c r="B76" s="207" t="s">
        <v>505</v>
      </c>
      <c r="C76" s="192">
        <v>4</v>
      </c>
      <c r="D76" s="192" t="s">
        <v>358</v>
      </c>
      <c r="E76" s="192" t="s">
        <v>358</v>
      </c>
      <c r="F76" s="192" t="s">
        <v>370</v>
      </c>
      <c r="G76" s="193" t="s">
        <v>506</v>
      </c>
      <c r="H76" s="194">
        <v>5</v>
      </c>
      <c r="I76" s="198">
        <v>1</v>
      </c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  <c r="AN76" s="196"/>
      <c r="AO76" s="197"/>
      <c r="AP76" s="197"/>
      <c r="AQ76" s="197"/>
      <c r="AR76" s="197"/>
      <c r="AS76" s="197"/>
      <c r="AT76" s="197"/>
      <c r="AU76" s="197"/>
      <c r="AV76" s="197"/>
      <c r="AW76" s="197"/>
      <c r="AX76" s="197"/>
      <c r="AY76" s="197"/>
      <c r="AZ76" s="197"/>
      <c r="BA76" s="197"/>
      <c r="BB76" s="197"/>
    </row>
    <row r="77" spans="1:54" ht="15.75" customHeight="1">
      <c r="A77" s="207" t="s">
        <v>507</v>
      </c>
      <c r="B77" s="207" t="s">
        <v>508</v>
      </c>
      <c r="C77" s="192">
        <v>1</v>
      </c>
      <c r="D77" s="192" t="s">
        <v>492</v>
      </c>
      <c r="E77" s="192" t="s">
        <v>492</v>
      </c>
      <c r="F77" s="192" t="s">
        <v>370</v>
      </c>
      <c r="G77" s="193" t="s">
        <v>509</v>
      </c>
      <c r="H77" s="194">
        <v>2</v>
      </c>
      <c r="I77" s="198">
        <v>1</v>
      </c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>
        <v>1</v>
      </c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  <c r="AN77" s="196"/>
      <c r="AO77" s="197"/>
      <c r="AP77" s="197"/>
      <c r="AQ77" s="197"/>
      <c r="AR77" s="197"/>
      <c r="AS77" s="197"/>
      <c r="AT77" s="197"/>
      <c r="AU77" s="197"/>
      <c r="AV77" s="197"/>
      <c r="AW77" s="197"/>
      <c r="AX77" s="197"/>
      <c r="AY77" s="197"/>
      <c r="AZ77" s="197"/>
      <c r="BA77" s="197"/>
      <c r="BB77" s="197"/>
    </row>
    <row r="78" spans="1:54" ht="15.75" customHeight="1">
      <c r="A78" s="207"/>
      <c r="B78" s="207"/>
      <c r="C78" s="192">
        <v>1</v>
      </c>
      <c r="D78" s="192" t="s">
        <v>359</v>
      </c>
      <c r="E78" s="192" t="s">
        <v>359</v>
      </c>
      <c r="F78" s="192" t="s">
        <v>370</v>
      </c>
      <c r="G78" s="193" t="s">
        <v>510</v>
      </c>
      <c r="H78" s="194">
        <v>2</v>
      </c>
      <c r="I78" s="198">
        <v>2</v>
      </c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6"/>
      <c r="AO78" s="197"/>
      <c r="AP78" s="197"/>
      <c r="AQ78" s="197"/>
      <c r="AR78" s="197"/>
      <c r="AS78" s="197"/>
      <c r="AT78" s="197"/>
      <c r="AU78" s="197"/>
      <c r="AV78" s="197"/>
      <c r="AW78" s="197"/>
      <c r="AX78" s="197"/>
      <c r="AY78" s="197"/>
      <c r="AZ78" s="197"/>
      <c r="BA78" s="197"/>
      <c r="BB78" s="197">
        <v>1</v>
      </c>
    </row>
    <row r="79" spans="1:54" ht="15.75" customHeight="1">
      <c r="A79" s="207"/>
      <c r="B79" s="207"/>
      <c r="C79" s="192">
        <v>1</v>
      </c>
      <c r="D79" s="192" t="s">
        <v>402</v>
      </c>
      <c r="E79" s="192" t="s">
        <v>346</v>
      </c>
      <c r="F79" s="192" t="s">
        <v>370</v>
      </c>
      <c r="G79" s="333" t="s">
        <v>511</v>
      </c>
      <c r="H79" s="194">
        <v>2</v>
      </c>
      <c r="I79" s="198">
        <v>3</v>
      </c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6"/>
      <c r="AO79" s="197">
        <v>1</v>
      </c>
      <c r="AP79" s="197"/>
      <c r="AQ79" s="197"/>
      <c r="AR79" s="197"/>
      <c r="AS79" s="197"/>
      <c r="AT79" s="197"/>
      <c r="AU79" s="197"/>
      <c r="AV79" s="197"/>
      <c r="AW79" s="197"/>
      <c r="AX79" s="197"/>
      <c r="AY79" s="197"/>
      <c r="AZ79" s="197"/>
      <c r="BA79" s="197"/>
      <c r="BB79" s="197"/>
    </row>
    <row r="80" spans="1:54" ht="15.75" customHeight="1">
      <c r="A80" s="283"/>
      <c r="B80" s="283" t="s">
        <v>431</v>
      </c>
      <c r="C80" s="284">
        <v>16</v>
      </c>
      <c r="D80" s="319" t="s">
        <v>512</v>
      </c>
      <c r="E80" s="319"/>
      <c r="F80" s="433" t="s">
        <v>453</v>
      </c>
      <c r="G80" s="437" t="s">
        <v>308</v>
      </c>
      <c r="H80" s="284">
        <v>1.5</v>
      </c>
      <c r="I80" s="283">
        <v>1</v>
      </c>
      <c r="J80" s="283"/>
      <c r="K80" s="283"/>
      <c r="L80" s="284"/>
      <c r="M80" s="284"/>
      <c r="N80" s="284"/>
      <c r="O80" s="284"/>
      <c r="P80" s="284"/>
      <c r="Q80" s="195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3"/>
      <c r="AC80" s="283"/>
      <c r="AD80" s="283"/>
      <c r="AE80" s="284"/>
      <c r="AF80" s="283"/>
      <c r="AG80" s="283"/>
      <c r="AH80" s="283"/>
      <c r="AI80" s="284"/>
      <c r="AJ80" s="283"/>
      <c r="AK80" s="195"/>
      <c r="AL80" s="195"/>
      <c r="AM80" s="195"/>
      <c r="AN80" s="283"/>
      <c r="AO80" s="283"/>
      <c r="AP80" s="283"/>
      <c r="AQ80" s="283"/>
      <c r="AR80" s="283"/>
      <c r="AS80" s="283"/>
      <c r="AT80" s="283"/>
      <c r="AU80" s="283"/>
      <c r="AV80" s="283"/>
      <c r="AW80" s="283"/>
      <c r="AX80" s="283"/>
      <c r="AY80" s="283"/>
      <c r="AZ80" s="283"/>
      <c r="BA80" s="197"/>
      <c r="BB80" s="283"/>
    </row>
    <row r="81" spans="1:54" ht="15.75" customHeight="1">
      <c r="A81" s="208" t="s">
        <v>513</v>
      </c>
      <c r="B81" s="207" t="s">
        <v>514</v>
      </c>
      <c r="C81" s="192">
        <v>1</v>
      </c>
      <c r="D81" s="192" t="s">
        <v>515</v>
      </c>
      <c r="E81" s="192" t="s">
        <v>515</v>
      </c>
      <c r="F81" s="192" t="s">
        <v>413</v>
      </c>
      <c r="G81" s="193" t="s">
        <v>516</v>
      </c>
      <c r="H81" s="194">
        <v>3</v>
      </c>
      <c r="I81" s="198">
        <v>1</v>
      </c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6"/>
      <c r="AO81" s="197"/>
      <c r="AP81" s="197"/>
      <c r="AQ81" s="197"/>
      <c r="AR81" s="197"/>
      <c r="AS81" s="197"/>
      <c r="AT81" s="197"/>
      <c r="AU81" s="197"/>
      <c r="AV81" s="197"/>
      <c r="AW81" s="197"/>
      <c r="AX81" s="197"/>
      <c r="AY81" s="197"/>
      <c r="AZ81" s="197"/>
      <c r="BA81" s="197"/>
      <c r="BB81" s="197"/>
    </row>
    <row r="82" spans="1:54" ht="15.75" customHeight="1">
      <c r="A82" s="208"/>
      <c r="B82" s="207"/>
      <c r="C82" s="192">
        <v>1</v>
      </c>
      <c r="D82" s="192" t="s">
        <v>332</v>
      </c>
      <c r="E82" s="192" t="s">
        <v>515</v>
      </c>
      <c r="F82" s="192" t="s">
        <v>413</v>
      </c>
      <c r="G82" s="333" t="s">
        <v>517</v>
      </c>
      <c r="H82" s="194">
        <v>3</v>
      </c>
      <c r="I82" s="198">
        <v>2</v>
      </c>
      <c r="J82" s="195"/>
      <c r="K82" s="195"/>
      <c r="L82" s="195"/>
      <c r="M82" s="195"/>
      <c r="N82" s="195"/>
      <c r="O82" s="195"/>
      <c r="P82" s="195"/>
      <c r="Q82" s="219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219"/>
      <c r="AL82" s="219"/>
      <c r="AM82" s="219"/>
      <c r="AN82" s="196"/>
      <c r="AO82" s="197"/>
      <c r="AP82" s="197"/>
      <c r="AQ82" s="197"/>
      <c r="AR82" s="197"/>
      <c r="AS82" s="197"/>
      <c r="AT82" s="197"/>
      <c r="AU82" s="197"/>
      <c r="AV82" s="197"/>
      <c r="AW82" s="197"/>
      <c r="AX82" s="197"/>
      <c r="AY82" s="197"/>
      <c r="AZ82" s="197"/>
      <c r="BA82" s="224"/>
      <c r="BB82" s="197"/>
    </row>
    <row r="83" spans="1:54" ht="15.75" customHeight="1">
      <c r="A83" s="208"/>
      <c r="B83" s="207"/>
      <c r="C83" s="192">
        <v>1</v>
      </c>
      <c r="D83" s="209" t="s">
        <v>518</v>
      </c>
      <c r="E83" s="209" t="s">
        <v>518</v>
      </c>
      <c r="F83" s="192" t="s">
        <v>413</v>
      </c>
      <c r="G83" s="193" t="s">
        <v>519</v>
      </c>
      <c r="H83" s="194">
        <v>3</v>
      </c>
      <c r="I83" s="198">
        <v>3</v>
      </c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6"/>
      <c r="AO83" s="197"/>
      <c r="AP83" s="197"/>
      <c r="AQ83" s="197"/>
      <c r="AR83" s="197">
        <v>1</v>
      </c>
      <c r="AS83" s="197"/>
      <c r="AT83" s="197"/>
      <c r="AU83" s="197"/>
      <c r="AV83" s="197"/>
      <c r="AW83" s="197"/>
      <c r="AX83" s="197"/>
      <c r="AY83" s="197"/>
      <c r="AZ83" s="197"/>
      <c r="BA83" s="224"/>
      <c r="BB83" s="197"/>
    </row>
    <row r="84" spans="1:54" ht="15.75" customHeight="1">
      <c r="A84" s="218" t="s">
        <v>520</v>
      </c>
      <c r="B84" s="199" t="s">
        <v>521</v>
      </c>
      <c r="C84" s="200">
        <v>4</v>
      </c>
      <c r="D84" s="192" t="s">
        <v>348</v>
      </c>
      <c r="E84" s="192" t="s">
        <v>348</v>
      </c>
      <c r="F84" s="192" t="s">
        <v>370</v>
      </c>
      <c r="G84" s="193" t="s">
        <v>522</v>
      </c>
      <c r="H84" s="203">
        <v>3</v>
      </c>
      <c r="I84" s="202">
        <v>1</v>
      </c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195"/>
      <c r="AL84" s="195"/>
      <c r="AM84" s="195"/>
      <c r="AN84" s="205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24"/>
      <c r="BB84" s="206"/>
    </row>
    <row r="85" spans="1:54" ht="15.75" customHeight="1">
      <c r="A85" s="218"/>
      <c r="B85" s="199"/>
      <c r="C85" s="200">
        <v>4</v>
      </c>
      <c r="D85" s="192" t="s">
        <v>359</v>
      </c>
      <c r="E85" s="192" t="s">
        <v>359</v>
      </c>
      <c r="F85" s="192" t="s">
        <v>370</v>
      </c>
      <c r="G85" s="193" t="s">
        <v>523</v>
      </c>
      <c r="H85" s="203">
        <v>3</v>
      </c>
      <c r="I85" s="202">
        <v>2</v>
      </c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195"/>
      <c r="AL85" s="195"/>
      <c r="AM85" s="195"/>
      <c r="AN85" s="205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24"/>
      <c r="BB85" s="206"/>
    </row>
    <row r="86" spans="1:54" ht="15.75" customHeight="1">
      <c r="A86" s="218"/>
      <c r="B86" s="199" t="s">
        <v>524</v>
      </c>
      <c r="C86" s="200">
        <v>4</v>
      </c>
      <c r="D86" s="192" t="s">
        <v>353</v>
      </c>
      <c r="E86" s="192" t="s">
        <v>353</v>
      </c>
      <c r="F86" s="192" t="s">
        <v>370</v>
      </c>
      <c r="G86" s="193" t="s">
        <v>525</v>
      </c>
      <c r="H86" s="203">
        <v>4</v>
      </c>
      <c r="I86" s="202">
        <v>1</v>
      </c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195"/>
      <c r="AL86" s="195"/>
      <c r="AM86" s="195"/>
      <c r="AN86" s="205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197"/>
      <c r="BB86" s="206"/>
    </row>
    <row r="87" spans="1:54" ht="15.75" customHeight="1">
      <c r="A87" s="218"/>
      <c r="B87" s="199"/>
      <c r="C87" s="200">
        <v>4</v>
      </c>
      <c r="D87" s="192" t="s">
        <v>383</v>
      </c>
      <c r="E87" s="192" t="s">
        <v>407</v>
      </c>
      <c r="F87" s="192" t="s">
        <v>370</v>
      </c>
      <c r="G87" s="193" t="s">
        <v>525</v>
      </c>
      <c r="H87" s="203">
        <v>4</v>
      </c>
      <c r="I87" s="202">
        <v>2</v>
      </c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>
        <v>1</v>
      </c>
      <c r="AH87" s="204"/>
      <c r="AI87" s="204"/>
      <c r="AJ87" s="204"/>
      <c r="AK87" s="195"/>
      <c r="AL87" s="195"/>
      <c r="AM87" s="195"/>
      <c r="AN87" s="205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24"/>
      <c r="BB87" s="206"/>
    </row>
    <row r="88" spans="1:54" ht="15.75" customHeight="1">
      <c r="A88" s="218" t="s">
        <v>526</v>
      </c>
      <c r="B88" s="199" t="s">
        <v>527</v>
      </c>
      <c r="C88" s="200">
        <v>11</v>
      </c>
      <c r="D88" s="192" t="s">
        <v>466</v>
      </c>
      <c r="E88" s="192" t="s">
        <v>407</v>
      </c>
      <c r="F88" s="192" t="s">
        <v>370</v>
      </c>
      <c r="G88" s="193" t="s">
        <v>188</v>
      </c>
      <c r="H88" s="203">
        <v>4</v>
      </c>
      <c r="I88" s="202">
        <v>1</v>
      </c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>
        <v>1</v>
      </c>
      <c r="AH88" s="204"/>
      <c r="AI88" s="204"/>
      <c r="AJ88" s="204"/>
      <c r="AK88" s="195"/>
      <c r="AL88" s="195"/>
      <c r="AM88" s="195"/>
      <c r="AN88" s="205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197"/>
      <c r="BB88" s="206"/>
    </row>
    <row r="89" spans="1:54" ht="15.75" customHeight="1">
      <c r="A89" s="218" t="s">
        <v>528</v>
      </c>
      <c r="B89" s="199" t="s">
        <v>529</v>
      </c>
      <c r="C89" s="200">
        <v>0</v>
      </c>
      <c r="D89" s="192" t="s">
        <v>331</v>
      </c>
      <c r="E89" s="192" t="s">
        <v>331</v>
      </c>
      <c r="F89" s="192" t="s">
        <v>413</v>
      </c>
      <c r="G89" s="193" t="s">
        <v>530</v>
      </c>
      <c r="H89" s="203">
        <v>5</v>
      </c>
      <c r="I89" s="202">
        <v>1</v>
      </c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>
        <v>1</v>
      </c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195"/>
      <c r="AL89" s="195"/>
      <c r="AM89" s="195"/>
      <c r="AN89" s="205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24"/>
      <c r="BB89" s="206"/>
    </row>
    <row r="90" spans="1:54" ht="15.75" customHeight="1">
      <c r="A90" s="218"/>
      <c r="B90" s="199"/>
      <c r="C90" s="200">
        <v>0</v>
      </c>
      <c r="D90" s="192" t="s">
        <v>531</v>
      </c>
      <c r="E90" s="192" t="s">
        <v>531</v>
      </c>
      <c r="F90" s="192" t="s">
        <v>413</v>
      </c>
      <c r="G90" s="193" t="s">
        <v>532</v>
      </c>
      <c r="H90" s="203">
        <v>5</v>
      </c>
      <c r="I90" s="202">
        <v>2</v>
      </c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195"/>
      <c r="AL90" s="195"/>
      <c r="AM90" s="195"/>
      <c r="AN90" s="205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197"/>
      <c r="BB90" s="206"/>
    </row>
    <row r="91" spans="1:54">
      <c r="A91" s="192"/>
      <c r="B91" s="192"/>
      <c r="C91" s="192">
        <v>0</v>
      </c>
      <c r="D91" s="192" t="s">
        <v>331</v>
      </c>
      <c r="E91" s="192" t="s">
        <v>331</v>
      </c>
      <c r="F91" s="236" t="s">
        <v>413</v>
      </c>
      <c r="G91" s="193" t="s">
        <v>533</v>
      </c>
      <c r="H91" s="194">
        <v>5</v>
      </c>
      <c r="I91" s="193">
        <v>3</v>
      </c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>
        <v>1</v>
      </c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6"/>
      <c r="AO91" s="197"/>
      <c r="AP91" s="197"/>
      <c r="AQ91" s="197"/>
      <c r="AR91" s="197"/>
      <c r="AS91" s="197"/>
      <c r="AT91" s="197"/>
      <c r="AU91" s="197"/>
      <c r="AV91" s="197"/>
      <c r="AW91" s="197"/>
      <c r="AX91" s="197"/>
      <c r="AY91" s="197"/>
      <c r="AZ91" s="197"/>
      <c r="BA91" s="224"/>
      <c r="BB91" s="197"/>
    </row>
    <row r="92" spans="1:54">
      <c r="A92" s="192"/>
      <c r="B92" s="192"/>
      <c r="C92" s="192">
        <v>0</v>
      </c>
      <c r="D92" s="192" t="s">
        <v>531</v>
      </c>
      <c r="E92" s="192" t="s">
        <v>531</v>
      </c>
      <c r="F92" s="236" t="s">
        <v>413</v>
      </c>
      <c r="G92" s="193" t="s">
        <v>534</v>
      </c>
      <c r="H92" s="194">
        <v>5</v>
      </c>
      <c r="I92" s="198">
        <v>4</v>
      </c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6"/>
      <c r="AO92" s="197"/>
      <c r="AP92" s="197"/>
      <c r="AQ92" s="197"/>
      <c r="AR92" s="197"/>
      <c r="AS92" s="197"/>
      <c r="AT92" s="197"/>
      <c r="AU92" s="197"/>
      <c r="AV92" s="197"/>
      <c r="AW92" s="197"/>
      <c r="AX92" s="197"/>
      <c r="AY92" s="197"/>
      <c r="AZ92" s="197"/>
      <c r="BA92" s="197"/>
      <c r="BB92" s="197"/>
    </row>
    <row r="93" spans="1:54" ht="15.75" customHeight="1">
      <c r="A93" s="283"/>
      <c r="B93" s="283"/>
      <c r="C93" s="284">
        <v>16</v>
      </c>
      <c r="D93" s="284" t="s">
        <v>336</v>
      </c>
      <c r="E93" s="284"/>
      <c r="F93" s="304" t="s">
        <v>453</v>
      </c>
      <c r="G93" s="434" t="s">
        <v>302</v>
      </c>
      <c r="H93" s="284"/>
      <c r="I93" s="283">
        <v>1</v>
      </c>
      <c r="J93" s="283"/>
      <c r="K93" s="283"/>
      <c r="L93" s="284"/>
      <c r="M93" s="284"/>
      <c r="N93" s="284"/>
      <c r="O93" s="284"/>
      <c r="P93" s="284"/>
      <c r="Q93" s="284"/>
      <c r="R93" s="284"/>
      <c r="S93" s="284"/>
      <c r="T93" s="284"/>
      <c r="U93" s="284"/>
      <c r="V93" s="284"/>
      <c r="W93" s="284"/>
      <c r="X93" s="284"/>
      <c r="Y93" s="284"/>
      <c r="Z93" s="284"/>
      <c r="AA93" s="284"/>
      <c r="AB93" s="283"/>
      <c r="AC93" s="283"/>
      <c r="AD93" s="283"/>
      <c r="AE93" s="284"/>
      <c r="AF93" s="283"/>
      <c r="AG93" s="283"/>
      <c r="AH93" s="283"/>
      <c r="AI93" s="283"/>
      <c r="AJ93" s="283"/>
      <c r="AK93" s="187"/>
      <c r="AL93" s="187"/>
      <c r="AM93" s="187"/>
      <c r="AN93" s="283"/>
      <c r="AO93" s="283"/>
      <c r="AP93" s="283"/>
      <c r="AQ93" s="283"/>
      <c r="AR93" s="283"/>
      <c r="AS93" s="283"/>
      <c r="AT93" s="283"/>
      <c r="AU93" s="283"/>
      <c r="AV93" s="283"/>
      <c r="AW93" s="283"/>
      <c r="AX93" s="283"/>
      <c r="AY93" s="283"/>
      <c r="AZ93" s="283"/>
      <c r="BA93" s="224"/>
      <c r="BB93" s="283"/>
    </row>
    <row r="94" spans="1:54" ht="15.75" customHeight="1">
      <c r="A94" s="290"/>
      <c r="B94" s="290"/>
      <c r="C94" s="291">
        <v>17</v>
      </c>
      <c r="D94" s="291" t="s">
        <v>486</v>
      </c>
      <c r="E94" s="291"/>
      <c r="F94" s="291" t="s">
        <v>535</v>
      </c>
      <c r="G94" s="290" t="s">
        <v>318</v>
      </c>
      <c r="H94" s="291">
        <v>0</v>
      </c>
      <c r="I94" s="290">
        <v>1</v>
      </c>
      <c r="J94" s="290"/>
      <c r="K94" s="290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0"/>
      <c r="AC94" s="290"/>
      <c r="AD94" s="290"/>
      <c r="AE94" s="291"/>
      <c r="AF94" s="290"/>
      <c r="AG94" s="290"/>
      <c r="AH94" s="290"/>
      <c r="AI94" s="290"/>
      <c r="AJ94" s="290"/>
      <c r="AK94" s="187"/>
      <c r="AL94" s="187"/>
      <c r="AM94" s="187"/>
      <c r="AN94" s="290"/>
      <c r="AO94" s="290"/>
      <c r="AP94" s="290"/>
      <c r="AQ94" s="290"/>
      <c r="AR94" s="290"/>
      <c r="AS94" s="290"/>
      <c r="AT94" s="290"/>
      <c r="AU94" s="290"/>
      <c r="AV94" s="290"/>
      <c r="AW94" s="290"/>
      <c r="AX94" s="290"/>
      <c r="AY94" s="290"/>
      <c r="AZ94" s="290"/>
      <c r="BA94" s="197"/>
      <c r="BB94" s="290"/>
    </row>
    <row r="95" spans="1:54">
      <c r="A95" s="208"/>
      <c r="B95" s="208"/>
      <c r="C95" s="195"/>
      <c r="D95" s="195"/>
      <c r="E95" s="195"/>
      <c r="F95" s="195"/>
      <c r="G95" s="193" t="s">
        <v>536</v>
      </c>
      <c r="H95" s="194">
        <v>2</v>
      </c>
      <c r="I95" s="198">
        <v>1</v>
      </c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87"/>
      <c r="AL95" s="187"/>
      <c r="AM95" s="187"/>
      <c r="AN95" s="196"/>
      <c r="AO95" s="197"/>
      <c r="AP95" s="197"/>
      <c r="AQ95" s="197"/>
      <c r="AR95" s="197"/>
      <c r="AS95" s="197"/>
      <c r="AT95" s="197"/>
      <c r="AU95" s="197"/>
      <c r="AV95" s="197"/>
      <c r="AW95" s="197"/>
      <c r="AX95" s="197"/>
      <c r="AY95" s="197"/>
      <c r="AZ95" s="197"/>
      <c r="BA95" s="224"/>
      <c r="BB95" s="197"/>
    </row>
    <row r="96" spans="1:54">
      <c r="A96" s="208"/>
      <c r="B96" s="208"/>
      <c r="C96" s="195"/>
      <c r="D96" s="195"/>
      <c r="E96" s="195"/>
      <c r="F96" s="195" t="s">
        <v>458</v>
      </c>
      <c r="G96" s="193" t="s">
        <v>537</v>
      </c>
      <c r="H96" s="194">
        <v>3</v>
      </c>
      <c r="I96" s="198">
        <v>1</v>
      </c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87"/>
      <c r="AL96" s="187"/>
      <c r="AM96" s="187"/>
      <c r="AN96" s="196"/>
      <c r="AO96" s="197"/>
      <c r="AP96" s="197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224"/>
      <c r="BB96" s="197"/>
    </row>
    <row r="97" spans="1:54">
      <c r="A97" s="208"/>
      <c r="B97" s="208"/>
      <c r="C97" s="195"/>
      <c r="D97" s="195"/>
      <c r="E97" s="195"/>
      <c r="F97" s="195" t="s">
        <v>458</v>
      </c>
      <c r="G97" s="193" t="s">
        <v>538</v>
      </c>
      <c r="H97" s="194">
        <v>3</v>
      </c>
      <c r="I97" s="198">
        <v>2</v>
      </c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87"/>
      <c r="AL97" s="187"/>
      <c r="AM97" s="187"/>
      <c r="AN97" s="196"/>
      <c r="AO97" s="197"/>
      <c r="AP97" s="197"/>
      <c r="AQ97" s="197"/>
      <c r="AR97" s="197"/>
      <c r="AS97" s="197"/>
      <c r="AT97" s="197"/>
      <c r="AU97" s="197"/>
      <c r="AV97" s="197"/>
      <c r="AW97" s="197"/>
      <c r="AX97" s="197"/>
      <c r="AY97" s="197"/>
      <c r="AZ97" s="197"/>
      <c r="BA97" s="197"/>
      <c r="BB97" s="197"/>
    </row>
    <row r="98" spans="1:54" ht="15.75" customHeight="1">
      <c r="A98" s="243" t="s">
        <v>539</v>
      </c>
      <c r="B98" s="243" t="s">
        <v>540</v>
      </c>
      <c r="C98" s="244">
        <v>11</v>
      </c>
      <c r="D98" s="244" t="s">
        <v>321</v>
      </c>
      <c r="E98" s="244" t="s">
        <v>321</v>
      </c>
      <c r="F98" s="244" t="s">
        <v>370</v>
      </c>
      <c r="G98" s="245" t="s">
        <v>185</v>
      </c>
      <c r="H98" s="246">
        <v>4</v>
      </c>
      <c r="I98" s="245">
        <v>1</v>
      </c>
      <c r="J98" s="244"/>
      <c r="K98" s="244">
        <v>1</v>
      </c>
      <c r="L98" s="244"/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195"/>
      <c r="AL98" s="195"/>
      <c r="AM98" s="195"/>
      <c r="AN98" s="247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24"/>
      <c r="BB98" s="246"/>
    </row>
    <row r="99" spans="1:54">
      <c r="A99" s="192"/>
      <c r="B99" s="192" t="s">
        <v>431</v>
      </c>
      <c r="C99" s="192">
        <v>16</v>
      </c>
      <c r="D99" s="192" t="s">
        <v>431</v>
      </c>
      <c r="E99" s="192"/>
      <c r="F99" s="236" t="s">
        <v>453</v>
      </c>
      <c r="G99" s="193" t="s">
        <v>306</v>
      </c>
      <c r="H99" s="194">
        <v>1.5</v>
      </c>
      <c r="I99" s="198">
        <v>1</v>
      </c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87"/>
      <c r="AL99" s="187"/>
      <c r="AM99" s="187"/>
      <c r="AN99" s="196"/>
      <c r="AO99" s="197"/>
      <c r="AP99" s="197"/>
      <c r="AQ99" s="197"/>
      <c r="AR99" s="197"/>
      <c r="AS99" s="197"/>
      <c r="AT99" s="197"/>
      <c r="AU99" s="197"/>
      <c r="AV99" s="197"/>
      <c r="AW99" s="197"/>
      <c r="AX99" s="197"/>
      <c r="AY99" s="197"/>
      <c r="AZ99" s="197"/>
      <c r="BA99" s="197"/>
      <c r="BB99" s="197"/>
    </row>
    <row r="100" spans="1:54" ht="15.75" customHeight="1">
      <c r="A100" s="263"/>
      <c r="B100" s="263"/>
      <c r="C100" s="264"/>
      <c r="D100" s="264"/>
      <c r="E100" s="264"/>
      <c r="F100" s="264"/>
      <c r="G100" s="263" t="s">
        <v>272</v>
      </c>
      <c r="H100" s="264"/>
      <c r="I100" s="265"/>
      <c r="J100" s="263"/>
      <c r="K100" s="263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3"/>
      <c r="AC100" s="263"/>
      <c r="AD100" s="263"/>
      <c r="AE100" s="264"/>
      <c r="AF100" s="263"/>
      <c r="AG100" s="263"/>
      <c r="AH100" s="263"/>
      <c r="AI100" s="263"/>
      <c r="AJ100" s="263"/>
      <c r="AK100" s="187"/>
      <c r="AL100" s="187"/>
      <c r="AM100" s="187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24"/>
      <c r="BB100" s="263"/>
    </row>
    <row r="101" spans="1:54" ht="15.75" customHeight="1">
      <c r="A101" s="263"/>
      <c r="B101" s="263"/>
      <c r="C101" s="264"/>
      <c r="D101" s="264"/>
      <c r="E101" s="264"/>
      <c r="F101" s="264"/>
      <c r="G101" s="263" t="s">
        <v>274</v>
      </c>
      <c r="H101" s="264"/>
      <c r="I101" s="265">
        <v>1</v>
      </c>
      <c r="J101" s="263"/>
      <c r="K101" s="263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3"/>
      <c r="AC101" s="263"/>
      <c r="AD101" s="263"/>
      <c r="AE101" s="264"/>
      <c r="AF101" s="263"/>
      <c r="AG101" s="263"/>
      <c r="AH101" s="263"/>
      <c r="AI101" s="263"/>
      <c r="AJ101" s="263"/>
      <c r="AK101" s="187"/>
      <c r="AL101" s="187"/>
      <c r="AM101" s="187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197"/>
      <c r="BB101" s="263"/>
    </row>
    <row r="102" spans="1:54" ht="15.75" customHeight="1">
      <c r="A102" s="231" t="s">
        <v>275</v>
      </c>
      <c r="B102" s="231"/>
      <c r="C102" s="232">
        <v>11</v>
      </c>
      <c r="D102" s="244" t="s">
        <v>354</v>
      </c>
      <c r="E102" s="244" t="s">
        <v>354</v>
      </c>
      <c r="F102" s="438" t="s">
        <v>370</v>
      </c>
      <c r="G102" s="263" t="s">
        <v>184</v>
      </c>
      <c r="H102" s="234">
        <v>4</v>
      </c>
      <c r="I102" s="233">
        <v>1</v>
      </c>
      <c r="J102" s="233"/>
      <c r="K102" s="233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3"/>
      <c r="AC102" s="233"/>
      <c r="AD102" s="233"/>
      <c r="AE102" s="234"/>
      <c r="AF102" s="233"/>
      <c r="AG102" s="233"/>
      <c r="AH102" s="233"/>
      <c r="AI102" s="233"/>
      <c r="AJ102" s="233"/>
      <c r="AK102" s="195"/>
      <c r="AL102" s="195"/>
      <c r="AM102" s="195"/>
      <c r="AN102" s="233"/>
      <c r="AO102" s="233"/>
      <c r="AP102" s="233"/>
      <c r="AQ102" s="233"/>
      <c r="AR102" s="233"/>
      <c r="AS102" s="233"/>
      <c r="AT102" s="233"/>
      <c r="AU102" s="233"/>
      <c r="AV102" s="233"/>
      <c r="AW102" s="233"/>
      <c r="AX102" s="233"/>
      <c r="AY102" s="233"/>
      <c r="AZ102" s="233"/>
      <c r="BA102" s="224"/>
      <c r="BB102" s="233"/>
    </row>
    <row r="103" spans="1:54" ht="15.75" customHeight="1">
      <c r="A103" s="260"/>
      <c r="B103" s="260"/>
      <c r="C103" s="261"/>
      <c r="D103" s="244"/>
      <c r="E103" s="244"/>
      <c r="F103" s="261"/>
      <c r="G103" s="260" t="s">
        <v>277</v>
      </c>
      <c r="H103" s="261"/>
      <c r="I103" s="262"/>
      <c r="J103" s="260"/>
      <c r="K103" s="260"/>
      <c r="L103" s="261"/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0"/>
      <c r="AC103" s="260"/>
      <c r="AD103" s="260"/>
      <c r="AE103" s="261"/>
      <c r="AF103" s="260"/>
      <c r="AG103" s="260"/>
      <c r="AH103" s="260"/>
      <c r="AI103" s="260"/>
      <c r="AJ103" s="260"/>
      <c r="AK103" s="187"/>
      <c r="AL103" s="187"/>
      <c r="AM103" s="187"/>
      <c r="AN103" s="260"/>
      <c r="AO103" s="260"/>
      <c r="AP103" s="260"/>
      <c r="AQ103" s="260"/>
      <c r="AR103" s="260"/>
      <c r="AS103" s="260"/>
      <c r="AT103" s="260"/>
      <c r="AU103" s="260"/>
      <c r="AV103" s="260"/>
      <c r="AW103" s="260"/>
      <c r="AX103" s="260"/>
      <c r="AY103" s="260"/>
      <c r="AZ103" s="260"/>
      <c r="BA103" s="197"/>
      <c r="BB103" s="260"/>
    </row>
    <row r="104" spans="1:54" ht="15.75" customHeight="1">
      <c r="A104" s="269"/>
      <c r="B104" s="269"/>
      <c r="C104" s="270"/>
      <c r="D104" s="244"/>
      <c r="E104" s="244"/>
      <c r="F104" s="270"/>
      <c r="G104" s="269" t="s">
        <v>278</v>
      </c>
      <c r="H104" s="270"/>
      <c r="I104" s="271"/>
      <c r="J104" s="269"/>
      <c r="K104" s="269"/>
      <c r="L104" s="270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  <c r="AA104" s="270"/>
      <c r="AB104" s="269"/>
      <c r="AC104" s="269"/>
      <c r="AD104" s="269"/>
      <c r="AE104" s="270"/>
      <c r="AF104" s="269"/>
      <c r="AG104" s="269"/>
      <c r="AH104" s="269"/>
      <c r="AI104" s="269"/>
      <c r="AJ104" s="269"/>
      <c r="AK104" s="187"/>
      <c r="AL104" s="187"/>
      <c r="AM104" s="187"/>
      <c r="AN104" s="269"/>
      <c r="AO104" s="269"/>
      <c r="AP104" s="269"/>
      <c r="AQ104" s="269"/>
      <c r="AR104" s="269"/>
      <c r="AS104" s="269"/>
      <c r="AT104" s="269"/>
      <c r="AU104" s="269"/>
      <c r="AV104" s="269"/>
      <c r="AW104" s="269"/>
      <c r="AX104" s="269"/>
      <c r="AY104" s="269"/>
      <c r="AZ104" s="269"/>
      <c r="BA104" s="224"/>
      <c r="BB104" s="269"/>
    </row>
    <row r="105" spans="1:54" ht="15.75" customHeight="1">
      <c r="A105" s="231" t="s">
        <v>275</v>
      </c>
      <c r="B105" s="231"/>
      <c r="C105" s="232">
        <v>11</v>
      </c>
      <c r="D105" s="244" t="s">
        <v>355</v>
      </c>
      <c r="E105" s="244"/>
      <c r="F105" s="438" t="s">
        <v>370</v>
      </c>
      <c r="G105" s="337" t="s">
        <v>182</v>
      </c>
      <c r="H105" s="234">
        <v>4</v>
      </c>
      <c r="I105" s="233">
        <v>1</v>
      </c>
      <c r="J105" s="233"/>
      <c r="K105" s="233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3"/>
      <c r="AC105" s="233"/>
      <c r="AD105" s="233"/>
      <c r="AE105" s="234"/>
      <c r="AF105" s="233"/>
      <c r="AG105" s="233"/>
      <c r="AH105" s="233"/>
      <c r="AI105" s="233"/>
      <c r="AJ105" s="233"/>
      <c r="AK105" s="195"/>
      <c r="AL105" s="195"/>
      <c r="AM105" s="195"/>
      <c r="AN105" s="233"/>
      <c r="AO105" s="233"/>
      <c r="AP105" s="233"/>
      <c r="AQ105" s="233"/>
      <c r="AR105" s="233"/>
      <c r="AS105" s="233"/>
      <c r="AT105" s="233"/>
      <c r="AU105" s="233"/>
      <c r="AV105" s="233"/>
      <c r="AW105" s="233"/>
      <c r="AX105" s="233"/>
      <c r="AY105" s="233"/>
      <c r="AZ105" s="233"/>
      <c r="BA105" s="197"/>
      <c r="BB105" s="233"/>
    </row>
    <row r="106" spans="1:54" ht="30.75" customHeight="1">
      <c r="A106" s="256" t="s">
        <v>275</v>
      </c>
      <c r="B106" s="256" t="s">
        <v>275</v>
      </c>
      <c r="C106" s="257">
        <v>15</v>
      </c>
      <c r="D106" s="257" t="s">
        <v>275</v>
      </c>
      <c r="E106" s="257"/>
      <c r="F106" s="304" t="s">
        <v>388</v>
      </c>
      <c r="G106" s="297" t="s">
        <v>541</v>
      </c>
      <c r="H106" s="257">
        <v>1.5</v>
      </c>
      <c r="I106" s="256">
        <v>1</v>
      </c>
      <c r="J106" s="256"/>
      <c r="K106" s="256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6"/>
      <c r="AC106" s="256"/>
      <c r="AD106" s="256"/>
      <c r="AE106" s="257"/>
      <c r="AF106" s="256"/>
      <c r="AG106" s="256"/>
      <c r="AH106" s="256"/>
      <c r="AI106" s="256"/>
      <c r="AJ106" s="256"/>
      <c r="AK106" s="187"/>
      <c r="AL106" s="187"/>
      <c r="AM106" s="187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</row>
    <row r="107" spans="1:54" ht="15.75" customHeight="1">
      <c r="A107" s="258"/>
      <c r="B107" s="258"/>
      <c r="C107" s="259"/>
      <c r="D107" s="259"/>
      <c r="E107" s="259"/>
      <c r="F107" s="259"/>
      <c r="G107" s="253" t="s">
        <v>284</v>
      </c>
      <c r="H107" s="254"/>
      <c r="I107" s="255"/>
      <c r="J107" s="253"/>
      <c r="K107" s="253"/>
      <c r="L107" s="254"/>
      <c r="M107" s="254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254"/>
      <c r="AB107" s="253"/>
      <c r="AC107" s="253"/>
      <c r="AD107" s="253"/>
      <c r="AE107" s="254"/>
      <c r="AF107" s="253"/>
      <c r="AG107" s="253"/>
      <c r="AH107" s="253"/>
      <c r="AI107" s="253"/>
      <c r="AJ107" s="253"/>
      <c r="AK107" s="187"/>
      <c r="AL107" s="187"/>
      <c r="AM107" s="187"/>
      <c r="AN107" s="253"/>
      <c r="AO107" s="253"/>
      <c r="AP107" s="253"/>
      <c r="AQ107" s="253"/>
      <c r="AR107" s="253"/>
      <c r="AS107" s="253"/>
      <c r="AT107" s="253"/>
      <c r="AU107" s="253"/>
      <c r="AV107" s="253"/>
      <c r="AW107" s="253"/>
      <c r="AX107" s="253"/>
      <c r="AY107" s="253"/>
      <c r="AZ107" s="253"/>
      <c r="BA107" s="253"/>
      <c r="BB107" s="253"/>
    </row>
    <row r="108" spans="1:54" ht="15.75" customHeight="1">
      <c r="A108" s="256"/>
      <c r="B108" s="256"/>
      <c r="C108" s="257"/>
      <c r="D108" s="257"/>
      <c r="E108" s="257"/>
      <c r="F108" s="257"/>
      <c r="G108" s="266" t="s">
        <v>285</v>
      </c>
      <c r="H108" s="267"/>
      <c r="I108" s="268"/>
      <c r="J108" s="266"/>
      <c r="K108" s="266"/>
      <c r="L108" s="267"/>
      <c r="M108" s="267"/>
      <c r="N108" s="267"/>
      <c r="O108" s="267"/>
      <c r="P108" s="267"/>
      <c r="Q108" s="267"/>
      <c r="R108" s="267"/>
      <c r="S108" s="267"/>
      <c r="T108" s="267"/>
      <c r="U108" s="267"/>
      <c r="V108" s="267"/>
      <c r="W108" s="267"/>
      <c r="X108" s="267"/>
      <c r="Y108" s="267"/>
      <c r="Z108" s="267"/>
      <c r="AA108" s="267"/>
      <c r="AB108" s="266"/>
      <c r="AC108" s="266"/>
      <c r="AD108" s="266"/>
      <c r="AE108" s="267"/>
      <c r="AF108" s="266"/>
      <c r="AG108" s="266"/>
      <c r="AH108" s="266"/>
      <c r="AI108" s="266"/>
      <c r="AJ108" s="266"/>
      <c r="AK108" s="187"/>
      <c r="AL108" s="187"/>
      <c r="AM108" s="187"/>
      <c r="AN108" s="266"/>
      <c r="AO108" s="266"/>
      <c r="AP108" s="266"/>
      <c r="AQ108" s="266"/>
      <c r="AR108" s="266"/>
      <c r="AS108" s="266"/>
      <c r="AT108" s="266"/>
      <c r="AU108" s="266"/>
      <c r="AV108" s="266"/>
      <c r="AW108" s="266"/>
      <c r="AX108" s="266"/>
      <c r="AY108" s="266"/>
      <c r="AZ108" s="266"/>
      <c r="BA108" s="266"/>
      <c r="BB108" s="266"/>
    </row>
    <row r="109" spans="1:54" ht="15.75" customHeight="1">
      <c r="A109" s="439"/>
      <c r="B109" s="256" t="s">
        <v>402</v>
      </c>
      <c r="C109" s="257">
        <v>15</v>
      </c>
      <c r="D109" s="257" t="s">
        <v>402</v>
      </c>
      <c r="E109" s="257"/>
      <c r="F109" s="304" t="s">
        <v>388</v>
      </c>
      <c r="G109" s="297" t="s">
        <v>542</v>
      </c>
      <c r="H109" s="257">
        <v>0.5</v>
      </c>
      <c r="I109" s="256">
        <v>1</v>
      </c>
      <c r="J109" s="256"/>
      <c r="K109" s="256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6"/>
      <c r="AC109" s="257"/>
      <c r="AD109" s="256"/>
      <c r="AE109" s="257"/>
      <c r="AF109" s="256"/>
      <c r="AG109" s="256"/>
      <c r="AH109" s="256"/>
      <c r="AI109" s="256"/>
      <c r="AJ109" s="256"/>
      <c r="AK109" s="187"/>
      <c r="AL109" s="187"/>
      <c r="AM109" s="187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</row>
    <row r="110" spans="1:54" ht="15.75" customHeight="1">
      <c r="A110" s="256"/>
      <c r="B110" s="256" t="s">
        <v>402</v>
      </c>
      <c r="C110" s="257">
        <v>15</v>
      </c>
      <c r="D110" s="257" t="s">
        <v>386</v>
      </c>
      <c r="E110" s="257"/>
      <c r="F110" s="304" t="s">
        <v>388</v>
      </c>
      <c r="G110" s="297" t="s">
        <v>543</v>
      </c>
      <c r="H110" s="257">
        <v>0.5</v>
      </c>
      <c r="I110" s="256">
        <v>1</v>
      </c>
      <c r="J110" s="256"/>
      <c r="K110" s="257"/>
      <c r="L110" s="257"/>
      <c r="M110" s="257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6"/>
      <c r="AC110" s="256"/>
      <c r="AD110" s="256"/>
      <c r="AE110" s="257"/>
      <c r="AF110" s="256"/>
      <c r="AG110" s="256"/>
      <c r="AH110" s="256"/>
      <c r="AI110" s="256"/>
      <c r="AJ110" s="256"/>
      <c r="AK110" s="187"/>
      <c r="AL110" s="187"/>
      <c r="AM110" s="187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</row>
    <row r="111" spans="1:54" ht="15.75" customHeight="1">
      <c r="A111" s="285"/>
      <c r="B111" s="285"/>
      <c r="C111" s="286"/>
      <c r="D111" s="286"/>
      <c r="E111" s="286"/>
      <c r="F111" s="286"/>
      <c r="G111" s="285" t="s">
        <v>203</v>
      </c>
      <c r="H111" s="286"/>
      <c r="I111" s="287"/>
      <c r="J111" s="285"/>
      <c r="K111" s="285"/>
      <c r="L111" s="286"/>
      <c r="M111" s="286"/>
      <c r="N111" s="286"/>
      <c r="O111" s="286"/>
      <c r="P111" s="286"/>
      <c r="Q111" s="286"/>
      <c r="R111" s="286"/>
      <c r="S111" s="286"/>
      <c r="T111" s="286"/>
      <c r="U111" s="286"/>
      <c r="V111" s="286"/>
      <c r="W111" s="286"/>
      <c r="X111" s="286"/>
      <c r="Y111" s="286"/>
      <c r="Z111" s="286"/>
      <c r="AA111" s="286"/>
      <c r="AB111" s="285"/>
      <c r="AC111" s="285"/>
      <c r="AD111" s="285"/>
      <c r="AE111" s="286"/>
      <c r="AF111" s="285"/>
      <c r="AG111" s="285"/>
      <c r="AH111" s="285"/>
      <c r="AI111" s="285"/>
      <c r="AJ111" s="285"/>
      <c r="AK111" s="187"/>
      <c r="AL111" s="187"/>
      <c r="AM111" s="187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</row>
    <row r="112" spans="1:54" ht="15.75" customHeight="1">
      <c r="A112" s="208" t="s">
        <v>402</v>
      </c>
      <c r="B112" s="208" t="s">
        <v>402</v>
      </c>
      <c r="C112" s="195">
        <v>7</v>
      </c>
      <c r="D112" s="257" t="s">
        <v>322</v>
      </c>
      <c r="E112" s="257" t="s">
        <v>322</v>
      </c>
      <c r="F112" s="195" t="s">
        <v>370</v>
      </c>
      <c r="G112" s="193" t="s">
        <v>544</v>
      </c>
      <c r="H112" s="194">
        <v>2</v>
      </c>
      <c r="I112" s="198">
        <v>1</v>
      </c>
      <c r="J112" s="195"/>
      <c r="K112" s="195"/>
      <c r="L112" s="195">
        <v>1</v>
      </c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321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6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</row>
    <row r="113" spans="1:56" ht="15.75" customHeight="1">
      <c r="A113" s="293" t="s">
        <v>486</v>
      </c>
      <c r="B113" s="293"/>
      <c r="C113" s="294">
        <v>17</v>
      </c>
      <c r="D113" s="294" t="s">
        <v>486</v>
      </c>
      <c r="E113" s="294"/>
      <c r="F113" s="294" t="s">
        <v>535</v>
      </c>
      <c r="G113" s="293" t="s">
        <v>317</v>
      </c>
      <c r="H113" s="294">
        <v>0.5</v>
      </c>
      <c r="I113" s="293">
        <v>1</v>
      </c>
      <c r="J113" s="293"/>
      <c r="K113" s="293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3"/>
      <c r="AC113" s="293"/>
      <c r="AD113" s="293"/>
      <c r="AE113" s="294"/>
      <c r="AF113" s="293"/>
      <c r="AG113" s="293"/>
      <c r="AH113" s="293"/>
      <c r="AI113" s="293"/>
      <c r="AJ113" s="293"/>
      <c r="AK113" s="187"/>
      <c r="AL113" s="187"/>
      <c r="AM113" s="187"/>
      <c r="AN113" s="293"/>
      <c r="AO113" s="293"/>
      <c r="AP113" s="293"/>
      <c r="AQ113" s="293"/>
      <c r="AR113" s="293"/>
      <c r="AS113" s="293"/>
      <c r="AT113" s="293"/>
      <c r="AU113" s="293"/>
      <c r="AV113" s="293"/>
      <c r="AW113" s="293"/>
      <c r="AX113" s="293"/>
      <c r="AY113" s="293"/>
      <c r="AZ113" s="293"/>
      <c r="BA113" s="293"/>
      <c r="BB113" s="293"/>
    </row>
    <row r="114" spans="1:56" ht="15.75" customHeight="1">
      <c r="A114" s="283"/>
      <c r="B114" s="283"/>
      <c r="C114" s="284"/>
      <c r="D114" s="284"/>
      <c r="E114" s="284"/>
      <c r="F114" s="284"/>
      <c r="G114" s="285" t="s">
        <v>291</v>
      </c>
      <c r="H114" s="286"/>
      <c r="I114" s="285"/>
      <c r="J114" s="285"/>
      <c r="K114" s="285"/>
      <c r="L114" s="286"/>
      <c r="M114" s="286"/>
      <c r="N114" s="286"/>
      <c r="O114" s="286"/>
      <c r="P114" s="286"/>
      <c r="Q114" s="286"/>
      <c r="R114" s="286"/>
      <c r="S114" s="286"/>
      <c r="T114" s="286"/>
      <c r="U114" s="286"/>
      <c r="V114" s="286"/>
      <c r="W114" s="286"/>
      <c r="X114" s="286"/>
      <c r="Y114" s="286"/>
      <c r="Z114" s="286"/>
      <c r="AA114" s="286"/>
      <c r="AB114" s="285"/>
      <c r="AC114" s="285"/>
      <c r="AD114" s="285"/>
      <c r="AE114" s="286"/>
      <c r="AF114" s="285"/>
      <c r="AG114" s="285"/>
      <c r="AH114" s="285"/>
      <c r="AI114" s="285"/>
      <c r="AJ114" s="285"/>
      <c r="AK114" s="187"/>
      <c r="AL114" s="187"/>
      <c r="AM114" s="187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</row>
    <row r="115" spans="1:56" ht="15.75" customHeight="1">
      <c r="A115" s="283"/>
      <c r="B115" s="283"/>
      <c r="C115" s="284"/>
      <c r="D115" s="284"/>
      <c r="E115" s="284"/>
      <c r="F115" s="284"/>
      <c r="G115" s="285" t="s">
        <v>292</v>
      </c>
      <c r="H115" s="286"/>
      <c r="I115" s="285"/>
      <c r="J115" s="285"/>
      <c r="K115" s="285"/>
      <c r="L115" s="286"/>
      <c r="M115" s="286"/>
      <c r="N115" s="286"/>
      <c r="O115" s="286"/>
      <c r="P115" s="286"/>
      <c r="Q115" s="286"/>
      <c r="R115" s="286"/>
      <c r="S115" s="286"/>
      <c r="T115" s="286"/>
      <c r="U115" s="286"/>
      <c r="V115" s="286"/>
      <c r="W115" s="286"/>
      <c r="X115" s="286"/>
      <c r="Y115" s="286"/>
      <c r="Z115" s="286"/>
      <c r="AA115" s="286"/>
      <c r="AB115" s="285"/>
      <c r="AC115" s="285"/>
      <c r="AD115" s="285"/>
      <c r="AE115" s="286"/>
      <c r="AF115" s="285"/>
      <c r="AG115" s="285"/>
      <c r="AH115" s="285"/>
      <c r="AI115" s="285"/>
      <c r="AJ115" s="285"/>
      <c r="AK115" s="187"/>
      <c r="AL115" s="187"/>
      <c r="AM115" s="187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</row>
    <row r="116" spans="1:56" ht="15.75" customHeight="1">
      <c r="A116" s="283"/>
      <c r="B116" s="283" t="s">
        <v>386</v>
      </c>
      <c r="C116" s="284">
        <v>16</v>
      </c>
      <c r="D116" s="284" t="s">
        <v>336</v>
      </c>
      <c r="E116" s="284"/>
      <c r="F116" s="304" t="s">
        <v>453</v>
      </c>
      <c r="G116" s="434" t="s">
        <v>300</v>
      </c>
      <c r="H116" s="284">
        <v>0.5</v>
      </c>
      <c r="I116" s="283">
        <v>1</v>
      </c>
      <c r="J116" s="283"/>
      <c r="K116" s="283"/>
      <c r="L116" s="284"/>
      <c r="M116" s="284"/>
      <c r="N116" s="284"/>
      <c r="O116" s="284"/>
      <c r="P116" s="284"/>
      <c r="Q116" s="284"/>
      <c r="R116" s="284"/>
      <c r="S116" s="284"/>
      <c r="T116" s="284"/>
      <c r="U116" s="284"/>
      <c r="V116" s="284"/>
      <c r="W116" s="284"/>
      <c r="X116" s="284"/>
      <c r="Y116" s="284"/>
      <c r="Z116" s="284"/>
      <c r="AA116" s="284"/>
      <c r="AB116" s="283"/>
      <c r="AC116" s="283"/>
      <c r="AD116" s="283"/>
      <c r="AE116" s="284"/>
      <c r="AF116" s="283"/>
      <c r="AG116" s="283"/>
      <c r="AH116" s="283"/>
      <c r="AI116" s="283"/>
      <c r="AJ116" s="283"/>
      <c r="AK116" s="187"/>
      <c r="AL116" s="187"/>
      <c r="AM116" s="187"/>
      <c r="AN116" s="283"/>
      <c r="AO116" s="283"/>
      <c r="AP116" s="283"/>
      <c r="AQ116" s="283"/>
      <c r="AR116" s="283"/>
      <c r="AS116" s="283"/>
      <c r="AT116" s="283"/>
      <c r="AU116" s="283"/>
      <c r="AV116" s="283"/>
      <c r="AW116" s="283"/>
      <c r="AX116" s="283"/>
      <c r="AY116" s="283"/>
      <c r="AZ116" s="283"/>
      <c r="BA116" s="283"/>
      <c r="BB116" s="283"/>
    </row>
    <row r="117" spans="1:56" ht="15.75" customHeight="1">
      <c r="A117" s="283"/>
      <c r="B117" s="283"/>
      <c r="C117" s="284">
        <v>16</v>
      </c>
      <c r="D117" s="284" t="s">
        <v>336</v>
      </c>
      <c r="E117" s="284"/>
      <c r="F117" s="304" t="s">
        <v>453</v>
      </c>
      <c r="G117" s="434" t="s">
        <v>304</v>
      </c>
      <c r="H117" s="284">
        <v>0.5</v>
      </c>
      <c r="I117" s="283">
        <v>1</v>
      </c>
      <c r="J117" s="283"/>
      <c r="K117" s="283"/>
      <c r="L117" s="284"/>
      <c r="M117" s="284"/>
      <c r="N117" s="284"/>
      <c r="O117" s="284"/>
      <c r="P117" s="284"/>
      <c r="Q117" s="284"/>
      <c r="R117" s="284"/>
      <c r="S117" s="284"/>
      <c r="T117" s="284"/>
      <c r="U117" s="284"/>
      <c r="V117" s="284"/>
      <c r="W117" s="284"/>
      <c r="X117" s="284"/>
      <c r="Y117" s="284"/>
      <c r="Z117" s="284"/>
      <c r="AA117" s="284"/>
      <c r="AB117" s="283"/>
      <c r="AC117" s="283"/>
      <c r="AD117" s="283"/>
      <c r="AE117" s="284"/>
      <c r="AF117" s="283"/>
      <c r="AG117" s="283"/>
      <c r="AH117" s="283"/>
      <c r="AI117" s="283"/>
      <c r="AJ117" s="283"/>
      <c r="AK117" s="187"/>
      <c r="AL117" s="187"/>
      <c r="AM117" s="187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</row>
    <row r="118" spans="1:56" ht="15.75" customHeight="1">
      <c r="A118" s="248" t="s">
        <v>470</v>
      </c>
      <c r="B118" s="248"/>
      <c r="C118" s="249">
        <v>14</v>
      </c>
      <c r="D118" s="249" t="s">
        <v>545</v>
      </c>
      <c r="E118" s="249"/>
      <c r="F118" s="249" t="s">
        <v>370</v>
      </c>
      <c r="G118" s="338" t="s">
        <v>224</v>
      </c>
      <c r="H118" s="252">
        <v>4</v>
      </c>
      <c r="I118" s="251">
        <v>1</v>
      </c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  <c r="U118" s="249"/>
      <c r="V118" s="249"/>
      <c r="W118" s="249"/>
      <c r="X118" s="249"/>
      <c r="Y118" s="249"/>
      <c r="Z118" s="249"/>
      <c r="AA118" s="249"/>
      <c r="AB118" s="249"/>
      <c r="AC118" s="249"/>
      <c r="AD118" s="249"/>
      <c r="AE118" s="249"/>
      <c r="AF118" s="249"/>
      <c r="AG118" s="249"/>
      <c r="AH118" s="249"/>
      <c r="AI118" s="249"/>
      <c r="AJ118" s="249"/>
      <c r="AK118" s="195"/>
      <c r="AL118" s="195"/>
      <c r="AM118" s="195"/>
      <c r="AN118" s="251"/>
      <c r="AO118" s="252"/>
      <c r="AP118" s="252"/>
      <c r="AQ118" s="252"/>
      <c r="AR118" s="252"/>
      <c r="AS118" s="252"/>
      <c r="AT118" s="252"/>
      <c r="AU118" s="252"/>
      <c r="AV118" s="252"/>
      <c r="AW118" s="252"/>
      <c r="AX118" s="252"/>
      <c r="AY118" s="252"/>
      <c r="AZ118" s="252"/>
      <c r="BA118" s="252"/>
      <c r="BB118" s="252"/>
      <c r="BC118" t="s">
        <v>546</v>
      </c>
      <c r="BD118" t="s">
        <v>547</v>
      </c>
    </row>
    <row r="119" spans="1:56" ht="15.75" customHeight="1">
      <c r="A119" s="225" t="s">
        <v>548</v>
      </c>
      <c r="B119" s="225"/>
      <c r="C119" s="195">
        <v>13</v>
      </c>
      <c r="D119" s="195" t="s">
        <v>393</v>
      </c>
      <c r="E119" s="195"/>
      <c r="F119" s="195" t="s">
        <v>432</v>
      </c>
      <c r="G119" s="193" t="s">
        <v>147</v>
      </c>
      <c r="H119" s="194">
        <v>3</v>
      </c>
      <c r="I119" s="198">
        <v>1</v>
      </c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87"/>
      <c r="AL119" s="187"/>
      <c r="AM119" s="187"/>
      <c r="AN119" s="196"/>
      <c r="AO119" s="197"/>
      <c r="AP119" s="197"/>
      <c r="AQ119" s="197"/>
      <c r="AR119" s="197"/>
      <c r="AS119" s="197"/>
      <c r="AT119" s="197"/>
      <c r="AU119" s="197"/>
      <c r="AV119" s="197"/>
      <c r="AW119" s="197"/>
      <c r="AX119" s="197"/>
      <c r="AY119" s="197"/>
      <c r="AZ119" s="197"/>
      <c r="BA119" s="197"/>
      <c r="BB119" s="197"/>
    </row>
    <row r="120" spans="1:56" ht="15.75" customHeight="1">
      <c r="A120" s="208" t="s">
        <v>549</v>
      </c>
      <c r="B120" s="208" t="s">
        <v>550</v>
      </c>
      <c r="C120" s="195">
        <v>5</v>
      </c>
      <c r="D120" s="195" t="s">
        <v>325</v>
      </c>
      <c r="E120" s="195" t="s">
        <v>325</v>
      </c>
      <c r="F120" s="195" t="s">
        <v>370</v>
      </c>
      <c r="G120" s="193" t="s">
        <v>551</v>
      </c>
      <c r="H120" s="194">
        <v>3</v>
      </c>
      <c r="I120" s="198">
        <v>1</v>
      </c>
      <c r="J120" s="195"/>
      <c r="K120" s="195"/>
      <c r="L120" s="195"/>
      <c r="M120" s="195"/>
      <c r="N120" s="195"/>
      <c r="O120" s="195"/>
      <c r="P120" s="195"/>
      <c r="Q120" s="195"/>
      <c r="R120" s="195">
        <v>1</v>
      </c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6"/>
      <c r="AO120" s="197"/>
      <c r="AP120" s="197"/>
      <c r="AQ120" s="197"/>
      <c r="AR120" s="197"/>
      <c r="AS120" s="197"/>
      <c r="AT120" s="197"/>
      <c r="AU120" s="197"/>
      <c r="AV120" s="197"/>
      <c r="AW120" s="197"/>
      <c r="AX120" s="197"/>
      <c r="AY120" s="197"/>
      <c r="AZ120" s="197"/>
      <c r="BA120" s="197"/>
      <c r="BB120" s="197"/>
    </row>
    <row r="121" spans="1:56" ht="15.75" customHeight="1">
      <c r="A121" s="208"/>
      <c r="B121" s="208"/>
      <c r="C121" s="195"/>
      <c r="D121" s="195" t="s">
        <v>383</v>
      </c>
      <c r="E121" s="350"/>
      <c r="F121" s="195" t="s">
        <v>370</v>
      </c>
      <c r="G121" s="193" t="s">
        <v>552</v>
      </c>
      <c r="H121" s="194">
        <v>3</v>
      </c>
      <c r="I121" s="198">
        <v>1</v>
      </c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7"/>
      <c r="AO121" s="197"/>
      <c r="AP121" s="197"/>
      <c r="AQ121" s="197"/>
      <c r="AR121" s="197"/>
      <c r="AS121" s="197"/>
      <c r="AT121" s="197"/>
      <c r="AU121" s="197"/>
      <c r="AV121" s="197"/>
      <c r="AW121" s="197"/>
      <c r="AX121" s="197"/>
      <c r="AY121" s="197"/>
      <c r="AZ121" s="197"/>
      <c r="BA121" s="197"/>
      <c r="BB121" s="197"/>
    </row>
    <row r="122" spans="1:56" ht="15.75" customHeight="1">
      <c r="A122" s="208" t="s">
        <v>553</v>
      </c>
      <c r="B122" s="208" t="s">
        <v>554</v>
      </c>
      <c r="C122" s="195">
        <v>5</v>
      </c>
      <c r="D122" s="195" t="s">
        <v>333</v>
      </c>
      <c r="E122" s="192" t="s">
        <v>492</v>
      </c>
      <c r="F122" s="195" t="s">
        <v>370</v>
      </c>
      <c r="G122" s="193" t="s">
        <v>555</v>
      </c>
      <c r="H122" s="194">
        <v>3</v>
      </c>
      <c r="I122" s="198">
        <v>1</v>
      </c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>
        <v>1</v>
      </c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6"/>
      <c r="AO122" s="197"/>
      <c r="AP122" s="197"/>
      <c r="AQ122" s="197"/>
      <c r="AR122" s="197"/>
      <c r="AS122" s="197"/>
      <c r="AT122" s="197"/>
      <c r="AU122" s="197"/>
      <c r="AV122" s="197"/>
      <c r="AW122" s="197"/>
      <c r="AX122" s="197"/>
      <c r="AY122" s="197"/>
      <c r="AZ122" s="197"/>
      <c r="BA122" s="197"/>
      <c r="BB122" s="197"/>
    </row>
    <row r="123" spans="1:56" ht="15.75" customHeight="1">
      <c r="A123" s="208"/>
      <c r="B123" s="208"/>
      <c r="C123" s="195"/>
      <c r="D123" s="195" t="s">
        <v>383</v>
      </c>
      <c r="E123" s="350"/>
      <c r="F123" s="195" t="s">
        <v>370</v>
      </c>
      <c r="G123" s="193" t="s">
        <v>556</v>
      </c>
      <c r="H123" s="194">
        <v>3</v>
      </c>
      <c r="I123" s="198">
        <v>1</v>
      </c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  <c r="AN123" s="197"/>
      <c r="AO123" s="197"/>
      <c r="AP123" s="197"/>
      <c r="AQ123" s="197"/>
      <c r="AR123" s="197"/>
      <c r="AS123" s="197"/>
      <c r="AT123" s="197"/>
      <c r="AU123" s="197"/>
      <c r="AV123" s="197"/>
      <c r="AW123" s="197"/>
      <c r="AX123" s="197"/>
      <c r="AY123" s="197"/>
      <c r="AZ123" s="197"/>
      <c r="BA123" s="197"/>
      <c r="BB123" s="197"/>
    </row>
    <row r="124" spans="1:56" ht="15.75" customHeight="1">
      <c r="A124" s="225" t="s">
        <v>557</v>
      </c>
      <c r="B124" s="225" t="s">
        <v>402</v>
      </c>
      <c r="C124" s="195">
        <v>5</v>
      </c>
      <c r="D124" s="195" t="s">
        <v>346</v>
      </c>
      <c r="E124" s="195" t="s">
        <v>402</v>
      </c>
      <c r="F124" s="195" t="s">
        <v>370</v>
      </c>
      <c r="G124" s="193" t="s">
        <v>558</v>
      </c>
      <c r="H124" s="194">
        <v>3</v>
      </c>
      <c r="I124" s="198">
        <v>1</v>
      </c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>
        <v>1</v>
      </c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  <c r="AN124" s="196"/>
      <c r="AO124" s="197"/>
      <c r="AP124" s="197"/>
      <c r="AQ124" s="197"/>
      <c r="AR124" s="197"/>
      <c r="AS124" s="197"/>
      <c r="AT124" s="197"/>
      <c r="AU124" s="197"/>
      <c r="AV124" s="197"/>
      <c r="AW124" s="197"/>
      <c r="AX124" s="197"/>
      <c r="AY124" s="197"/>
      <c r="AZ124" s="197"/>
      <c r="BA124" s="197"/>
      <c r="BB124" s="197"/>
    </row>
    <row r="125" spans="1:56" ht="15.75" customHeight="1">
      <c r="A125" s="288"/>
      <c r="B125" s="288"/>
      <c r="C125" s="289"/>
      <c r="D125" s="289"/>
      <c r="E125" s="289"/>
      <c r="F125" s="289"/>
      <c r="G125" s="288" t="s">
        <v>307</v>
      </c>
      <c r="H125" s="289"/>
      <c r="I125" s="288">
        <v>1</v>
      </c>
      <c r="J125" s="288"/>
      <c r="K125" s="288"/>
      <c r="L125" s="289"/>
      <c r="M125" s="289"/>
      <c r="N125" s="289"/>
      <c r="O125" s="289"/>
      <c r="P125" s="289"/>
      <c r="Q125" s="289"/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8"/>
      <c r="AC125" s="288"/>
      <c r="AD125" s="288"/>
      <c r="AE125" s="289"/>
      <c r="AF125" s="288"/>
      <c r="AG125" s="288"/>
      <c r="AH125" s="288"/>
      <c r="AI125" s="288"/>
      <c r="AJ125" s="288"/>
      <c r="AK125" s="187"/>
      <c r="AL125" s="187"/>
      <c r="AM125" s="187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8"/>
      <c r="AX125" s="288"/>
      <c r="AY125" s="288"/>
      <c r="AZ125" s="288"/>
      <c r="BA125" s="288"/>
      <c r="BB125" s="288"/>
    </row>
    <row r="126" spans="1:56" ht="15.75" customHeight="1">
      <c r="A126" s="288"/>
      <c r="B126" s="288"/>
      <c r="C126" s="289"/>
      <c r="D126" s="289"/>
      <c r="E126" s="289"/>
      <c r="F126" s="289"/>
      <c r="G126" s="288" t="s">
        <v>309</v>
      </c>
      <c r="H126" s="289"/>
      <c r="I126" s="288">
        <v>1</v>
      </c>
      <c r="J126" s="288"/>
      <c r="K126" s="288"/>
      <c r="L126" s="289"/>
      <c r="M126" s="289"/>
      <c r="N126" s="289"/>
      <c r="O126" s="289"/>
      <c r="P126" s="289"/>
      <c r="Q126" s="289"/>
      <c r="R126" s="289"/>
      <c r="S126" s="289"/>
      <c r="T126" s="289"/>
      <c r="U126" s="289"/>
      <c r="V126" s="289"/>
      <c r="W126" s="289"/>
      <c r="X126" s="289"/>
      <c r="Y126" s="289"/>
      <c r="Z126" s="289"/>
      <c r="AA126" s="289"/>
      <c r="AB126" s="288"/>
      <c r="AC126" s="288"/>
      <c r="AD126" s="288"/>
      <c r="AE126" s="289"/>
      <c r="AF126" s="288"/>
      <c r="AG126" s="288"/>
      <c r="AH126" s="288"/>
      <c r="AI126" s="288"/>
      <c r="AJ126" s="288"/>
      <c r="AK126" s="187"/>
      <c r="AL126" s="187"/>
      <c r="AM126" s="187"/>
      <c r="AN126" s="288"/>
      <c r="AO126" s="288"/>
      <c r="AP126" s="288"/>
      <c r="AQ126" s="288"/>
      <c r="AR126" s="288"/>
      <c r="AS126" s="288"/>
      <c r="AT126" s="288"/>
      <c r="AU126" s="288"/>
      <c r="AV126" s="288"/>
      <c r="AW126" s="288"/>
      <c r="AX126" s="288"/>
      <c r="AY126" s="288"/>
      <c r="AZ126" s="288"/>
      <c r="BA126" s="288"/>
      <c r="BB126" s="288"/>
    </row>
    <row r="127" spans="1:56" ht="15.75" customHeight="1">
      <c r="A127" s="192"/>
      <c r="B127" s="192"/>
      <c r="C127" s="195">
        <v>5</v>
      </c>
      <c r="D127" s="226" t="s">
        <v>383</v>
      </c>
      <c r="E127" s="357"/>
      <c r="F127" s="226" t="s">
        <v>370</v>
      </c>
      <c r="G127" s="193" t="s">
        <v>559</v>
      </c>
      <c r="H127" s="194">
        <v>3</v>
      </c>
      <c r="I127" s="198">
        <v>2</v>
      </c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6"/>
      <c r="AO127" s="197"/>
      <c r="AP127" s="197"/>
      <c r="AQ127" s="197"/>
      <c r="AR127" s="197"/>
      <c r="AS127" s="197"/>
      <c r="AT127" s="197"/>
      <c r="AU127" s="197"/>
      <c r="AV127" s="197"/>
      <c r="AW127" s="197"/>
      <c r="AX127" s="197"/>
      <c r="AY127" s="197"/>
      <c r="AZ127" s="197"/>
      <c r="BA127" s="197"/>
      <c r="BB127" s="197"/>
    </row>
    <row r="128" spans="1:56" ht="15.75" customHeight="1">
      <c r="A128" s="256"/>
      <c r="B128" s="256"/>
      <c r="C128" s="257"/>
      <c r="D128" s="257"/>
      <c r="E128" s="257"/>
      <c r="F128" s="257"/>
      <c r="G128" s="292" t="s">
        <v>313</v>
      </c>
      <c r="H128" s="257"/>
      <c r="I128" s="256">
        <v>1</v>
      </c>
      <c r="J128" s="256"/>
      <c r="K128" s="256"/>
      <c r="L128" s="257"/>
      <c r="M128" s="257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6"/>
      <c r="AC128" s="256"/>
      <c r="AD128" s="256"/>
      <c r="AE128" s="257"/>
      <c r="AF128" s="256"/>
      <c r="AG128" s="256"/>
      <c r="AH128" s="256"/>
      <c r="AI128" s="256"/>
      <c r="AJ128" s="256"/>
      <c r="AK128" s="187"/>
      <c r="AL128" s="187"/>
      <c r="AM128" s="187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</row>
    <row r="129" spans="1:54" ht="15.75" customHeight="1">
      <c r="A129" s="258"/>
      <c r="B129" s="258"/>
      <c r="C129" s="259"/>
      <c r="D129" s="259"/>
      <c r="E129" s="259"/>
      <c r="F129" s="259"/>
      <c r="G129" s="292" t="s">
        <v>314</v>
      </c>
      <c r="H129" s="259"/>
      <c r="I129" s="258">
        <v>1</v>
      </c>
      <c r="J129" s="258"/>
      <c r="K129" s="258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259"/>
      <c r="AA129" s="259"/>
      <c r="AB129" s="258"/>
      <c r="AC129" s="258"/>
      <c r="AD129" s="258"/>
      <c r="AE129" s="259"/>
      <c r="AF129" s="258"/>
      <c r="AG129" s="258"/>
      <c r="AH129" s="258"/>
      <c r="AI129" s="258"/>
      <c r="AJ129" s="258"/>
      <c r="AK129" s="187"/>
      <c r="AL129" s="187"/>
      <c r="AM129" s="187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</row>
    <row r="130" spans="1:54" ht="15.75" customHeight="1">
      <c r="A130" s="219"/>
      <c r="B130" s="220" t="s">
        <v>560</v>
      </c>
      <c r="C130" s="219">
        <v>4</v>
      </c>
      <c r="D130" s="219" t="s">
        <v>383</v>
      </c>
      <c r="E130" s="219"/>
      <c r="F130" s="219" t="s">
        <v>561</v>
      </c>
      <c r="G130" s="221" t="s">
        <v>134</v>
      </c>
      <c r="H130" s="222">
        <v>5</v>
      </c>
      <c r="I130" s="221">
        <v>1</v>
      </c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195"/>
      <c r="AL130" s="195"/>
      <c r="AM130" s="195"/>
      <c r="AN130" s="223"/>
      <c r="AO130" s="224"/>
      <c r="AP130" s="224"/>
      <c r="AQ130" s="224"/>
      <c r="AR130" s="224"/>
      <c r="AS130" s="224"/>
      <c r="AT130" s="224"/>
      <c r="AU130" s="224"/>
      <c r="AV130" s="224"/>
      <c r="AW130" s="224"/>
      <c r="AX130" s="224"/>
      <c r="AY130" s="224"/>
      <c r="AZ130" s="224"/>
      <c r="BA130" s="224"/>
      <c r="BB130" s="224"/>
    </row>
    <row r="131" spans="1:54" ht="15.75" customHeight="1">
      <c r="A131" s="219"/>
      <c r="B131" s="220"/>
      <c r="C131" s="219"/>
      <c r="D131" s="219" t="s">
        <v>460</v>
      </c>
      <c r="E131" s="307" t="s">
        <v>332</v>
      </c>
      <c r="F131" s="219" t="s">
        <v>561</v>
      </c>
      <c r="G131" s="221" t="s">
        <v>135</v>
      </c>
      <c r="H131" s="222">
        <v>1.5</v>
      </c>
      <c r="I131" s="221">
        <v>1</v>
      </c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>
        <v>1</v>
      </c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195"/>
      <c r="AL131" s="195"/>
      <c r="AM131" s="195"/>
      <c r="AN131" s="223"/>
      <c r="AO131" s="224"/>
      <c r="AP131" s="224"/>
      <c r="AQ131" s="224"/>
      <c r="AR131" s="224"/>
      <c r="AS131" s="224"/>
      <c r="AT131" s="224"/>
      <c r="AU131" s="224"/>
      <c r="AV131" s="224"/>
      <c r="AW131" s="224"/>
      <c r="AX131" s="224"/>
      <c r="AY131" s="224"/>
      <c r="AZ131" s="224"/>
      <c r="BA131" s="224"/>
      <c r="BB131" s="224"/>
    </row>
    <row r="132" spans="1:54" ht="15.75" customHeight="1">
      <c r="A132" s="219"/>
      <c r="B132" s="220"/>
      <c r="C132" s="219"/>
      <c r="D132" s="219" t="s">
        <v>383</v>
      </c>
      <c r="E132" s="358"/>
      <c r="F132" s="219" t="s">
        <v>145</v>
      </c>
      <c r="G132" s="221" t="s">
        <v>146</v>
      </c>
      <c r="H132" s="222">
        <v>3</v>
      </c>
      <c r="I132" s="221">
        <v>1</v>
      </c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195"/>
      <c r="AL132" s="195"/>
      <c r="AM132" s="195"/>
      <c r="AN132" s="223"/>
      <c r="AO132" s="224"/>
      <c r="AP132" s="224"/>
      <c r="AQ132" s="224"/>
      <c r="AR132" s="224"/>
      <c r="AS132" s="224"/>
      <c r="AT132" s="224"/>
      <c r="AU132" s="224"/>
      <c r="AV132" s="224"/>
      <c r="AW132" s="224"/>
      <c r="AX132" s="224"/>
      <c r="AY132" s="224"/>
      <c r="AZ132" s="224"/>
      <c r="BA132" s="224"/>
      <c r="BB132" s="224"/>
    </row>
    <row r="133" spans="1:54" ht="15.75" customHeight="1">
      <c r="A133" s="219"/>
      <c r="B133" s="220"/>
      <c r="C133" s="219"/>
      <c r="D133" s="219" t="s">
        <v>383</v>
      </c>
      <c r="E133" s="358"/>
      <c r="F133" s="219" t="s">
        <v>145</v>
      </c>
      <c r="G133" s="221" t="s">
        <v>147</v>
      </c>
      <c r="H133" s="222">
        <v>3</v>
      </c>
      <c r="I133" s="221">
        <v>1</v>
      </c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195"/>
      <c r="AL133" s="195"/>
      <c r="AM133" s="195"/>
      <c r="AN133" s="223"/>
      <c r="AO133" s="224"/>
      <c r="AP133" s="224"/>
      <c r="AQ133" s="224"/>
      <c r="AR133" s="224"/>
      <c r="AS133" s="224"/>
      <c r="AT133" s="224"/>
      <c r="AU133" s="224"/>
      <c r="AV133" s="224"/>
      <c r="AW133" s="224"/>
      <c r="AX133" s="224"/>
      <c r="AY133" s="224"/>
      <c r="AZ133" s="224"/>
      <c r="BA133" s="224"/>
      <c r="BB133" s="224"/>
    </row>
    <row r="134" spans="1:54" ht="15.75" customHeight="1">
      <c r="A134" s="225"/>
      <c r="B134" s="225"/>
      <c r="C134" s="195">
        <v>4</v>
      </c>
      <c r="D134" s="307" t="s">
        <v>562</v>
      </c>
      <c r="E134" s="307" t="s">
        <v>332</v>
      </c>
      <c r="F134" s="307" t="s">
        <v>165</v>
      </c>
      <c r="G134" s="193" t="s">
        <v>166</v>
      </c>
      <c r="H134" s="194">
        <v>5</v>
      </c>
      <c r="I134" s="198">
        <v>1</v>
      </c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>
        <v>1</v>
      </c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6"/>
      <c r="AO134" s="197"/>
      <c r="AP134" s="197"/>
      <c r="AQ134" s="197"/>
      <c r="AR134" s="197"/>
      <c r="AS134" s="197"/>
      <c r="AT134" s="197"/>
      <c r="AU134" s="197"/>
      <c r="AV134" s="197"/>
      <c r="AW134" s="197"/>
      <c r="AX134" s="197"/>
      <c r="AY134" s="197"/>
      <c r="AZ134" s="197"/>
      <c r="BA134" s="197"/>
      <c r="BB134" s="197"/>
    </row>
    <row r="135" spans="1:54" ht="15.75" customHeight="1">
      <c r="A135" s="353"/>
      <c r="B135" s="353"/>
      <c r="C135" s="354"/>
      <c r="D135" s="219" t="s">
        <v>336</v>
      </c>
      <c r="E135" s="219" t="s">
        <v>336</v>
      </c>
      <c r="F135" s="219" t="s">
        <v>168</v>
      </c>
      <c r="G135" s="221" t="s">
        <v>172</v>
      </c>
      <c r="H135" s="222">
        <v>3</v>
      </c>
      <c r="I135" s="221">
        <v>1</v>
      </c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>
        <v>1</v>
      </c>
      <c r="AF135" s="219"/>
      <c r="AG135" s="219"/>
      <c r="AH135" s="219"/>
      <c r="AI135" s="219"/>
      <c r="AJ135" s="219"/>
      <c r="AK135" s="195"/>
      <c r="AL135" s="195"/>
      <c r="AM135" s="195"/>
      <c r="AN135" s="223"/>
      <c r="AO135" s="224"/>
      <c r="AP135" s="224"/>
      <c r="AQ135" s="224"/>
      <c r="AR135" s="224"/>
      <c r="AS135" s="224"/>
      <c r="AT135" s="224"/>
      <c r="AU135" s="224"/>
      <c r="AV135" s="224"/>
      <c r="AW135" s="224"/>
      <c r="AX135" s="224"/>
      <c r="AY135" s="224"/>
      <c r="AZ135" s="224"/>
      <c r="BA135" s="224"/>
      <c r="BB135" s="224"/>
    </row>
    <row r="136" spans="1:54" ht="15.75" customHeight="1">
      <c r="A136" s="353"/>
      <c r="B136" s="353"/>
      <c r="C136" s="354"/>
      <c r="D136" s="307"/>
      <c r="E136" s="307" t="s">
        <v>342</v>
      </c>
      <c r="F136" s="307" t="s">
        <v>561</v>
      </c>
      <c r="G136" s="193" t="s">
        <v>143</v>
      </c>
      <c r="H136" s="194">
        <v>3</v>
      </c>
      <c r="I136" s="198">
        <v>1</v>
      </c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>
        <v>1</v>
      </c>
      <c r="AL136" s="195"/>
      <c r="AM136" s="195"/>
      <c r="AN136" s="196"/>
      <c r="AO136" s="197"/>
      <c r="AP136" s="197"/>
      <c r="AQ136" s="197"/>
      <c r="AR136" s="197"/>
      <c r="AS136" s="197"/>
      <c r="AT136" s="197"/>
      <c r="AU136" s="197"/>
      <c r="AV136" s="197"/>
      <c r="AW136" s="197"/>
      <c r="AX136" s="197"/>
      <c r="AY136" s="197"/>
      <c r="AZ136" s="197"/>
      <c r="BA136" s="197"/>
      <c r="BB136" s="197"/>
    </row>
    <row r="137" spans="1:54" ht="15.75" customHeight="1">
      <c r="A137" s="190"/>
      <c r="B137" s="190"/>
      <c r="C137" s="191"/>
      <c r="D137" s="219"/>
      <c r="E137" s="219" t="s">
        <v>460</v>
      </c>
      <c r="F137" s="219" t="s">
        <v>153</v>
      </c>
      <c r="G137" s="221" t="s">
        <v>154</v>
      </c>
      <c r="H137" s="222">
        <v>5</v>
      </c>
      <c r="I137" s="221">
        <v>1</v>
      </c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>
        <v>1</v>
      </c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195"/>
      <c r="AL137" s="195"/>
      <c r="AM137" s="195"/>
      <c r="AN137" s="223"/>
      <c r="AO137" s="224"/>
      <c r="AP137" s="224"/>
      <c r="AQ137" s="224"/>
      <c r="AR137" s="224"/>
      <c r="AS137" s="224"/>
      <c r="AT137" s="224"/>
      <c r="AU137" s="224"/>
      <c r="AV137" s="224"/>
      <c r="AW137" s="224"/>
      <c r="AX137" s="224"/>
      <c r="AY137" s="224"/>
      <c r="AZ137" s="224"/>
      <c r="BA137" s="224"/>
      <c r="BB137" s="224"/>
    </row>
    <row r="138" spans="1:54" ht="15.75" customHeight="1">
      <c r="A138" s="440"/>
      <c r="B138" s="440"/>
      <c r="C138" s="441"/>
      <c r="D138" s="307" t="s">
        <v>383</v>
      </c>
      <c r="E138" s="359"/>
      <c r="F138" s="307" t="s">
        <v>145</v>
      </c>
      <c r="G138" s="193" t="s">
        <v>149</v>
      </c>
      <c r="H138" s="194"/>
      <c r="I138" s="198">
        <v>1</v>
      </c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6"/>
      <c r="AO138" s="197"/>
      <c r="AP138" s="197"/>
      <c r="AQ138" s="197"/>
      <c r="AR138" s="197"/>
      <c r="AS138" s="197"/>
      <c r="AT138" s="197"/>
      <c r="AU138" s="197"/>
      <c r="AV138" s="197"/>
      <c r="AW138" s="197"/>
      <c r="AX138" s="197"/>
      <c r="AY138" s="197"/>
      <c r="AZ138" s="197"/>
      <c r="BA138" s="197"/>
      <c r="BB138" s="197"/>
    </row>
    <row r="139" spans="1:54" ht="15.75" customHeight="1">
      <c r="A139" s="442"/>
      <c r="B139" s="442"/>
      <c r="C139" s="187"/>
      <c r="D139" s="219"/>
      <c r="E139" s="219" t="s">
        <v>466</v>
      </c>
      <c r="F139" s="219" t="s">
        <v>168</v>
      </c>
      <c r="G139" s="221" t="s">
        <v>171</v>
      </c>
      <c r="H139" s="222">
        <v>4</v>
      </c>
      <c r="I139" s="221">
        <v>1</v>
      </c>
      <c r="J139" s="219"/>
      <c r="K139" s="219"/>
      <c r="L139" s="219"/>
      <c r="M139" s="219"/>
      <c r="N139" s="219"/>
      <c r="O139" s="219"/>
      <c r="P139" s="219"/>
      <c r="Q139" s="219">
        <v>1</v>
      </c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195"/>
      <c r="AL139" s="195"/>
      <c r="AM139" s="195"/>
      <c r="AN139" s="223"/>
      <c r="AO139" s="224"/>
      <c r="AP139" s="224"/>
      <c r="AQ139" s="224"/>
      <c r="AR139" s="224"/>
      <c r="AS139" s="224"/>
      <c r="AT139" s="224"/>
      <c r="AU139" s="224"/>
      <c r="AV139" s="224"/>
      <c r="AW139" s="224"/>
      <c r="AX139" s="224"/>
      <c r="AY139" s="224"/>
      <c r="AZ139" s="224"/>
      <c r="BA139" s="224"/>
      <c r="BB139" s="224"/>
    </row>
    <row r="140" spans="1:54" ht="15.75" customHeight="1">
      <c r="A140" s="442"/>
      <c r="B140" s="442"/>
      <c r="C140" s="187"/>
      <c r="D140" s="307"/>
      <c r="E140" s="307" t="s">
        <v>342</v>
      </c>
      <c r="F140" s="307" t="s">
        <v>561</v>
      </c>
      <c r="G140" s="193" t="s">
        <v>140</v>
      </c>
      <c r="H140" s="194">
        <v>3</v>
      </c>
      <c r="I140" s="198">
        <v>1</v>
      </c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>
        <v>1</v>
      </c>
      <c r="AL140" s="195"/>
      <c r="AM140" s="195"/>
      <c r="AN140" s="196"/>
      <c r="AO140" s="197"/>
      <c r="AP140" s="197"/>
      <c r="AQ140" s="197"/>
      <c r="AR140" s="197"/>
      <c r="AS140" s="197"/>
      <c r="AT140" s="197"/>
      <c r="AU140" s="197"/>
      <c r="AV140" s="197"/>
      <c r="AW140" s="197"/>
      <c r="AX140" s="197"/>
      <c r="AY140" s="197"/>
      <c r="AZ140" s="197"/>
      <c r="BA140" s="197"/>
      <c r="BB140" s="197"/>
    </row>
    <row r="141" spans="1:54" ht="15.75" customHeight="1">
      <c r="A141" s="442"/>
      <c r="B141" s="442"/>
      <c r="C141" s="187"/>
      <c r="D141" s="219" t="s">
        <v>563</v>
      </c>
      <c r="E141" s="219" t="s">
        <v>563</v>
      </c>
      <c r="F141" s="219" t="s">
        <v>370</v>
      </c>
      <c r="G141" s="221" t="s">
        <v>564</v>
      </c>
      <c r="H141" s="222">
        <v>4</v>
      </c>
      <c r="I141" s="221">
        <v>1</v>
      </c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195"/>
      <c r="AL141" s="195"/>
      <c r="AM141" s="195"/>
      <c r="AN141" s="223"/>
      <c r="AO141" s="224"/>
      <c r="AP141" s="224"/>
      <c r="AQ141" s="224"/>
      <c r="AR141" s="224"/>
      <c r="AS141" s="224"/>
      <c r="AT141" s="224"/>
      <c r="AU141" s="224"/>
      <c r="AV141" s="224"/>
      <c r="AW141" s="224"/>
      <c r="AX141" s="224"/>
      <c r="AY141" s="224"/>
      <c r="AZ141" s="224"/>
      <c r="BA141" s="224"/>
      <c r="BB141" s="224"/>
    </row>
    <row r="142" spans="1:54" ht="15.75" customHeight="1">
      <c r="A142" s="442"/>
      <c r="B142" s="442"/>
      <c r="C142" s="187"/>
      <c r="D142" s="307" t="s">
        <v>332</v>
      </c>
      <c r="E142" s="307" t="s">
        <v>332</v>
      </c>
      <c r="F142" s="307" t="s">
        <v>370</v>
      </c>
      <c r="G142" s="193" t="s">
        <v>565</v>
      </c>
      <c r="H142" s="194">
        <v>4</v>
      </c>
      <c r="I142" s="198">
        <v>2</v>
      </c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>
        <v>1</v>
      </c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  <c r="AL142" s="195"/>
      <c r="AM142" s="195"/>
      <c r="AN142" s="196"/>
      <c r="AO142" s="197"/>
      <c r="AP142" s="197"/>
      <c r="AQ142" s="197"/>
      <c r="AR142" s="197"/>
      <c r="AS142" s="197"/>
      <c r="AT142" s="197"/>
      <c r="AU142" s="197"/>
      <c r="AV142" s="197"/>
      <c r="AW142" s="197"/>
      <c r="AX142" s="197"/>
      <c r="AY142" s="197"/>
      <c r="AZ142" s="197"/>
      <c r="BA142" s="197"/>
      <c r="BB142" s="197"/>
    </row>
    <row r="143" spans="1:54" ht="15.75" customHeight="1">
      <c r="A143" s="442"/>
      <c r="B143" s="442"/>
      <c r="C143" s="187"/>
      <c r="D143" s="219" t="s">
        <v>275</v>
      </c>
      <c r="E143" s="219"/>
      <c r="F143" s="219"/>
      <c r="G143" s="356" t="s">
        <v>181</v>
      </c>
      <c r="H143" s="222">
        <v>4</v>
      </c>
      <c r="I143" s="221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195"/>
      <c r="AL143" s="195"/>
      <c r="AM143" s="195"/>
      <c r="AN143" s="223"/>
      <c r="AO143" s="224"/>
      <c r="AP143" s="224"/>
      <c r="AQ143" s="224"/>
      <c r="AR143" s="224"/>
      <c r="AS143" s="224"/>
      <c r="AT143" s="224"/>
      <c r="AU143" s="224"/>
      <c r="AV143" s="224"/>
      <c r="AW143" s="224"/>
      <c r="AX143" s="224"/>
      <c r="AY143" s="224"/>
      <c r="AZ143" s="224"/>
      <c r="BA143" s="224"/>
      <c r="BB143" s="224"/>
    </row>
    <row r="144" spans="1:54" ht="15.75" customHeight="1">
      <c r="A144" s="442"/>
      <c r="B144" s="442"/>
      <c r="C144" s="187"/>
      <c r="D144" s="219"/>
      <c r="E144" s="219"/>
      <c r="F144" s="219"/>
      <c r="G144" s="356" t="s">
        <v>183</v>
      </c>
      <c r="H144" s="222">
        <v>4</v>
      </c>
      <c r="I144" s="221">
        <v>1</v>
      </c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195"/>
      <c r="AL144" s="195"/>
      <c r="AM144" s="195"/>
      <c r="AN144" s="223"/>
      <c r="AO144" s="224"/>
      <c r="AP144" s="224"/>
      <c r="AQ144" s="224"/>
      <c r="AR144" s="224"/>
      <c r="AS144" s="224"/>
      <c r="AT144" s="224"/>
      <c r="AU144" s="224"/>
      <c r="AV144" s="224"/>
      <c r="AW144" s="224"/>
      <c r="AX144" s="224"/>
      <c r="AY144" s="224"/>
      <c r="AZ144" s="224"/>
      <c r="BA144" s="224"/>
      <c r="BB144" s="224"/>
    </row>
    <row r="145" spans="1:54" ht="15.75" customHeight="1">
      <c r="A145" s="442"/>
      <c r="B145" s="442"/>
      <c r="C145" s="187"/>
      <c r="D145" s="219" t="s">
        <v>566</v>
      </c>
      <c r="E145" s="307"/>
      <c r="F145" s="307"/>
      <c r="G145" s="356" t="s">
        <v>186</v>
      </c>
      <c r="H145" s="194">
        <v>4</v>
      </c>
      <c r="I145" s="198">
        <v>1</v>
      </c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5"/>
      <c r="AL145" s="195"/>
      <c r="AM145" s="195"/>
      <c r="AN145" s="196"/>
      <c r="AO145" s="197"/>
      <c r="AP145" s="197"/>
      <c r="AQ145" s="197"/>
      <c r="AR145" s="197"/>
      <c r="AS145" s="197"/>
      <c r="AT145" s="197"/>
      <c r="AU145" s="197"/>
      <c r="AV145" s="197"/>
      <c r="AW145" s="197"/>
      <c r="AX145" s="197"/>
      <c r="AY145" s="197"/>
      <c r="AZ145" s="197"/>
      <c r="BA145" s="197"/>
      <c r="BB145" s="197"/>
    </row>
    <row r="146" spans="1:54" ht="15.75" customHeight="1">
      <c r="A146" s="442"/>
      <c r="B146" s="442"/>
      <c r="C146" s="187"/>
      <c r="D146" s="219" t="s">
        <v>482</v>
      </c>
      <c r="E146" s="219"/>
      <c r="F146" s="219"/>
      <c r="G146" s="356" t="s">
        <v>190</v>
      </c>
      <c r="H146" s="222">
        <v>4</v>
      </c>
      <c r="I146" s="221">
        <v>1</v>
      </c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195"/>
      <c r="AL146" s="195"/>
      <c r="AM146" s="195"/>
      <c r="AN146" s="223"/>
      <c r="AO146" s="224"/>
      <c r="AP146" s="224"/>
      <c r="AQ146" s="224"/>
      <c r="AR146" s="224"/>
      <c r="AS146" s="224"/>
      <c r="AT146" s="224"/>
      <c r="AU146" s="224"/>
      <c r="AV146" s="224"/>
      <c r="AW146" s="224"/>
      <c r="AX146" s="224"/>
      <c r="AY146" s="224"/>
      <c r="AZ146" s="224"/>
      <c r="BA146" s="224"/>
      <c r="BB146" s="224"/>
    </row>
    <row r="147" spans="1:54" ht="15.75" customHeight="1">
      <c r="A147" s="442"/>
      <c r="B147" s="442"/>
      <c r="C147" s="187"/>
      <c r="D147" s="307"/>
      <c r="E147" s="307"/>
      <c r="F147" s="307"/>
      <c r="G147" s="356" t="s">
        <v>202</v>
      </c>
      <c r="H147" s="194">
        <v>4</v>
      </c>
      <c r="I147" s="198">
        <v>1</v>
      </c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6"/>
      <c r="AO147" s="197"/>
      <c r="AP147" s="197"/>
      <c r="AQ147" s="197"/>
      <c r="AR147" s="197"/>
      <c r="AS147" s="197"/>
      <c r="AT147" s="197"/>
      <c r="AU147" s="197"/>
      <c r="AV147" s="197"/>
      <c r="AW147" s="197"/>
      <c r="AX147" s="197"/>
      <c r="AY147" s="197"/>
      <c r="AZ147" s="197"/>
      <c r="BA147" s="197"/>
      <c r="BB147" s="197"/>
    </row>
    <row r="148" spans="1:54" ht="15.75" customHeight="1">
      <c r="A148" s="442"/>
      <c r="B148" s="442"/>
      <c r="C148" s="187"/>
      <c r="D148" s="219"/>
      <c r="E148" s="219"/>
      <c r="F148" s="219"/>
      <c r="G148" s="356" t="s">
        <v>200</v>
      </c>
      <c r="H148" s="222">
        <v>4</v>
      </c>
      <c r="I148" s="221">
        <v>1</v>
      </c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195"/>
      <c r="AL148" s="195"/>
      <c r="AM148" s="195"/>
      <c r="AN148" s="223"/>
      <c r="AO148" s="224"/>
      <c r="AP148" s="224"/>
      <c r="AQ148" s="224"/>
      <c r="AR148" s="224"/>
      <c r="AS148" s="224"/>
      <c r="AT148" s="224"/>
      <c r="AU148" s="224"/>
      <c r="AV148" s="224"/>
      <c r="AW148" s="224"/>
      <c r="AX148" s="224"/>
      <c r="AY148" s="224"/>
      <c r="AZ148" s="224"/>
      <c r="BA148" s="224"/>
      <c r="BB148" s="224"/>
    </row>
    <row r="149" spans="1:54" ht="15.75" customHeight="1">
      <c r="A149" s="442"/>
      <c r="B149" s="442"/>
      <c r="C149" s="187"/>
      <c r="D149" s="307"/>
      <c r="E149" s="307"/>
      <c r="F149" s="307"/>
      <c r="G149" s="356"/>
      <c r="H149" s="194">
        <v>4</v>
      </c>
      <c r="I149" s="198">
        <v>1</v>
      </c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  <c r="AL149" s="195"/>
      <c r="AM149" s="195"/>
      <c r="AN149" s="196"/>
      <c r="AO149" s="197"/>
      <c r="AP149" s="197"/>
      <c r="AQ149" s="197"/>
      <c r="AR149" s="197"/>
      <c r="AS149" s="197"/>
      <c r="AT149" s="197"/>
      <c r="AU149" s="197"/>
      <c r="AV149" s="197"/>
      <c r="AW149" s="197"/>
      <c r="AX149" s="197"/>
      <c r="AY149" s="197"/>
      <c r="AZ149" s="197"/>
      <c r="BA149" s="197"/>
      <c r="BB149" s="197"/>
    </row>
    <row r="150" spans="1:54" ht="15.75" customHeight="1">
      <c r="A150" s="442"/>
      <c r="B150" s="442"/>
      <c r="C150" s="187"/>
      <c r="D150" s="219"/>
      <c r="E150" s="219"/>
      <c r="F150" s="219"/>
      <c r="G150" s="356" t="s">
        <v>222</v>
      </c>
      <c r="H150" s="222"/>
      <c r="I150" s="221">
        <v>1</v>
      </c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195"/>
      <c r="AL150" s="195"/>
      <c r="AM150" s="195"/>
      <c r="AN150" s="223"/>
      <c r="AO150" s="224"/>
      <c r="AP150" s="224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</row>
    <row r="151" spans="1:54" ht="15.75" customHeight="1">
      <c r="A151" s="442"/>
      <c r="B151" s="442"/>
      <c r="C151" s="187"/>
      <c r="D151" s="307"/>
      <c r="E151" s="307"/>
      <c r="F151" s="307"/>
      <c r="G151" s="356" t="s">
        <v>212</v>
      </c>
      <c r="H151" s="194"/>
      <c r="I151" s="198">
        <v>1</v>
      </c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6"/>
      <c r="AO151" s="197"/>
      <c r="AP151" s="197"/>
      <c r="AQ151" s="197"/>
      <c r="AR151" s="197"/>
      <c r="AS151" s="197"/>
      <c r="AT151" s="197"/>
      <c r="AU151" s="197"/>
      <c r="AV151" s="197"/>
      <c r="AW151" s="197"/>
      <c r="AX151" s="197"/>
      <c r="AY151" s="197"/>
      <c r="AZ151" s="197"/>
      <c r="BA151" s="197"/>
      <c r="BB151" s="197"/>
    </row>
    <row r="152" spans="1:54" ht="15.75" customHeight="1">
      <c r="A152" s="442"/>
      <c r="B152" s="442"/>
      <c r="C152" s="187"/>
      <c r="D152" s="219"/>
      <c r="E152" s="219"/>
      <c r="F152" s="219"/>
      <c r="G152" s="356" t="s">
        <v>210</v>
      </c>
      <c r="H152" s="222"/>
      <c r="I152" s="221">
        <v>1</v>
      </c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195"/>
      <c r="AL152" s="195"/>
      <c r="AM152" s="195"/>
      <c r="AN152" s="223"/>
      <c r="AO152" s="224"/>
      <c r="AP152" s="224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</row>
    <row r="153" spans="1:54" ht="15.75" customHeight="1">
      <c r="A153" s="442"/>
      <c r="B153" s="442"/>
      <c r="C153" s="187"/>
      <c r="D153" s="307"/>
      <c r="E153" s="307"/>
      <c r="F153" s="307"/>
      <c r="G153" s="356"/>
      <c r="H153" s="194"/>
      <c r="I153" s="198">
        <v>1</v>
      </c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6"/>
      <c r="AO153" s="197"/>
      <c r="AP153" s="197"/>
      <c r="AQ153" s="197"/>
      <c r="AR153" s="197"/>
      <c r="AS153" s="197"/>
      <c r="AT153" s="197"/>
      <c r="AU153" s="197"/>
      <c r="AV153" s="197"/>
      <c r="AW153" s="197"/>
      <c r="AX153" s="197"/>
      <c r="AY153" s="197"/>
      <c r="AZ153" s="197"/>
      <c r="BA153" s="197"/>
      <c r="BB153" s="197"/>
    </row>
    <row r="154" spans="1:54" ht="15.75" customHeight="1">
      <c r="A154" s="442"/>
      <c r="B154" s="442"/>
      <c r="C154" s="187"/>
      <c r="D154" s="187"/>
      <c r="E154" s="187"/>
      <c r="F154" s="187"/>
      <c r="G154" s="187"/>
      <c r="H154" s="443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  <c r="AJ154" s="187"/>
      <c r="AK154" s="187"/>
      <c r="AL154" s="187"/>
      <c r="AM154" s="187"/>
      <c r="AO154" s="187"/>
      <c r="AP154" s="187"/>
      <c r="AQ154" s="187"/>
      <c r="AR154" s="187"/>
      <c r="AS154" s="187"/>
      <c r="AT154" s="187"/>
      <c r="AU154" s="187"/>
      <c r="AV154" s="187"/>
      <c r="AW154" s="187"/>
      <c r="AX154" s="187"/>
      <c r="AY154" s="187"/>
      <c r="AZ154" s="187"/>
      <c r="BA154" s="187"/>
      <c r="BB154" s="187"/>
    </row>
    <row r="155" spans="1:54" ht="15.75" customHeight="1">
      <c r="A155" s="442"/>
      <c r="B155" s="442"/>
      <c r="C155" s="187"/>
      <c r="D155" s="187"/>
      <c r="E155" s="187"/>
      <c r="F155" s="187"/>
      <c r="G155" s="187"/>
      <c r="H155" s="443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  <c r="AJ155" s="187"/>
      <c r="AK155" s="187"/>
      <c r="AL155" s="187"/>
      <c r="AM155" s="187"/>
      <c r="AO155" s="187"/>
      <c r="AP155" s="187"/>
      <c r="AQ155" s="187"/>
      <c r="AR155" s="187"/>
      <c r="AS155" s="187"/>
      <c r="AT155" s="187"/>
      <c r="AU155" s="187"/>
      <c r="AV155" s="187"/>
      <c r="AW155" s="187"/>
      <c r="AX155" s="187"/>
      <c r="AY155" s="187"/>
      <c r="AZ155" s="187"/>
      <c r="BA155" s="187"/>
      <c r="BB155" s="187"/>
    </row>
    <row r="156" spans="1:54" ht="15.75" customHeight="1">
      <c r="A156" s="442"/>
      <c r="B156" s="442"/>
      <c r="C156" s="187"/>
      <c r="D156" s="187"/>
      <c r="E156" s="187"/>
      <c r="F156" s="187"/>
      <c r="G156" s="444"/>
      <c r="H156" s="443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  <c r="AJ156" s="187"/>
      <c r="AK156" s="187"/>
      <c r="AL156" s="187"/>
      <c r="AM156" s="187"/>
      <c r="AO156" s="187"/>
      <c r="AP156" s="187"/>
      <c r="AQ156" s="187"/>
      <c r="AR156" s="187"/>
      <c r="AS156" s="187"/>
      <c r="AT156" s="187"/>
      <c r="AU156" s="187"/>
      <c r="AV156" s="187"/>
      <c r="AW156" s="187"/>
      <c r="AX156" s="187"/>
      <c r="AY156" s="187"/>
      <c r="AZ156" s="187"/>
      <c r="BA156" s="187"/>
      <c r="BB156" s="187"/>
    </row>
    <row r="157" spans="1:54" ht="15.75" customHeight="1">
      <c r="A157" s="442"/>
      <c r="B157" s="442"/>
      <c r="C157" s="187"/>
      <c r="D157" s="187"/>
      <c r="E157" s="187"/>
      <c r="F157" s="187"/>
      <c r="G157" s="444"/>
      <c r="H157" s="443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O157" s="187"/>
      <c r="AP157" s="187"/>
      <c r="AQ157" s="187"/>
      <c r="AR157" s="187"/>
      <c r="AS157" s="187"/>
      <c r="AT157" s="187"/>
      <c r="AU157" s="187"/>
      <c r="AV157" s="187"/>
      <c r="AW157" s="187"/>
      <c r="AX157" s="187"/>
      <c r="AY157" s="187"/>
      <c r="AZ157" s="187"/>
      <c r="BA157" s="187"/>
      <c r="BB157" s="187"/>
    </row>
    <row r="158" spans="1:54" ht="15.75" customHeight="1">
      <c r="A158" s="442"/>
      <c r="B158" s="442"/>
      <c r="C158" s="187"/>
      <c r="D158" s="187"/>
      <c r="E158" s="187"/>
      <c r="F158" s="187"/>
      <c r="G158" s="444"/>
      <c r="H158" s="443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O158" s="187"/>
      <c r="AP158" s="187"/>
      <c r="AQ158" s="187"/>
      <c r="AR158" s="187"/>
      <c r="AS158" s="187"/>
      <c r="AT158" s="187"/>
      <c r="AU158" s="187"/>
      <c r="AV158" s="187"/>
      <c r="AW158" s="187"/>
      <c r="AX158" s="187"/>
      <c r="AY158" s="187"/>
      <c r="AZ158" s="187"/>
      <c r="BA158" s="187"/>
      <c r="BB158" s="187"/>
    </row>
    <row r="159" spans="1:54" ht="15.75" customHeight="1">
      <c r="A159" s="442"/>
      <c r="B159" s="442"/>
      <c r="C159" s="187"/>
      <c r="D159" s="187"/>
      <c r="E159" s="187"/>
      <c r="F159" s="187"/>
      <c r="G159" s="444"/>
      <c r="H159" s="443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  <c r="AD159" s="187"/>
      <c r="AE159" s="187"/>
      <c r="AF159" s="187"/>
      <c r="AG159" s="187"/>
      <c r="AH159" s="187"/>
      <c r="AI159" s="187"/>
      <c r="AJ159" s="187"/>
      <c r="AK159" s="187"/>
      <c r="AL159" s="187"/>
      <c r="AM159" s="187"/>
      <c r="AO159" s="187"/>
      <c r="AP159" s="187"/>
      <c r="AQ159" s="187"/>
      <c r="AR159" s="187"/>
      <c r="AS159" s="187"/>
      <c r="AT159" s="187"/>
      <c r="AU159" s="187"/>
      <c r="AV159" s="187"/>
      <c r="AW159" s="187"/>
      <c r="AX159" s="187"/>
      <c r="AY159" s="187"/>
      <c r="AZ159" s="187"/>
      <c r="BA159" s="187"/>
      <c r="BB159" s="187"/>
    </row>
    <row r="160" spans="1:54" ht="15.75" customHeight="1">
      <c r="A160" s="442"/>
      <c r="B160" s="442"/>
      <c r="C160" s="187"/>
      <c r="D160" s="187"/>
      <c r="E160" s="187"/>
      <c r="F160" s="187"/>
      <c r="G160" s="444"/>
      <c r="H160" s="443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  <c r="AA160" s="187"/>
      <c r="AB160" s="187"/>
      <c r="AC160" s="187"/>
      <c r="AD160" s="187"/>
      <c r="AE160" s="187"/>
      <c r="AF160" s="187"/>
      <c r="AG160" s="187"/>
      <c r="AH160" s="187"/>
      <c r="AI160" s="187"/>
      <c r="AJ160" s="187"/>
      <c r="AK160" s="187"/>
      <c r="AL160" s="187"/>
      <c r="AM160" s="187"/>
      <c r="AO160" s="187"/>
      <c r="AP160" s="187"/>
      <c r="AQ160" s="187"/>
      <c r="AR160" s="187"/>
      <c r="AS160" s="187"/>
      <c r="AT160" s="187"/>
      <c r="AU160" s="187"/>
      <c r="AV160" s="187"/>
      <c r="AW160" s="187"/>
      <c r="AX160" s="187"/>
      <c r="AY160" s="187"/>
      <c r="AZ160" s="187"/>
      <c r="BA160" s="187"/>
      <c r="BB160" s="187"/>
    </row>
    <row r="161" spans="1:54" ht="15.75" customHeight="1">
      <c r="A161" s="442"/>
      <c r="B161" s="442"/>
      <c r="C161" s="187"/>
      <c r="D161" s="187"/>
      <c r="E161" s="187"/>
      <c r="F161" s="187"/>
      <c r="G161" s="444"/>
      <c r="H161" s="443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  <c r="AA161" s="187"/>
      <c r="AB161" s="187"/>
      <c r="AC161" s="187"/>
      <c r="AD161" s="187"/>
      <c r="AE161" s="187"/>
      <c r="AF161" s="187"/>
      <c r="AG161" s="187"/>
      <c r="AH161" s="187"/>
      <c r="AI161" s="187"/>
      <c r="AJ161" s="187"/>
      <c r="AK161" s="187"/>
      <c r="AL161" s="187"/>
      <c r="AM161" s="187"/>
      <c r="AO161" s="187"/>
      <c r="AP161" s="187"/>
      <c r="AQ161" s="187"/>
      <c r="AR161" s="187"/>
      <c r="AS161" s="187"/>
      <c r="AT161" s="187"/>
      <c r="AU161" s="187"/>
      <c r="AV161" s="187"/>
      <c r="AW161" s="187"/>
      <c r="AX161" s="187"/>
      <c r="AY161" s="187"/>
      <c r="AZ161" s="187"/>
      <c r="BA161" s="187"/>
      <c r="BB161" s="187"/>
    </row>
    <row r="162" spans="1:54" ht="15.75" customHeight="1">
      <c r="A162" s="442"/>
      <c r="B162" s="442"/>
      <c r="C162" s="187"/>
      <c r="D162" s="187"/>
      <c r="E162" s="187"/>
      <c r="F162" s="187"/>
      <c r="G162" s="444"/>
      <c r="H162" s="443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  <c r="AA162" s="187"/>
      <c r="AB162" s="187"/>
      <c r="AC162" s="187"/>
      <c r="AD162" s="187"/>
      <c r="AE162" s="187"/>
      <c r="AF162" s="187"/>
      <c r="AG162" s="187"/>
      <c r="AH162" s="187"/>
      <c r="AI162" s="187"/>
      <c r="AJ162" s="187"/>
      <c r="AK162" s="187"/>
      <c r="AL162" s="187"/>
      <c r="AM162" s="187"/>
      <c r="AO162" s="187"/>
      <c r="AP162" s="187"/>
      <c r="AQ162" s="187"/>
      <c r="AR162" s="187"/>
      <c r="AS162" s="187"/>
      <c r="AT162" s="187"/>
      <c r="AU162" s="187"/>
      <c r="AV162" s="187"/>
      <c r="AW162" s="187"/>
      <c r="AX162" s="187"/>
      <c r="AY162" s="187"/>
      <c r="AZ162" s="187"/>
      <c r="BA162" s="187"/>
      <c r="BB162" s="187"/>
    </row>
    <row r="163" spans="1:54" ht="15.75" customHeight="1">
      <c r="A163" s="442"/>
      <c r="B163" s="442"/>
      <c r="C163" s="187"/>
      <c r="D163" s="187"/>
      <c r="E163" s="187"/>
      <c r="F163" s="187"/>
      <c r="G163" s="444"/>
      <c r="H163" s="443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  <c r="AA163" s="187"/>
      <c r="AB163" s="187"/>
      <c r="AC163" s="187"/>
      <c r="AD163" s="187"/>
      <c r="AE163" s="187"/>
      <c r="AF163" s="187"/>
      <c r="AG163" s="187"/>
      <c r="AH163" s="187"/>
      <c r="AI163" s="187"/>
      <c r="AJ163" s="187"/>
      <c r="AK163" s="187"/>
      <c r="AL163" s="187"/>
      <c r="AM163" s="187"/>
      <c r="AO163" s="187"/>
      <c r="AP163" s="187"/>
      <c r="AQ163" s="187"/>
      <c r="AR163" s="187"/>
      <c r="AS163" s="187"/>
      <c r="AT163" s="187"/>
      <c r="AU163" s="187"/>
      <c r="AV163" s="187"/>
      <c r="AW163" s="187"/>
      <c r="AX163" s="187"/>
      <c r="AY163" s="187"/>
      <c r="AZ163" s="187"/>
      <c r="BA163" s="187"/>
      <c r="BB163" s="187"/>
    </row>
    <row r="164" spans="1:54" ht="15.75" customHeight="1">
      <c r="A164" s="442"/>
      <c r="B164" s="442"/>
      <c r="C164" s="187"/>
      <c r="D164" s="187"/>
      <c r="E164" s="187"/>
      <c r="F164" s="187"/>
      <c r="G164" s="444"/>
      <c r="H164" s="443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187"/>
      <c r="AF164" s="187"/>
      <c r="AG164" s="187"/>
      <c r="AH164" s="187"/>
      <c r="AI164" s="187"/>
      <c r="AJ164" s="187"/>
      <c r="AK164" s="187"/>
      <c r="AL164" s="187"/>
      <c r="AM164" s="187"/>
      <c r="AO164" s="187"/>
      <c r="AP164" s="187"/>
      <c r="AQ164" s="187"/>
      <c r="AR164" s="187"/>
      <c r="AS164" s="187"/>
      <c r="AT164" s="187"/>
      <c r="AU164" s="187"/>
      <c r="AV164" s="187"/>
      <c r="AW164" s="187"/>
      <c r="AX164" s="187"/>
      <c r="AY164" s="187"/>
      <c r="AZ164" s="187"/>
      <c r="BA164" s="187"/>
      <c r="BB164" s="187"/>
    </row>
    <row r="165" spans="1:54" ht="15.75" customHeight="1">
      <c r="A165" s="442"/>
      <c r="B165" s="442"/>
      <c r="C165" s="187"/>
      <c r="D165" s="187"/>
      <c r="E165" s="187"/>
      <c r="F165" s="187"/>
      <c r="G165" s="444"/>
      <c r="H165" s="443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  <c r="AA165" s="187"/>
      <c r="AB165" s="187"/>
      <c r="AC165" s="187"/>
      <c r="AD165" s="187"/>
      <c r="AE165" s="187"/>
      <c r="AF165" s="187"/>
      <c r="AG165" s="187"/>
      <c r="AH165" s="187"/>
      <c r="AI165" s="187"/>
      <c r="AJ165" s="187"/>
      <c r="AK165" s="187"/>
      <c r="AL165" s="187"/>
      <c r="AM165" s="187"/>
      <c r="AO165" s="187"/>
      <c r="AP165" s="187"/>
      <c r="AQ165" s="187"/>
      <c r="AR165" s="187"/>
      <c r="AS165" s="187"/>
      <c r="AT165" s="187"/>
      <c r="AU165" s="187"/>
      <c r="AV165" s="187"/>
      <c r="AW165" s="187"/>
      <c r="AX165" s="187"/>
      <c r="AY165" s="187"/>
      <c r="AZ165" s="187"/>
      <c r="BA165" s="187"/>
      <c r="BB165" s="187"/>
    </row>
    <row r="166" spans="1:54" ht="15.75" customHeight="1">
      <c r="A166" s="442"/>
      <c r="B166" s="442"/>
      <c r="C166" s="187"/>
      <c r="D166" s="187"/>
      <c r="E166" s="187"/>
      <c r="F166" s="187"/>
      <c r="G166" s="444"/>
      <c r="H166" s="443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  <c r="AC166" s="187"/>
      <c r="AD166" s="187"/>
      <c r="AE166" s="187"/>
      <c r="AF166" s="187"/>
      <c r="AG166" s="187"/>
      <c r="AH166" s="187"/>
      <c r="AI166" s="187"/>
      <c r="AJ166" s="187"/>
      <c r="AK166" s="187"/>
      <c r="AL166" s="187"/>
      <c r="AM166" s="187"/>
      <c r="AO166" s="187"/>
      <c r="AP166" s="187"/>
      <c r="AQ166" s="187"/>
      <c r="AR166" s="187"/>
      <c r="AS166" s="187"/>
      <c r="AT166" s="187"/>
      <c r="AU166" s="187"/>
      <c r="AV166" s="187"/>
      <c r="AW166" s="187"/>
      <c r="AX166" s="187"/>
      <c r="AY166" s="187"/>
      <c r="AZ166" s="187"/>
      <c r="BA166" s="187"/>
      <c r="BB166" s="187"/>
    </row>
    <row r="167" spans="1:54" ht="15.75" customHeight="1">
      <c r="A167" s="442"/>
      <c r="B167" s="442"/>
      <c r="C167" s="187"/>
      <c r="D167" s="187"/>
      <c r="E167" s="187"/>
      <c r="F167" s="187"/>
      <c r="G167" s="444"/>
      <c r="H167" s="443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  <c r="AA167" s="187"/>
      <c r="AB167" s="187"/>
      <c r="AC167" s="187"/>
      <c r="AD167" s="187"/>
      <c r="AE167" s="187"/>
      <c r="AF167" s="187"/>
      <c r="AG167" s="187"/>
      <c r="AH167" s="187"/>
      <c r="AI167" s="187"/>
      <c r="AJ167" s="187"/>
      <c r="AK167" s="187"/>
      <c r="AL167" s="187"/>
      <c r="AM167" s="187"/>
      <c r="AO167" s="187"/>
      <c r="AP167" s="187"/>
      <c r="AQ167" s="187"/>
      <c r="AR167" s="187"/>
      <c r="AS167" s="187"/>
      <c r="AT167" s="187"/>
      <c r="AU167" s="187"/>
      <c r="AV167" s="187"/>
      <c r="AW167" s="187"/>
      <c r="AX167" s="187"/>
      <c r="AY167" s="187"/>
      <c r="AZ167" s="187"/>
      <c r="BA167" s="187"/>
      <c r="BB167" s="187"/>
    </row>
    <row r="168" spans="1:54" ht="15.75" customHeight="1">
      <c r="A168" s="442"/>
      <c r="B168" s="442"/>
      <c r="C168" s="187"/>
      <c r="D168" s="187"/>
      <c r="E168" s="187"/>
      <c r="F168" s="187"/>
      <c r="G168" s="444"/>
      <c r="H168" s="443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  <c r="AA168" s="187"/>
      <c r="AB168" s="187"/>
      <c r="AC168" s="187"/>
      <c r="AD168" s="187"/>
      <c r="AE168" s="187"/>
      <c r="AF168" s="187"/>
      <c r="AG168" s="187"/>
      <c r="AH168" s="187"/>
      <c r="AI168" s="187"/>
      <c r="AJ168" s="187"/>
      <c r="AK168" s="187"/>
      <c r="AL168" s="187"/>
      <c r="AM168" s="187"/>
      <c r="AO168" s="187"/>
      <c r="AP168" s="187"/>
      <c r="AQ168" s="187"/>
      <c r="AR168" s="187"/>
      <c r="AS168" s="187"/>
      <c r="AT168" s="187"/>
      <c r="AU168" s="187"/>
      <c r="AV168" s="187"/>
      <c r="AW168" s="187"/>
      <c r="AX168" s="187"/>
      <c r="AY168" s="187"/>
      <c r="AZ168" s="187"/>
      <c r="BA168" s="187"/>
      <c r="BB168" s="187"/>
    </row>
    <row r="169" spans="1:54" ht="15.75" customHeight="1">
      <c r="A169" s="442"/>
      <c r="B169" s="442"/>
      <c r="C169" s="187"/>
      <c r="D169" s="187"/>
      <c r="E169" s="187"/>
      <c r="F169" s="187"/>
      <c r="G169" s="444"/>
      <c r="H169" s="443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  <c r="AA169" s="187"/>
      <c r="AB169" s="187"/>
      <c r="AC169" s="187"/>
      <c r="AD169" s="187"/>
      <c r="AE169" s="187"/>
      <c r="AF169" s="187"/>
      <c r="AG169" s="187"/>
      <c r="AH169" s="187"/>
      <c r="AI169" s="187"/>
      <c r="AJ169" s="187"/>
      <c r="AK169" s="187"/>
      <c r="AL169" s="187"/>
      <c r="AM169" s="187"/>
      <c r="AO169" s="187"/>
      <c r="AP169" s="187"/>
      <c r="AQ169" s="187"/>
      <c r="AR169" s="187"/>
      <c r="AS169" s="187"/>
      <c r="AT169" s="187"/>
      <c r="AU169" s="187"/>
      <c r="AV169" s="187"/>
      <c r="AW169" s="187"/>
      <c r="AX169" s="187"/>
      <c r="AY169" s="187"/>
      <c r="AZ169" s="187"/>
      <c r="BA169" s="187"/>
      <c r="BB169" s="187"/>
    </row>
    <row r="170" spans="1:54" ht="15.75" customHeight="1">
      <c r="A170" s="442"/>
      <c r="B170" s="442"/>
      <c r="C170" s="187"/>
      <c r="D170" s="187"/>
      <c r="E170" s="187"/>
      <c r="F170" s="187"/>
      <c r="G170" s="444"/>
      <c r="H170" s="443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  <c r="AA170" s="187"/>
      <c r="AB170" s="187"/>
      <c r="AC170" s="187"/>
      <c r="AD170" s="187"/>
      <c r="AE170" s="187"/>
      <c r="AF170" s="187"/>
      <c r="AG170" s="187"/>
      <c r="AH170" s="187"/>
      <c r="AI170" s="187"/>
      <c r="AJ170" s="187"/>
      <c r="AK170" s="187"/>
      <c r="AL170" s="187"/>
      <c r="AM170" s="187"/>
      <c r="AO170" s="187"/>
      <c r="AP170" s="187"/>
      <c r="AQ170" s="187"/>
      <c r="AR170" s="187"/>
      <c r="AS170" s="187"/>
      <c r="AT170" s="187"/>
      <c r="AU170" s="187"/>
      <c r="AV170" s="187"/>
      <c r="AW170" s="187"/>
      <c r="AX170" s="187"/>
      <c r="AY170" s="187"/>
      <c r="AZ170" s="187"/>
      <c r="BA170" s="187"/>
      <c r="BB170" s="187"/>
    </row>
    <row r="171" spans="1:54" ht="15.75" customHeight="1">
      <c r="A171" s="442"/>
      <c r="B171" s="442"/>
      <c r="C171" s="187"/>
      <c r="D171" s="187"/>
      <c r="E171" s="187"/>
      <c r="F171" s="187"/>
      <c r="G171" s="444"/>
      <c r="H171" s="443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O171" s="187"/>
      <c r="AP171" s="187"/>
      <c r="AQ171" s="187"/>
      <c r="AR171" s="187"/>
      <c r="AS171" s="187"/>
      <c r="AT171" s="187"/>
      <c r="AU171" s="187"/>
      <c r="AV171" s="187"/>
      <c r="AW171" s="187"/>
      <c r="AX171" s="187"/>
      <c r="AY171" s="187"/>
      <c r="AZ171" s="187"/>
      <c r="BA171" s="187"/>
      <c r="BB171" s="187"/>
    </row>
    <row r="172" spans="1:54" ht="15.75" customHeight="1">
      <c r="A172" s="442"/>
      <c r="B172" s="442"/>
      <c r="C172" s="187"/>
      <c r="D172" s="187"/>
      <c r="E172" s="187"/>
      <c r="F172" s="187"/>
      <c r="G172" s="444"/>
      <c r="H172" s="443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O172" s="187"/>
      <c r="AP172" s="187"/>
      <c r="AQ172" s="187"/>
      <c r="AR172" s="187"/>
      <c r="AS172" s="187"/>
      <c r="AT172" s="187"/>
      <c r="AU172" s="187"/>
      <c r="AV172" s="187"/>
      <c r="AW172" s="187"/>
      <c r="AX172" s="187"/>
      <c r="AY172" s="187"/>
      <c r="AZ172" s="187"/>
      <c r="BA172" s="187"/>
      <c r="BB172" s="187"/>
    </row>
    <row r="173" spans="1:54" ht="15.75" customHeight="1">
      <c r="A173" s="442"/>
      <c r="B173" s="442"/>
      <c r="C173" s="187"/>
      <c r="D173" s="187"/>
      <c r="E173" s="187"/>
      <c r="F173" s="187"/>
      <c r="G173" s="444"/>
      <c r="H173" s="443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O173" s="187"/>
      <c r="AP173" s="187"/>
      <c r="AQ173" s="187"/>
      <c r="AR173" s="187"/>
      <c r="AS173" s="187"/>
      <c r="AT173" s="187"/>
      <c r="AU173" s="187"/>
      <c r="AV173" s="187"/>
      <c r="AW173" s="187"/>
      <c r="AX173" s="187"/>
      <c r="AY173" s="187"/>
      <c r="AZ173" s="187"/>
      <c r="BA173" s="187"/>
      <c r="BB173" s="187"/>
    </row>
    <row r="174" spans="1:54" ht="15.75" customHeight="1">
      <c r="A174" s="442"/>
      <c r="B174" s="442"/>
      <c r="C174" s="187"/>
      <c r="D174" s="187"/>
      <c r="E174" s="187"/>
      <c r="F174" s="187"/>
      <c r="G174" s="444"/>
      <c r="H174" s="443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O174" s="187"/>
      <c r="AP174" s="187"/>
      <c r="AQ174" s="187"/>
      <c r="AR174" s="187"/>
      <c r="AS174" s="187"/>
      <c r="AT174" s="187"/>
      <c r="AU174" s="187"/>
      <c r="AV174" s="187"/>
      <c r="AW174" s="187"/>
      <c r="AX174" s="187"/>
      <c r="AY174" s="187"/>
      <c r="AZ174" s="187"/>
      <c r="BA174" s="187"/>
      <c r="BB174" s="187"/>
    </row>
    <row r="175" spans="1:54" ht="15.75" customHeight="1">
      <c r="A175" s="442"/>
      <c r="B175" s="442"/>
      <c r="C175" s="187"/>
      <c r="D175" s="187"/>
      <c r="E175" s="187"/>
      <c r="F175" s="187"/>
      <c r="G175" s="444"/>
      <c r="H175" s="443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7"/>
      <c r="AZ175" s="187"/>
      <c r="BA175" s="187"/>
      <c r="BB175" s="187"/>
    </row>
    <row r="176" spans="1:54" ht="15.75" customHeight="1">
      <c r="A176" s="442"/>
      <c r="B176" s="442"/>
      <c r="C176" s="187"/>
      <c r="D176" s="187"/>
      <c r="E176" s="187"/>
      <c r="F176" s="187"/>
      <c r="G176" s="444"/>
      <c r="H176" s="443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O176" s="187"/>
      <c r="AP176" s="187"/>
      <c r="AQ176" s="187"/>
      <c r="AR176" s="187"/>
      <c r="AS176" s="187"/>
      <c r="AT176" s="187"/>
      <c r="AU176" s="187"/>
      <c r="AV176" s="187"/>
      <c r="AW176" s="187"/>
      <c r="AX176" s="187"/>
      <c r="AY176" s="187"/>
      <c r="AZ176" s="187"/>
      <c r="BA176" s="187"/>
      <c r="BB176" s="187"/>
    </row>
    <row r="177" spans="1:54" ht="15.75" customHeight="1">
      <c r="A177" s="442"/>
      <c r="B177" s="442"/>
      <c r="C177" s="187"/>
      <c r="D177" s="187"/>
      <c r="E177" s="187"/>
      <c r="F177" s="187"/>
      <c r="G177" s="444"/>
      <c r="H177" s="443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O177" s="187"/>
      <c r="AP177" s="187"/>
      <c r="AQ177" s="187"/>
      <c r="AR177" s="187"/>
      <c r="AS177" s="187"/>
      <c r="AT177" s="187"/>
      <c r="AU177" s="187"/>
      <c r="AV177" s="187"/>
      <c r="AW177" s="187"/>
      <c r="AX177" s="187"/>
      <c r="AY177" s="187"/>
      <c r="AZ177" s="187"/>
      <c r="BA177" s="187"/>
      <c r="BB177" s="187"/>
    </row>
    <row r="178" spans="1:54" ht="15.75" customHeight="1">
      <c r="A178" s="442"/>
      <c r="B178" s="442"/>
      <c r="C178" s="187"/>
      <c r="D178" s="187"/>
      <c r="E178" s="187"/>
      <c r="F178" s="187"/>
      <c r="G178" s="444"/>
      <c r="H178" s="443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  <c r="AA178" s="187"/>
      <c r="AB178" s="187"/>
      <c r="AC178" s="187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</row>
    <row r="179" spans="1:54" ht="15.75" customHeight="1">
      <c r="A179" s="442"/>
      <c r="B179" s="442"/>
      <c r="C179" s="187"/>
      <c r="D179" s="187"/>
      <c r="E179" s="187"/>
      <c r="F179" s="187"/>
      <c r="G179" s="444"/>
      <c r="H179" s="443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  <c r="AA179" s="187"/>
      <c r="AB179" s="187"/>
      <c r="AC179" s="187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</row>
    <row r="180" spans="1:54" ht="15.75" customHeight="1">
      <c r="A180" s="442"/>
      <c r="B180" s="442"/>
      <c r="C180" s="187"/>
      <c r="D180" s="187"/>
      <c r="E180" s="187"/>
      <c r="F180" s="187"/>
      <c r="G180" s="444"/>
      <c r="H180" s="443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  <c r="AA180" s="187"/>
      <c r="AB180" s="187"/>
      <c r="AC180" s="187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</row>
    <row r="181" spans="1:54" ht="15.75" customHeight="1">
      <c r="A181" s="442"/>
      <c r="B181" s="442"/>
      <c r="C181" s="187"/>
      <c r="D181" s="187"/>
      <c r="E181" s="187"/>
      <c r="F181" s="187"/>
      <c r="G181" s="444"/>
      <c r="H181" s="443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  <c r="AA181" s="187"/>
      <c r="AB181" s="187"/>
      <c r="AC181" s="187"/>
      <c r="AD181" s="187"/>
      <c r="AE181" s="187"/>
      <c r="AF181" s="187"/>
      <c r="AG181" s="187"/>
      <c r="AH181" s="187"/>
      <c r="AI181" s="187"/>
      <c r="AJ181" s="187"/>
      <c r="AK181" s="187"/>
      <c r="AL181" s="187"/>
      <c r="AM181" s="187"/>
      <c r="AO181" s="187"/>
      <c r="AP181" s="187"/>
      <c r="AQ181" s="187"/>
      <c r="AR181" s="187"/>
      <c r="AS181" s="187"/>
      <c r="AT181" s="187"/>
      <c r="AU181" s="187"/>
      <c r="AV181" s="187"/>
      <c r="AW181" s="187"/>
      <c r="AX181" s="187"/>
      <c r="AY181" s="187"/>
      <c r="AZ181" s="187"/>
      <c r="BA181" s="187"/>
      <c r="BB181" s="187"/>
    </row>
    <row r="182" spans="1:54" ht="15.75" customHeight="1">
      <c r="A182" s="442"/>
      <c r="B182" s="442"/>
      <c r="C182" s="187"/>
      <c r="D182" s="187"/>
      <c r="E182" s="187"/>
      <c r="F182" s="187"/>
      <c r="G182" s="444"/>
      <c r="H182" s="443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  <c r="AA182" s="187"/>
      <c r="AB182" s="187"/>
      <c r="AC182" s="187"/>
      <c r="AD182" s="187"/>
      <c r="AE182" s="187"/>
      <c r="AF182" s="187"/>
      <c r="AG182" s="187"/>
      <c r="AH182" s="187"/>
      <c r="AI182" s="187"/>
      <c r="AJ182" s="187"/>
      <c r="AK182" s="187"/>
      <c r="AL182" s="187"/>
      <c r="AM182" s="187"/>
      <c r="AO182" s="187"/>
      <c r="AP182" s="187"/>
      <c r="AQ182" s="187"/>
      <c r="AR182" s="187"/>
      <c r="AS182" s="187"/>
      <c r="AT182" s="187"/>
      <c r="AU182" s="187"/>
      <c r="AV182" s="187"/>
      <c r="AW182" s="187"/>
      <c r="AX182" s="187"/>
      <c r="AY182" s="187"/>
      <c r="AZ182" s="187"/>
      <c r="BA182" s="187"/>
      <c r="BB182" s="187"/>
    </row>
    <row r="183" spans="1:54" ht="15.75" customHeight="1">
      <c r="A183" s="442"/>
      <c r="B183" s="442"/>
      <c r="C183" s="187"/>
      <c r="D183" s="187"/>
      <c r="E183" s="187"/>
      <c r="F183" s="187"/>
      <c r="G183" s="444"/>
      <c r="H183" s="443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  <c r="AA183" s="187"/>
      <c r="AB183" s="187"/>
      <c r="AC183" s="187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O183" s="187"/>
      <c r="AP183" s="187"/>
      <c r="AQ183" s="187"/>
      <c r="AR183" s="187"/>
      <c r="AS183" s="187"/>
      <c r="AT183" s="187"/>
      <c r="AU183" s="187"/>
      <c r="AV183" s="187"/>
      <c r="AW183" s="187"/>
      <c r="AX183" s="187"/>
      <c r="AY183" s="187"/>
      <c r="AZ183" s="187"/>
      <c r="BA183" s="187"/>
      <c r="BB183" s="187"/>
    </row>
    <row r="184" spans="1:54" ht="15.75" customHeight="1">
      <c r="A184" s="442"/>
      <c r="B184" s="442"/>
      <c r="C184" s="187"/>
      <c r="D184" s="187"/>
      <c r="E184" s="187"/>
      <c r="F184" s="187"/>
      <c r="G184" s="444"/>
      <c r="H184" s="443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  <c r="AC184" s="187"/>
      <c r="AD184" s="187"/>
      <c r="AE184" s="187"/>
      <c r="AF184" s="187"/>
      <c r="AG184" s="187"/>
      <c r="AH184" s="187"/>
      <c r="AI184" s="187"/>
      <c r="AJ184" s="187"/>
      <c r="AK184" s="187"/>
      <c r="AL184" s="187"/>
      <c r="AM184" s="187"/>
      <c r="AO184" s="187"/>
      <c r="AP184" s="187"/>
      <c r="AQ184" s="187"/>
      <c r="AR184" s="187"/>
      <c r="AS184" s="187"/>
      <c r="AT184" s="187"/>
      <c r="AU184" s="187"/>
      <c r="AV184" s="187"/>
      <c r="AW184" s="187"/>
      <c r="AX184" s="187"/>
      <c r="AY184" s="187"/>
      <c r="AZ184" s="187"/>
      <c r="BA184" s="187"/>
      <c r="BB184" s="187"/>
    </row>
    <row r="185" spans="1:54" ht="15.75" customHeight="1">
      <c r="A185" s="442"/>
      <c r="B185" s="442"/>
      <c r="C185" s="187"/>
      <c r="D185" s="187"/>
      <c r="E185" s="187"/>
      <c r="F185" s="187"/>
      <c r="G185" s="444"/>
      <c r="H185" s="443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  <c r="AA185" s="187"/>
      <c r="AB185" s="187"/>
      <c r="AC185" s="187"/>
      <c r="AD185" s="187"/>
      <c r="AE185" s="187"/>
      <c r="AF185" s="187"/>
      <c r="AG185" s="187"/>
      <c r="AH185" s="187"/>
      <c r="AI185" s="187"/>
      <c r="AJ185" s="187"/>
      <c r="AK185" s="187"/>
      <c r="AL185" s="187"/>
      <c r="AM185" s="187"/>
      <c r="AO185" s="187"/>
      <c r="AP185" s="187"/>
      <c r="AQ185" s="187"/>
      <c r="AR185" s="187"/>
      <c r="AS185" s="187"/>
      <c r="AT185" s="187"/>
      <c r="AU185" s="187"/>
      <c r="AV185" s="187"/>
      <c r="AW185" s="187"/>
      <c r="AX185" s="187"/>
      <c r="AY185" s="187"/>
      <c r="AZ185" s="187"/>
      <c r="BA185" s="187"/>
      <c r="BB185" s="187"/>
    </row>
    <row r="186" spans="1:54" ht="15.75" customHeight="1">
      <c r="A186" s="442"/>
      <c r="B186" s="442"/>
      <c r="C186" s="187"/>
      <c r="D186" s="187"/>
      <c r="E186" s="187"/>
      <c r="F186" s="187"/>
      <c r="G186" s="444"/>
      <c r="H186" s="443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</row>
    <row r="187" spans="1:54" ht="15.75" customHeight="1">
      <c r="A187" s="442"/>
      <c r="B187" s="442"/>
      <c r="C187" s="187"/>
      <c r="D187" s="187"/>
      <c r="E187" s="187"/>
      <c r="F187" s="187"/>
      <c r="G187" s="444"/>
      <c r="H187" s="443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</row>
    <row r="188" spans="1:54" ht="15.75" customHeight="1">
      <c r="A188" s="442"/>
      <c r="B188" s="442"/>
      <c r="C188" s="187"/>
      <c r="D188" s="187"/>
      <c r="E188" s="187"/>
      <c r="F188" s="187"/>
      <c r="G188" s="444"/>
      <c r="H188" s="443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O188" s="187"/>
      <c r="AP188" s="187"/>
      <c r="AQ188" s="187"/>
      <c r="AR188" s="187"/>
      <c r="AS188" s="187"/>
      <c r="AT188" s="187"/>
      <c r="AU188" s="187"/>
      <c r="AV188" s="187"/>
      <c r="AW188" s="187"/>
      <c r="AX188" s="187"/>
      <c r="AY188" s="187"/>
      <c r="AZ188" s="187"/>
      <c r="BA188" s="187"/>
      <c r="BB188" s="187"/>
    </row>
    <row r="189" spans="1:54" ht="15.75" customHeight="1">
      <c r="A189" s="442"/>
      <c r="B189" s="442"/>
      <c r="C189" s="187"/>
      <c r="D189" s="187"/>
      <c r="E189" s="187"/>
      <c r="F189" s="187"/>
      <c r="G189" s="444"/>
      <c r="H189" s="443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O189" s="187"/>
      <c r="AP189" s="187"/>
      <c r="AQ189" s="187"/>
      <c r="AR189" s="187"/>
      <c r="AS189" s="187"/>
      <c r="AT189" s="187"/>
      <c r="AU189" s="187"/>
      <c r="AV189" s="187"/>
      <c r="AW189" s="187"/>
      <c r="AX189" s="187"/>
      <c r="AY189" s="187"/>
      <c r="AZ189" s="187"/>
      <c r="BA189" s="187"/>
      <c r="BB189" s="187"/>
    </row>
    <row r="190" spans="1:54" ht="15.75" customHeight="1">
      <c r="A190" s="442"/>
      <c r="B190" s="442"/>
      <c r="C190" s="187"/>
      <c r="D190" s="187"/>
      <c r="E190" s="187"/>
      <c r="F190" s="187"/>
      <c r="G190" s="444"/>
      <c r="H190" s="443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</row>
    <row r="191" spans="1:54" ht="15.75" customHeight="1">
      <c r="A191" s="442"/>
      <c r="B191" s="442"/>
      <c r="C191" s="187"/>
      <c r="D191" s="187"/>
      <c r="E191" s="187"/>
      <c r="F191" s="187"/>
      <c r="G191" s="444"/>
      <c r="H191" s="443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O191" s="187"/>
      <c r="AP191" s="187"/>
      <c r="AQ191" s="187"/>
      <c r="AR191" s="187"/>
      <c r="AS191" s="187"/>
      <c r="AT191" s="187"/>
      <c r="AU191" s="187"/>
      <c r="AV191" s="187"/>
      <c r="AW191" s="187"/>
      <c r="AX191" s="187"/>
      <c r="AY191" s="187"/>
      <c r="AZ191" s="187"/>
      <c r="BA191" s="187"/>
      <c r="BB191" s="187"/>
    </row>
    <row r="192" spans="1:54" ht="15.75" customHeight="1">
      <c r="A192" s="442"/>
      <c r="B192" s="442"/>
      <c r="C192" s="187"/>
      <c r="D192" s="187"/>
      <c r="E192" s="187"/>
      <c r="F192" s="187"/>
      <c r="G192" s="444"/>
      <c r="H192" s="443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</row>
    <row r="193" spans="1:54" ht="15.75" customHeight="1">
      <c r="A193" s="442"/>
      <c r="B193" s="442"/>
      <c r="C193" s="187"/>
      <c r="D193" s="187"/>
      <c r="E193" s="187"/>
      <c r="F193" s="187"/>
      <c r="G193" s="444"/>
      <c r="H193" s="443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O193" s="187"/>
      <c r="AP193" s="187"/>
      <c r="AQ193" s="187"/>
      <c r="AR193" s="187"/>
      <c r="AS193" s="187"/>
      <c r="AT193" s="187"/>
      <c r="AU193" s="187"/>
      <c r="AV193" s="187"/>
      <c r="AW193" s="187"/>
      <c r="AX193" s="187"/>
      <c r="AY193" s="187"/>
      <c r="AZ193" s="187"/>
      <c r="BA193" s="187"/>
      <c r="BB193" s="187"/>
    </row>
    <row r="194" spans="1:54" ht="15.75" customHeight="1">
      <c r="A194" s="442"/>
      <c r="B194" s="442"/>
      <c r="C194" s="187"/>
      <c r="D194" s="187"/>
      <c r="E194" s="187"/>
      <c r="F194" s="187"/>
      <c r="G194" s="444"/>
      <c r="H194" s="443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</row>
    <row r="195" spans="1:54" ht="15.75" customHeight="1">
      <c r="A195" s="442"/>
      <c r="B195" s="442"/>
      <c r="C195" s="187"/>
      <c r="D195" s="187"/>
      <c r="E195" s="187"/>
      <c r="F195" s="187"/>
      <c r="G195" s="444"/>
      <c r="H195" s="443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  <c r="AA195" s="187"/>
      <c r="AB195" s="187"/>
      <c r="AC195" s="187"/>
      <c r="AD195" s="187"/>
      <c r="AE195" s="187"/>
      <c r="AF195" s="187"/>
      <c r="AG195" s="187"/>
      <c r="AH195" s="187"/>
      <c r="AI195" s="187"/>
      <c r="AJ195" s="187"/>
      <c r="AK195" s="187"/>
      <c r="AL195" s="187"/>
      <c r="AM195" s="187"/>
      <c r="AO195" s="187"/>
      <c r="AP195" s="187"/>
      <c r="AQ195" s="187"/>
      <c r="AR195" s="187"/>
      <c r="AS195" s="187"/>
      <c r="AT195" s="187"/>
      <c r="AU195" s="187"/>
      <c r="AV195" s="187"/>
      <c r="AW195" s="187"/>
      <c r="AX195" s="187"/>
      <c r="AY195" s="187"/>
      <c r="AZ195" s="187"/>
      <c r="BA195" s="187"/>
      <c r="BB195" s="187"/>
    </row>
    <row r="196" spans="1:54" ht="15.75" customHeight="1">
      <c r="A196" s="442"/>
      <c r="B196" s="442"/>
      <c r="C196" s="187"/>
      <c r="D196" s="187"/>
      <c r="E196" s="187"/>
      <c r="F196" s="187"/>
      <c r="G196" s="444"/>
      <c r="H196" s="443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  <c r="AC196" s="187"/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O196" s="187"/>
      <c r="AP196" s="187"/>
      <c r="AQ196" s="187"/>
      <c r="AR196" s="187"/>
      <c r="AS196" s="187"/>
      <c r="AT196" s="187"/>
      <c r="AU196" s="187"/>
      <c r="AV196" s="187"/>
      <c r="AW196" s="187"/>
      <c r="AX196" s="187"/>
      <c r="AY196" s="187"/>
      <c r="AZ196" s="187"/>
      <c r="BA196" s="187"/>
      <c r="BB196" s="187"/>
    </row>
    <row r="197" spans="1:54" ht="15.75" customHeight="1">
      <c r="A197" s="442"/>
      <c r="B197" s="442"/>
      <c r="C197" s="187"/>
      <c r="D197" s="187"/>
      <c r="E197" s="187"/>
      <c r="F197" s="187"/>
      <c r="G197" s="444"/>
      <c r="H197" s="443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  <c r="AA197" s="187"/>
      <c r="AB197" s="187"/>
      <c r="AC197" s="187"/>
      <c r="AD197" s="187"/>
      <c r="AE197" s="187"/>
      <c r="AF197" s="187"/>
      <c r="AG197" s="187"/>
      <c r="AH197" s="187"/>
      <c r="AI197" s="187"/>
      <c r="AJ197" s="187"/>
      <c r="AK197" s="187"/>
      <c r="AL197" s="187"/>
      <c r="AM197" s="187"/>
      <c r="AO197" s="187"/>
      <c r="AP197" s="187"/>
      <c r="AQ197" s="187"/>
      <c r="AR197" s="187"/>
      <c r="AS197" s="187"/>
      <c r="AT197" s="187"/>
      <c r="AU197" s="187"/>
      <c r="AV197" s="187"/>
      <c r="AW197" s="187"/>
      <c r="AX197" s="187"/>
      <c r="AY197" s="187"/>
      <c r="AZ197" s="187"/>
      <c r="BA197" s="187"/>
      <c r="BB197" s="187"/>
    </row>
    <row r="198" spans="1:54" ht="15.75" customHeight="1">
      <c r="A198" s="442"/>
      <c r="B198" s="442"/>
      <c r="C198" s="187"/>
      <c r="D198" s="187"/>
      <c r="E198" s="187"/>
      <c r="F198" s="187"/>
      <c r="G198" s="444"/>
      <c r="H198" s="443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  <c r="AA198" s="187"/>
      <c r="AB198" s="187"/>
      <c r="AC198" s="187"/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O198" s="187"/>
      <c r="AP198" s="187"/>
      <c r="AQ198" s="187"/>
      <c r="AR198" s="187"/>
      <c r="AS198" s="187"/>
      <c r="AT198" s="187"/>
      <c r="AU198" s="187"/>
      <c r="AV198" s="187"/>
      <c r="AW198" s="187"/>
      <c r="AX198" s="187"/>
      <c r="AY198" s="187"/>
      <c r="AZ198" s="187"/>
      <c r="BA198" s="187"/>
      <c r="BB198" s="187"/>
    </row>
    <row r="199" spans="1:54" ht="15.75" customHeight="1">
      <c r="A199" s="442"/>
      <c r="B199" s="442"/>
      <c r="C199" s="187"/>
      <c r="D199" s="187"/>
      <c r="E199" s="187"/>
      <c r="F199" s="187"/>
      <c r="G199" s="444"/>
      <c r="H199" s="443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  <c r="AA199" s="187"/>
      <c r="AB199" s="187"/>
      <c r="AC199" s="187"/>
      <c r="AD199" s="187"/>
      <c r="AE199" s="187"/>
      <c r="AF199" s="187"/>
      <c r="AG199" s="187"/>
      <c r="AH199" s="187"/>
      <c r="AI199" s="187"/>
      <c r="AJ199" s="187"/>
      <c r="AK199" s="187"/>
      <c r="AL199" s="187"/>
      <c r="AM199" s="187"/>
      <c r="AO199" s="187"/>
      <c r="AP199" s="187"/>
      <c r="AQ199" s="187"/>
      <c r="AR199" s="187"/>
      <c r="AS199" s="187"/>
      <c r="AT199" s="187"/>
      <c r="AU199" s="187"/>
      <c r="AV199" s="187"/>
      <c r="AW199" s="187"/>
      <c r="AX199" s="187"/>
      <c r="AY199" s="187"/>
      <c r="AZ199" s="187"/>
      <c r="BA199" s="187"/>
      <c r="BB199" s="187"/>
    </row>
    <row r="200" spans="1:54" ht="15.75" customHeight="1">
      <c r="A200" s="442"/>
      <c r="B200" s="442"/>
      <c r="C200" s="187"/>
      <c r="D200" s="187"/>
      <c r="E200" s="187"/>
      <c r="F200" s="187"/>
      <c r="G200" s="444"/>
      <c r="H200" s="443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  <c r="AA200" s="187"/>
      <c r="AB200" s="187"/>
      <c r="AC200" s="187"/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O200" s="187"/>
      <c r="AP200" s="187"/>
      <c r="AQ200" s="187"/>
      <c r="AR200" s="187"/>
      <c r="AS200" s="187"/>
      <c r="AT200" s="187"/>
      <c r="AU200" s="187"/>
      <c r="AV200" s="187"/>
      <c r="AW200" s="187"/>
      <c r="AX200" s="187"/>
      <c r="AY200" s="187"/>
      <c r="AZ200" s="187"/>
      <c r="BA200" s="187"/>
      <c r="BB200" s="187"/>
    </row>
    <row r="201" spans="1:54" ht="15.75" customHeight="1">
      <c r="A201" s="442"/>
      <c r="B201" s="442"/>
      <c r="C201" s="187"/>
      <c r="D201" s="187"/>
      <c r="E201" s="187"/>
      <c r="F201" s="187"/>
      <c r="G201" s="444"/>
      <c r="H201" s="443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187"/>
      <c r="AD201" s="187"/>
      <c r="AE201" s="187"/>
      <c r="AF201" s="187"/>
      <c r="AG201" s="187"/>
      <c r="AH201" s="187"/>
      <c r="AI201" s="187"/>
      <c r="AJ201" s="187"/>
      <c r="AK201" s="187"/>
      <c r="AL201" s="187"/>
      <c r="AM201" s="187"/>
      <c r="AO201" s="187"/>
      <c r="AP201" s="187"/>
      <c r="AQ201" s="187"/>
      <c r="AR201" s="187"/>
      <c r="AS201" s="187"/>
      <c r="AT201" s="187"/>
      <c r="AU201" s="187"/>
      <c r="AV201" s="187"/>
      <c r="AW201" s="187"/>
      <c r="AX201" s="187"/>
      <c r="AY201" s="187"/>
      <c r="AZ201" s="187"/>
      <c r="BA201" s="187"/>
      <c r="BB201" s="187"/>
    </row>
    <row r="202" spans="1:54" ht="15.75" customHeight="1">
      <c r="A202" s="442"/>
      <c r="B202" s="442"/>
      <c r="C202" s="187"/>
      <c r="D202" s="187"/>
      <c r="E202" s="187"/>
      <c r="F202" s="187"/>
      <c r="G202" s="444"/>
      <c r="H202" s="443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  <c r="AA202" s="187"/>
      <c r="AB202" s="187"/>
      <c r="AC202" s="187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O202" s="187"/>
      <c r="AP202" s="187"/>
      <c r="AQ202" s="187"/>
      <c r="AR202" s="187"/>
      <c r="AS202" s="187"/>
      <c r="AT202" s="187"/>
      <c r="AU202" s="187"/>
      <c r="AV202" s="187"/>
      <c r="AW202" s="187"/>
      <c r="AX202" s="187"/>
      <c r="AY202" s="187"/>
      <c r="AZ202" s="187"/>
      <c r="BA202" s="187"/>
      <c r="BB202" s="187"/>
    </row>
    <row r="203" spans="1:54" ht="15.75" customHeight="1">
      <c r="A203" s="442"/>
      <c r="B203" s="442"/>
      <c r="C203" s="187"/>
      <c r="D203" s="187"/>
      <c r="E203" s="187"/>
      <c r="F203" s="187"/>
      <c r="G203" s="444"/>
      <c r="H203" s="443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7"/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O203" s="187"/>
      <c r="AP203" s="187"/>
      <c r="AQ203" s="187"/>
      <c r="AR203" s="187"/>
      <c r="AS203" s="187"/>
      <c r="AT203" s="187"/>
      <c r="AU203" s="187"/>
      <c r="AV203" s="187"/>
      <c r="AW203" s="187"/>
      <c r="AX203" s="187"/>
      <c r="AY203" s="187"/>
      <c r="AZ203" s="187"/>
      <c r="BA203" s="187"/>
      <c r="BB203" s="187"/>
    </row>
    <row r="204" spans="1:54" ht="15.75" customHeight="1">
      <c r="A204" s="442"/>
      <c r="B204" s="442"/>
      <c r="C204" s="187"/>
      <c r="D204" s="187"/>
      <c r="E204" s="187"/>
      <c r="F204" s="187"/>
      <c r="G204" s="444"/>
      <c r="H204" s="443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O204" s="187"/>
      <c r="AP204" s="187"/>
      <c r="AQ204" s="187"/>
      <c r="AR204" s="187"/>
      <c r="AS204" s="187"/>
      <c r="AT204" s="187"/>
      <c r="AU204" s="187"/>
      <c r="AV204" s="187"/>
      <c r="AW204" s="187"/>
      <c r="AX204" s="187"/>
      <c r="AY204" s="187"/>
      <c r="AZ204" s="187"/>
      <c r="BA204" s="187"/>
      <c r="BB204" s="187"/>
    </row>
    <row r="205" spans="1:54" ht="15.75" customHeight="1">
      <c r="A205" s="442"/>
      <c r="B205" s="442"/>
      <c r="C205" s="187"/>
      <c r="D205" s="187"/>
      <c r="E205" s="187"/>
      <c r="F205" s="187"/>
      <c r="G205" s="444"/>
      <c r="H205" s="443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O205" s="187"/>
      <c r="AP205" s="187"/>
      <c r="AQ205" s="187"/>
      <c r="AR205" s="187"/>
      <c r="AS205" s="187"/>
      <c r="AT205" s="187"/>
      <c r="AU205" s="187"/>
      <c r="AV205" s="187"/>
      <c r="AW205" s="187"/>
      <c r="AX205" s="187"/>
      <c r="AY205" s="187"/>
      <c r="AZ205" s="187"/>
      <c r="BA205" s="187"/>
      <c r="BB205" s="187"/>
    </row>
    <row r="206" spans="1:54" ht="15.75" customHeight="1">
      <c r="A206" s="442"/>
      <c r="B206" s="442"/>
      <c r="C206" s="187"/>
      <c r="D206" s="187"/>
      <c r="E206" s="187"/>
      <c r="F206" s="187"/>
      <c r="G206" s="444"/>
      <c r="H206" s="443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</row>
    <row r="207" spans="1:54" ht="15.75" customHeight="1">
      <c r="A207" s="442"/>
      <c r="B207" s="442"/>
      <c r="C207" s="187"/>
      <c r="D207" s="187"/>
      <c r="E207" s="187"/>
      <c r="F207" s="187"/>
      <c r="G207" s="444"/>
      <c r="H207" s="443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O207" s="187"/>
      <c r="AP207" s="187"/>
      <c r="AQ207" s="187"/>
      <c r="AR207" s="187"/>
      <c r="AS207" s="187"/>
      <c r="AT207" s="187"/>
      <c r="AU207" s="187"/>
      <c r="AV207" s="187"/>
      <c r="AW207" s="187"/>
      <c r="AX207" s="187"/>
      <c r="AY207" s="187"/>
      <c r="AZ207" s="187"/>
      <c r="BA207" s="187"/>
      <c r="BB207" s="187"/>
    </row>
    <row r="208" spans="1:54" ht="15.75" customHeight="1">
      <c r="A208" s="442"/>
      <c r="B208" s="442"/>
      <c r="C208" s="187"/>
      <c r="D208" s="187"/>
      <c r="E208" s="187"/>
      <c r="F208" s="187"/>
      <c r="G208" s="444"/>
      <c r="H208" s="443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</row>
    <row r="209" spans="1:54" ht="15.75" customHeight="1">
      <c r="A209" s="442"/>
      <c r="B209" s="442"/>
      <c r="C209" s="187"/>
      <c r="D209" s="187"/>
      <c r="E209" s="187"/>
      <c r="F209" s="187"/>
      <c r="G209" s="444"/>
      <c r="H209" s="443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O209" s="187"/>
      <c r="AP209" s="187"/>
      <c r="AQ209" s="187"/>
      <c r="AR209" s="187"/>
      <c r="AS209" s="187"/>
      <c r="AT209" s="187"/>
      <c r="AU209" s="187"/>
      <c r="AV209" s="187"/>
      <c r="AW209" s="187"/>
      <c r="AX209" s="187"/>
      <c r="AY209" s="187"/>
      <c r="AZ209" s="187"/>
      <c r="BA209" s="187"/>
      <c r="BB209" s="187"/>
    </row>
    <row r="210" spans="1:54" ht="15.75" customHeight="1">
      <c r="A210" s="442"/>
      <c r="B210" s="442"/>
      <c r="C210" s="187"/>
      <c r="D210" s="187"/>
      <c r="E210" s="187"/>
      <c r="F210" s="187"/>
      <c r="G210" s="444"/>
      <c r="H210" s="443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</row>
    <row r="211" spans="1:54" ht="15.75" customHeight="1">
      <c r="A211" s="442"/>
      <c r="B211" s="442"/>
      <c r="C211" s="187"/>
      <c r="D211" s="187"/>
      <c r="E211" s="187"/>
      <c r="F211" s="187"/>
      <c r="G211" s="444"/>
      <c r="H211" s="443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</row>
    <row r="212" spans="1:54" ht="15.75" customHeight="1">
      <c r="A212" s="442"/>
      <c r="B212" s="442"/>
      <c r="C212" s="187"/>
      <c r="D212" s="187"/>
      <c r="E212" s="187"/>
      <c r="F212" s="187"/>
      <c r="G212" s="444"/>
      <c r="H212" s="443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O212" s="187"/>
      <c r="AP212" s="187"/>
      <c r="AQ212" s="187"/>
      <c r="AR212" s="187"/>
      <c r="AS212" s="187"/>
      <c r="AT212" s="187"/>
      <c r="AU212" s="187"/>
      <c r="AV212" s="187"/>
      <c r="AW212" s="187"/>
      <c r="AX212" s="187"/>
      <c r="AY212" s="187"/>
      <c r="AZ212" s="187"/>
      <c r="BA212" s="187"/>
      <c r="BB212" s="187"/>
    </row>
    <row r="213" spans="1:54" ht="15.75" customHeight="1">
      <c r="A213" s="442"/>
      <c r="B213" s="442"/>
      <c r="C213" s="187"/>
      <c r="D213" s="187"/>
      <c r="E213" s="187"/>
      <c r="F213" s="187"/>
      <c r="G213" s="444"/>
      <c r="H213" s="443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O213" s="187"/>
      <c r="AP213" s="187"/>
      <c r="AQ213" s="187"/>
      <c r="AR213" s="187"/>
      <c r="AS213" s="187"/>
      <c r="AT213" s="187"/>
      <c r="AU213" s="187"/>
      <c r="AV213" s="187"/>
      <c r="AW213" s="187"/>
      <c r="AX213" s="187"/>
      <c r="AY213" s="187"/>
      <c r="AZ213" s="187"/>
      <c r="BA213" s="187"/>
      <c r="BB213" s="187"/>
    </row>
    <row r="214" spans="1:54" ht="15.75" customHeight="1">
      <c r="A214" s="442"/>
      <c r="B214" s="442"/>
      <c r="C214" s="187"/>
      <c r="D214" s="187"/>
      <c r="E214" s="187"/>
      <c r="F214" s="187"/>
      <c r="G214" s="444"/>
      <c r="H214" s="443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O214" s="187"/>
      <c r="AP214" s="187"/>
      <c r="AQ214" s="187"/>
      <c r="AR214" s="187"/>
      <c r="AS214" s="187"/>
      <c r="AT214" s="187"/>
      <c r="AU214" s="187"/>
      <c r="AV214" s="187"/>
      <c r="AW214" s="187"/>
      <c r="AX214" s="187"/>
      <c r="AY214" s="187"/>
      <c r="AZ214" s="187"/>
      <c r="BA214" s="187"/>
      <c r="BB214" s="187"/>
    </row>
    <row r="215" spans="1:54" ht="15.75" customHeight="1">
      <c r="A215" s="442"/>
      <c r="B215" s="442"/>
      <c r="C215" s="187"/>
      <c r="D215" s="187"/>
      <c r="E215" s="187"/>
      <c r="F215" s="187"/>
      <c r="G215" s="444"/>
      <c r="H215" s="443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  <c r="AK215" s="187"/>
      <c r="AL215" s="187"/>
      <c r="AM215" s="187"/>
      <c r="AO215" s="187"/>
      <c r="AP215" s="187"/>
      <c r="AQ215" s="187"/>
      <c r="AR215" s="187"/>
      <c r="AS215" s="187"/>
      <c r="AT215" s="187"/>
      <c r="AU215" s="187"/>
      <c r="AV215" s="187"/>
      <c r="AW215" s="187"/>
      <c r="AX215" s="187"/>
      <c r="AY215" s="187"/>
      <c r="AZ215" s="187"/>
      <c r="BA215" s="187"/>
      <c r="BB215" s="187"/>
    </row>
    <row r="216" spans="1:54" ht="15.75" customHeight="1">
      <c r="A216" s="442"/>
      <c r="B216" s="442"/>
      <c r="C216" s="187"/>
      <c r="D216" s="187"/>
      <c r="E216" s="187"/>
      <c r="F216" s="187"/>
      <c r="G216" s="444"/>
      <c r="H216" s="443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  <c r="AI216" s="187"/>
      <c r="AJ216" s="187"/>
      <c r="AK216" s="187"/>
      <c r="AL216" s="187"/>
      <c r="AM216" s="187"/>
      <c r="AO216" s="187"/>
      <c r="AP216" s="187"/>
      <c r="AQ216" s="187"/>
      <c r="AR216" s="187"/>
      <c r="AS216" s="187"/>
      <c r="AT216" s="187"/>
      <c r="AU216" s="187"/>
      <c r="AV216" s="187"/>
      <c r="AW216" s="187"/>
      <c r="AX216" s="187"/>
      <c r="AY216" s="187"/>
      <c r="AZ216" s="187"/>
      <c r="BA216" s="187"/>
      <c r="BB216" s="187"/>
    </row>
    <row r="217" spans="1:54" ht="15.75" customHeight="1">
      <c r="A217" s="442"/>
      <c r="B217" s="442"/>
      <c r="C217" s="187"/>
      <c r="D217" s="187"/>
      <c r="E217" s="187"/>
      <c r="F217" s="187"/>
      <c r="G217" s="444"/>
      <c r="H217" s="443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O217" s="187"/>
      <c r="AP217" s="187"/>
      <c r="AQ217" s="187"/>
      <c r="AR217" s="187"/>
      <c r="AS217" s="187"/>
      <c r="AT217" s="187"/>
      <c r="AU217" s="187"/>
      <c r="AV217" s="187"/>
      <c r="AW217" s="187"/>
      <c r="AX217" s="187"/>
      <c r="AY217" s="187"/>
      <c r="AZ217" s="187"/>
      <c r="BA217" s="187"/>
      <c r="BB217" s="187"/>
    </row>
    <row r="218" spans="1:54" ht="15.75" customHeight="1">
      <c r="A218" s="442"/>
      <c r="B218" s="442"/>
      <c r="C218" s="187"/>
      <c r="D218" s="187"/>
      <c r="E218" s="187"/>
      <c r="F218" s="187"/>
      <c r="G218" s="444"/>
      <c r="H218" s="443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O218" s="187"/>
      <c r="AP218" s="187"/>
      <c r="AQ218" s="187"/>
      <c r="AR218" s="187"/>
      <c r="AS218" s="187"/>
      <c r="AT218" s="187"/>
      <c r="AU218" s="187"/>
      <c r="AV218" s="187"/>
      <c r="AW218" s="187"/>
      <c r="AX218" s="187"/>
      <c r="AY218" s="187"/>
      <c r="AZ218" s="187"/>
      <c r="BA218" s="187"/>
      <c r="BB218" s="187"/>
    </row>
    <row r="219" spans="1:54" ht="15.75" customHeight="1">
      <c r="A219" s="442"/>
      <c r="B219" s="442"/>
      <c r="C219" s="187"/>
      <c r="D219" s="187"/>
      <c r="E219" s="187"/>
      <c r="F219" s="187"/>
      <c r="G219" s="444"/>
      <c r="H219" s="443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  <c r="AC219" s="187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O219" s="187"/>
      <c r="AP219" s="187"/>
      <c r="AQ219" s="187"/>
      <c r="AR219" s="187"/>
      <c r="AS219" s="187"/>
      <c r="AT219" s="187"/>
      <c r="AU219" s="187"/>
      <c r="AV219" s="187"/>
      <c r="AW219" s="187"/>
      <c r="AX219" s="187"/>
      <c r="AY219" s="187"/>
      <c r="AZ219" s="187"/>
      <c r="BA219" s="187"/>
      <c r="BB219" s="187"/>
    </row>
    <row r="220" spans="1:54" ht="15.75" customHeight="1">
      <c r="A220" s="442"/>
      <c r="B220" s="442"/>
      <c r="C220" s="187"/>
      <c r="D220" s="187"/>
      <c r="E220" s="187"/>
      <c r="F220" s="187"/>
      <c r="G220" s="444"/>
      <c r="H220" s="443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O220" s="187"/>
      <c r="AP220" s="187"/>
      <c r="AQ220" s="187"/>
      <c r="AR220" s="187"/>
      <c r="AS220" s="187"/>
      <c r="AT220" s="187"/>
      <c r="AU220" s="187"/>
      <c r="AV220" s="187"/>
      <c r="AW220" s="187"/>
      <c r="AX220" s="187"/>
      <c r="AY220" s="187"/>
      <c r="AZ220" s="187"/>
      <c r="BA220" s="187"/>
      <c r="BB220" s="187"/>
    </row>
    <row r="221" spans="1:54" ht="15.75" customHeight="1">
      <c r="A221" s="442"/>
      <c r="B221" s="442"/>
      <c r="C221" s="187"/>
      <c r="D221" s="187"/>
      <c r="E221" s="187"/>
      <c r="F221" s="187"/>
      <c r="G221" s="444"/>
      <c r="H221" s="443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</row>
    <row r="222" spans="1:54" ht="15.75" customHeight="1">
      <c r="A222" s="442"/>
      <c r="B222" s="442"/>
      <c r="C222" s="187"/>
      <c r="D222" s="187"/>
      <c r="E222" s="187"/>
      <c r="F222" s="187"/>
      <c r="G222" s="444"/>
      <c r="H222" s="443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</row>
    <row r="223" spans="1:54" ht="15.75" customHeight="1">
      <c r="A223" s="442"/>
      <c r="B223" s="442"/>
      <c r="C223" s="187"/>
      <c r="D223" s="187"/>
      <c r="E223" s="187"/>
      <c r="F223" s="187"/>
      <c r="G223" s="444"/>
      <c r="H223" s="443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</row>
    <row r="224" spans="1:54" ht="15.75" customHeight="1">
      <c r="A224" s="442"/>
      <c r="B224" s="442"/>
      <c r="C224" s="187"/>
      <c r="D224" s="187"/>
      <c r="E224" s="187"/>
      <c r="F224" s="187"/>
      <c r="G224" s="444"/>
      <c r="H224" s="443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O224" s="187"/>
      <c r="AP224" s="187"/>
      <c r="AQ224" s="187"/>
      <c r="AR224" s="187"/>
      <c r="AS224" s="187"/>
      <c r="AT224" s="187"/>
      <c r="AU224" s="187"/>
      <c r="AV224" s="187"/>
      <c r="AW224" s="187"/>
      <c r="AX224" s="187"/>
      <c r="AY224" s="187"/>
      <c r="AZ224" s="187"/>
      <c r="BA224" s="187"/>
      <c r="BB224" s="187"/>
    </row>
    <row r="225" spans="1:54" ht="15.75" customHeight="1">
      <c r="A225" s="442"/>
      <c r="B225" s="442"/>
      <c r="C225" s="187"/>
      <c r="D225" s="187"/>
      <c r="E225" s="187"/>
      <c r="F225" s="187"/>
      <c r="G225" s="444"/>
      <c r="H225" s="443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O225" s="187"/>
      <c r="AP225" s="187"/>
      <c r="AQ225" s="187"/>
      <c r="AR225" s="187"/>
      <c r="AS225" s="187"/>
      <c r="AT225" s="187"/>
      <c r="AU225" s="187"/>
      <c r="AV225" s="187"/>
      <c r="AW225" s="187"/>
      <c r="AX225" s="187"/>
      <c r="AY225" s="187"/>
      <c r="AZ225" s="187"/>
      <c r="BA225" s="187"/>
      <c r="BB225" s="187"/>
    </row>
    <row r="226" spans="1:54" ht="15.75" customHeight="1">
      <c r="A226" s="442"/>
      <c r="B226" s="442"/>
      <c r="C226" s="187"/>
      <c r="D226" s="187"/>
      <c r="E226" s="187"/>
      <c r="F226" s="187"/>
      <c r="G226" s="444"/>
      <c r="H226" s="443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O226" s="187"/>
      <c r="AP226" s="187"/>
      <c r="AQ226" s="187"/>
      <c r="AR226" s="187"/>
      <c r="AS226" s="187"/>
      <c r="AT226" s="187"/>
      <c r="AU226" s="187"/>
      <c r="AV226" s="187"/>
      <c r="AW226" s="187"/>
      <c r="AX226" s="187"/>
      <c r="AY226" s="187"/>
      <c r="AZ226" s="187"/>
      <c r="BA226" s="187"/>
      <c r="BB226" s="187"/>
    </row>
    <row r="227" spans="1:54" ht="15.75" customHeight="1">
      <c r="A227" s="442"/>
      <c r="B227" s="442"/>
      <c r="C227" s="187"/>
      <c r="D227" s="187"/>
      <c r="E227" s="187"/>
      <c r="F227" s="187"/>
      <c r="G227" s="444"/>
      <c r="H227" s="443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O227" s="187"/>
      <c r="AP227" s="187"/>
      <c r="AQ227" s="187"/>
      <c r="AR227" s="187"/>
      <c r="AS227" s="187"/>
      <c r="AT227" s="187"/>
      <c r="AU227" s="187"/>
      <c r="AV227" s="187"/>
      <c r="AW227" s="187"/>
      <c r="AX227" s="187"/>
      <c r="AY227" s="187"/>
      <c r="AZ227" s="187"/>
      <c r="BA227" s="187"/>
      <c r="BB227" s="187"/>
    </row>
    <row r="228" spans="1:54" ht="15.75" customHeight="1">
      <c r="A228" s="442"/>
      <c r="B228" s="442"/>
      <c r="C228" s="187"/>
      <c r="D228" s="187"/>
      <c r="E228" s="187"/>
      <c r="F228" s="187"/>
      <c r="G228" s="444"/>
      <c r="H228" s="443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O228" s="187"/>
      <c r="AP228" s="187"/>
      <c r="AQ228" s="187"/>
      <c r="AR228" s="187"/>
      <c r="AS228" s="187"/>
      <c r="AT228" s="187"/>
      <c r="AU228" s="187"/>
      <c r="AV228" s="187"/>
      <c r="AW228" s="187"/>
      <c r="AX228" s="187"/>
      <c r="AY228" s="187"/>
      <c r="AZ228" s="187"/>
      <c r="BA228" s="187"/>
      <c r="BB228" s="187"/>
    </row>
    <row r="229" spans="1:54" ht="15.75" customHeight="1">
      <c r="A229" s="442"/>
      <c r="B229" s="442"/>
      <c r="C229" s="187"/>
      <c r="D229" s="187"/>
      <c r="E229" s="187"/>
      <c r="F229" s="187"/>
      <c r="G229" s="444"/>
      <c r="H229" s="443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O229" s="187"/>
      <c r="AP229" s="187"/>
      <c r="AQ229" s="187"/>
      <c r="AR229" s="187"/>
      <c r="AS229" s="187"/>
      <c r="AT229" s="187"/>
      <c r="AU229" s="187"/>
      <c r="AV229" s="187"/>
      <c r="AW229" s="187"/>
      <c r="AX229" s="187"/>
      <c r="AY229" s="187"/>
      <c r="AZ229" s="187"/>
      <c r="BA229" s="187"/>
      <c r="BB229" s="187"/>
    </row>
    <row r="230" spans="1:54" ht="15.75" customHeight="1">
      <c r="A230" s="442"/>
      <c r="B230" s="442"/>
      <c r="C230" s="187"/>
      <c r="D230" s="187"/>
      <c r="E230" s="187"/>
      <c r="F230" s="187"/>
      <c r="G230" s="444"/>
      <c r="H230" s="443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O230" s="187"/>
      <c r="AP230" s="187"/>
      <c r="AQ230" s="187"/>
      <c r="AR230" s="187"/>
      <c r="AS230" s="187"/>
      <c r="AT230" s="187"/>
      <c r="AU230" s="187"/>
      <c r="AV230" s="187"/>
      <c r="AW230" s="187"/>
      <c r="AX230" s="187"/>
      <c r="AY230" s="187"/>
      <c r="AZ230" s="187"/>
      <c r="BA230" s="187"/>
      <c r="BB230" s="187"/>
    </row>
    <row r="231" spans="1:54" ht="15.75" customHeight="1">
      <c r="A231" s="442"/>
      <c r="B231" s="442"/>
      <c r="C231" s="187"/>
      <c r="D231" s="187"/>
      <c r="E231" s="187"/>
      <c r="F231" s="187"/>
      <c r="G231" s="444"/>
      <c r="H231" s="443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  <c r="AA231" s="187"/>
      <c r="AB231" s="187"/>
      <c r="AC231" s="187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O231" s="187"/>
      <c r="AP231" s="187"/>
      <c r="AQ231" s="187"/>
      <c r="AR231" s="187"/>
      <c r="AS231" s="187"/>
      <c r="AT231" s="187"/>
      <c r="AU231" s="187"/>
      <c r="AV231" s="187"/>
      <c r="AW231" s="187"/>
      <c r="AX231" s="187"/>
      <c r="AY231" s="187"/>
      <c r="AZ231" s="187"/>
      <c r="BA231" s="187"/>
      <c r="BB231" s="187"/>
    </row>
    <row r="232" spans="1:54" ht="15.75" customHeight="1">
      <c r="A232" s="442"/>
      <c r="B232" s="442"/>
      <c r="C232" s="187"/>
      <c r="D232" s="187"/>
      <c r="E232" s="187"/>
      <c r="F232" s="187"/>
      <c r="G232" s="444"/>
      <c r="H232" s="443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  <c r="AC232" s="187"/>
      <c r="AD232" s="187"/>
      <c r="AE232" s="187"/>
      <c r="AF232" s="187"/>
      <c r="AG232" s="187"/>
      <c r="AH232" s="187"/>
      <c r="AI232" s="187"/>
      <c r="AJ232" s="187"/>
      <c r="AK232" s="187"/>
      <c r="AL232" s="187"/>
      <c r="AM232" s="187"/>
      <c r="AO232" s="187"/>
      <c r="AP232" s="187"/>
      <c r="AQ232" s="187"/>
      <c r="AR232" s="187"/>
      <c r="AS232" s="187"/>
      <c r="AT232" s="187"/>
      <c r="AU232" s="187"/>
      <c r="AV232" s="187"/>
      <c r="AW232" s="187"/>
      <c r="AX232" s="187"/>
      <c r="AY232" s="187"/>
      <c r="AZ232" s="187"/>
      <c r="BA232" s="187"/>
      <c r="BB232" s="187"/>
    </row>
    <row r="233" spans="1:54" ht="15.75" customHeight="1">
      <c r="A233" s="442"/>
      <c r="B233" s="442"/>
      <c r="C233" s="187"/>
      <c r="D233" s="187"/>
      <c r="E233" s="187"/>
      <c r="F233" s="187"/>
      <c r="G233" s="444"/>
      <c r="H233" s="443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  <c r="AA233" s="187"/>
      <c r="AB233" s="187"/>
      <c r="AC233" s="187"/>
      <c r="AD233" s="187"/>
      <c r="AE233" s="187"/>
      <c r="AF233" s="187"/>
      <c r="AG233" s="187"/>
      <c r="AH233" s="187"/>
      <c r="AI233" s="187"/>
      <c r="AJ233" s="187"/>
      <c r="AK233" s="187"/>
      <c r="AL233" s="187"/>
      <c r="AM233" s="187"/>
      <c r="AO233" s="187"/>
      <c r="AP233" s="187"/>
      <c r="AQ233" s="187"/>
      <c r="AR233" s="187"/>
      <c r="AS233" s="187"/>
      <c r="AT233" s="187"/>
      <c r="AU233" s="187"/>
      <c r="AV233" s="187"/>
      <c r="AW233" s="187"/>
      <c r="AX233" s="187"/>
      <c r="AY233" s="187"/>
      <c r="AZ233" s="187"/>
      <c r="BA233" s="187"/>
      <c r="BB233" s="187"/>
    </row>
    <row r="234" spans="1:54" ht="15.75" customHeight="1">
      <c r="A234" s="442"/>
      <c r="B234" s="442"/>
      <c r="C234" s="187"/>
      <c r="D234" s="187"/>
      <c r="E234" s="187"/>
      <c r="F234" s="187"/>
      <c r="G234" s="444"/>
      <c r="H234" s="443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O234" s="187"/>
      <c r="AP234" s="187"/>
      <c r="AQ234" s="187"/>
      <c r="AR234" s="187"/>
      <c r="AS234" s="187"/>
      <c r="AT234" s="187"/>
      <c r="AU234" s="187"/>
      <c r="AV234" s="187"/>
      <c r="AW234" s="187"/>
      <c r="AX234" s="187"/>
      <c r="AY234" s="187"/>
      <c r="AZ234" s="187"/>
      <c r="BA234" s="187"/>
      <c r="BB234" s="187"/>
    </row>
    <row r="235" spans="1:54" ht="15.75" customHeight="1">
      <c r="A235" s="442"/>
      <c r="B235" s="442"/>
      <c r="C235" s="187"/>
      <c r="D235" s="187"/>
      <c r="E235" s="187"/>
      <c r="F235" s="187"/>
      <c r="G235" s="444"/>
      <c r="H235" s="443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  <c r="AA235" s="187"/>
      <c r="AB235" s="187"/>
      <c r="AC235" s="187"/>
      <c r="AD235" s="187"/>
      <c r="AE235" s="187"/>
      <c r="AF235" s="187"/>
      <c r="AG235" s="187"/>
      <c r="AH235" s="187"/>
      <c r="AI235" s="187"/>
      <c r="AJ235" s="187"/>
      <c r="AK235" s="187"/>
      <c r="AL235" s="187"/>
      <c r="AM235" s="187"/>
      <c r="AO235" s="187"/>
      <c r="AP235" s="187"/>
      <c r="AQ235" s="187"/>
      <c r="AR235" s="187"/>
      <c r="AS235" s="187"/>
      <c r="AT235" s="187"/>
      <c r="AU235" s="187"/>
      <c r="AV235" s="187"/>
      <c r="AW235" s="187"/>
      <c r="AX235" s="187"/>
      <c r="AY235" s="187"/>
      <c r="AZ235" s="187"/>
      <c r="BA235" s="187"/>
      <c r="BB235" s="187"/>
    </row>
    <row r="236" spans="1:54" ht="15.75" customHeight="1">
      <c r="A236" s="442"/>
      <c r="B236" s="442"/>
      <c r="C236" s="187"/>
      <c r="D236" s="187"/>
      <c r="E236" s="187"/>
      <c r="F236" s="187"/>
      <c r="G236" s="444"/>
      <c r="H236" s="443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  <c r="AA236" s="187"/>
      <c r="AB236" s="187"/>
      <c r="AC236" s="187"/>
      <c r="AD236" s="187"/>
      <c r="AE236" s="187"/>
      <c r="AF236" s="187"/>
      <c r="AG236" s="187"/>
      <c r="AH236" s="187"/>
      <c r="AI236" s="187"/>
      <c r="AJ236" s="187"/>
      <c r="AK236" s="187"/>
      <c r="AL236" s="187"/>
      <c r="AM236" s="187"/>
      <c r="AO236" s="187"/>
      <c r="AP236" s="187"/>
      <c r="AQ236" s="187"/>
      <c r="AR236" s="187"/>
      <c r="AS236" s="187"/>
      <c r="AT236" s="187"/>
      <c r="AU236" s="187"/>
      <c r="AV236" s="187"/>
      <c r="AW236" s="187"/>
      <c r="AX236" s="187"/>
      <c r="AY236" s="187"/>
      <c r="AZ236" s="187"/>
      <c r="BA236" s="187"/>
      <c r="BB236" s="187"/>
    </row>
    <row r="237" spans="1:54" ht="15.75" customHeight="1">
      <c r="A237" s="442"/>
      <c r="B237" s="442"/>
      <c r="C237" s="187"/>
      <c r="D237" s="187"/>
      <c r="E237" s="187"/>
      <c r="F237" s="187"/>
      <c r="G237" s="444"/>
      <c r="H237" s="443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  <c r="AA237" s="187"/>
      <c r="AB237" s="187"/>
      <c r="AC237" s="187"/>
      <c r="AD237" s="187"/>
      <c r="AE237" s="187"/>
      <c r="AF237" s="187"/>
      <c r="AG237" s="187"/>
      <c r="AH237" s="187"/>
      <c r="AI237" s="187"/>
      <c r="AJ237" s="187"/>
      <c r="AK237" s="187"/>
      <c r="AL237" s="187"/>
      <c r="AM237" s="187"/>
      <c r="AO237" s="187"/>
      <c r="AP237" s="187"/>
      <c r="AQ237" s="187"/>
      <c r="AR237" s="187"/>
      <c r="AS237" s="187"/>
      <c r="AT237" s="187"/>
      <c r="AU237" s="187"/>
      <c r="AV237" s="187"/>
      <c r="AW237" s="187"/>
      <c r="AX237" s="187"/>
      <c r="AY237" s="187"/>
      <c r="AZ237" s="187"/>
      <c r="BA237" s="187"/>
      <c r="BB237" s="187"/>
    </row>
    <row r="238" spans="1:54" ht="15.75" customHeight="1">
      <c r="A238" s="442"/>
      <c r="B238" s="442"/>
      <c r="C238" s="187"/>
      <c r="D238" s="187"/>
      <c r="E238" s="187"/>
      <c r="F238" s="187"/>
      <c r="G238" s="444"/>
      <c r="H238" s="443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  <c r="AA238" s="187"/>
      <c r="AB238" s="187"/>
      <c r="AC238" s="187"/>
      <c r="AD238" s="187"/>
      <c r="AE238" s="187"/>
      <c r="AF238" s="187"/>
      <c r="AG238" s="187"/>
      <c r="AH238" s="187"/>
      <c r="AI238" s="187"/>
      <c r="AJ238" s="187"/>
      <c r="AK238" s="187"/>
      <c r="AL238" s="187"/>
      <c r="AM238" s="187"/>
      <c r="AO238" s="187"/>
      <c r="AP238" s="187"/>
      <c r="AQ238" s="187"/>
      <c r="AR238" s="187"/>
      <c r="AS238" s="187"/>
      <c r="AT238" s="187"/>
      <c r="AU238" s="187"/>
      <c r="AV238" s="187"/>
      <c r="AW238" s="187"/>
      <c r="AX238" s="187"/>
      <c r="AY238" s="187"/>
      <c r="AZ238" s="187"/>
      <c r="BA238" s="187"/>
      <c r="BB238" s="187"/>
    </row>
    <row r="239" spans="1:54" ht="15.75" customHeight="1">
      <c r="A239" s="442"/>
      <c r="B239" s="442"/>
      <c r="C239" s="187"/>
      <c r="D239" s="187"/>
      <c r="E239" s="187"/>
      <c r="F239" s="187"/>
      <c r="G239" s="444"/>
      <c r="H239" s="443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  <c r="AA239" s="187"/>
      <c r="AB239" s="187"/>
      <c r="AC239" s="187"/>
      <c r="AD239" s="187"/>
      <c r="AE239" s="187"/>
      <c r="AF239" s="187"/>
      <c r="AG239" s="187"/>
      <c r="AH239" s="187"/>
      <c r="AI239" s="187"/>
      <c r="AJ239" s="187"/>
      <c r="AK239" s="187"/>
      <c r="AL239" s="187"/>
      <c r="AM239" s="187"/>
      <c r="AO239" s="187"/>
      <c r="AP239" s="187"/>
      <c r="AQ239" s="187"/>
      <c r="AR239" s="187"/>
      <c r="AS239" s="187"/>
      <c r="AT239" s="187"/>
      <c r="AU239" s="187"/>
      <c r="AV239" s="187"/>
      <c r="AW239" s="187"/>
      <c r="AX239" s="187"/>
      <c r="AY239" s="187"/>
      <c r="AZ239" s="187"/>
      <c r="BA239" s="187"/>
      <c r="BB239" s="187"/>
    </row>
    <row r="240" spans="1:54" ht="15.75" customHeight="1">
      <c r="A240" s="442"/>
      <c r="B240" s="442"/>
      <c r="C240" s="187"/>
      <c r="D240" s="187"/>
      <c r="E240" s="187"/>
      <c r="F240" s="187"/>
      <c r="G240" s="444"/>
      <c r="H240" s="443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  <c r="AA240" s="187"/>
      <c r="AB240" s="187"/>
      <c r="AC240" s="187"/>
      <c r="AD240" s="187"/>
      <c r="AE240" s="187"/>
      <c r="AF240" s="187"/>
      <c r="AG240" s="187"/>
      <c r="AH240" s="187"/>
      <c r="AI240" s="187"/>
      <c r="AJ240" s="187"/>
      <c r="AK240" s="187"/>
      <c r="AL240" s="187"/>
      <c r="AM240" s="187"/>
      <c r="AO240" s="187"/>
      <c r="AP240" s="187"/>
      <c r="AQ240" s="187"/>
      <c r="AR240" s="187"/>
      <c r="AS240" s="187"/>
      <c r="AT240" s="187"/>
      <c r="AU240" s="187"/>
      <c r="AV240" s="187"/>
      <c r="AW240" s="187"/>
      <c r="AX240" s="187"/>
      <c r="AY240" s="187"/>
      <c r="AZ240" s="187"/>
      <c r="BA240" s="187"/>
      <c r="BB240" s="187"/>
    </row>
    <row r="241" spans="1:54" ht="15.75" customHeight="1">
      <c r="A241" s="442"/>
      <c r="B241" s="442"/>
      <c r="C241" s="187"/>
      <c r="D241" s="187"/>
      <c r="E241" s="187"/>
      <c r="F241" s="187"/>
      <c r="G241" s="444"/>
      <c r="H241" s="443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  <c r="AA241" s="187"/>
      <c r="AB241" s="187"/>
      <c r="AC241" s="187"/>
      <c r="AD241" s="187"/>
      <c r="AE241" s="187"/>
      <c r="AF241" s="187"/>
      <c r="AG241" s="187"/>
      <c r="AH241" s="187"/>
      <c r="AI241" s="187"/>
      <c r="AJ241" s="187"/>
      <c r="AK241" s="187"/>
      <c r="AL241" s="187"/>
      <c r="AM241" s="187"/>
      <c r="AO241" s="187"/>
      <c r="AP241" s="187"/>
      <c r="AQ241" s="187"/>
      <c r="AR241" s="187"/>
      <c r="AS241" s="187"/>
      <c r="AT241" s="187"/>
      <c r="AU241" s="187"/>
      <c r="AV241" s="187"/>
      <c r="AW241" s="187"/>
      <c r="AX241" s="187"/>
      <c r="AY241" s="187"/>
      <c r="AZ241" s="187"/>
      <c r="BA241" s="187"/>
      <c r="BB241" s="187"/>
    </row>
    <row r="242" spans="1:54" ht="15.75" customHeight="1">
      <c r="A242" s="442"/>
      <c r="B242" s="442"/>
      <c r="C242" s="187"/>
      <c r="D242" s="187"/>
      <c r="E242" s="187"/>
      <c r="F242" s="187"/>
      <c r="G242" s="444"/>
      <c r="H242" s="443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  <c r="AA242" s="187"/>
      <c r="AB242" s="187"/>
      <c r="AC242" s="187"/>
      <c r="AD242" s="187"/>
      <c r="AE242" s="187"/>
      <c r="AF242" s="187"/>
      <c r="AG242" s="187"/>
      <c r="AH242" s="187"/>
      <c r="AI242" s="187"/>
      <c r="AJ242" s="187"/>
      <c r="AK242" s="187"/>
      <c r="AL242" s="187"/>
      <c r="AM242" s="187"/>
      <c r="AO242" s="187"/>
      <c r="AP242" s="187"/>
      <c r="AQ242" s="187"/>
      <c r="AR242" s="187"/>
      <c r="AS242" s="187"/>
      <c r="AT242" s="187"/>
      <c r="AU242" s="187"/>
      <c r="AV242" s="187"/>
      <c r="AW242" s="187"/>
      <c r="AX242" s="187"/>
      <c r="AY242" s="187"/>
      <c r="AZ242" s="187"/>
      <c r="BA242" s="187"/>
      <c r="BB242" s="187"/>
    </row>
    <row r="243" spans="1:54" ht="15.75" customHeight="1">
      <c r="A243" s="442"/>
      <c r="B243" s="442"/>
      <c r="C243" s="187"/>
      <c r="D243" s="187"/>
      <c r="E243" s="187"/>
      <c r="F243" s="187"/>
      <c r="G243" s="444"/>
      <c r="H243" s="443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  <c r="AA243" s="187"/>
      <c r="AB243" s="187"/>
      <c r="AC243" s="187"/>
      <c r="AD243" s="187"/>
      <c r="AE243" s="187"/>
      <c r="AF243" s="187"/>
      <c r="AG243" s="187"/>
      <c r="AH243" s="187"/>
      <c r="AI243" s="187"/>
      <c r="AJ243" s="187"/>
      <c r="AK243" s="187"/>
      <c r="AL243" s="187"/>
      <c r="AM243" s="187"/>
      <c r="AO243" s="187"/>
      <c r="AP243" s="187"/>
      <c r="AQ243" s="187"/>
      <c r="AR243" s="187"/>
      <c r="AS243" s="187"/>
      <c r="AT243" s="187"/>
      <c r="AU243" s="187"/>
      <c r="AV243" s="187"/>
      <c r="AW243" s="187"/>
      <c r="AX243" s="187"/>
      <c r="AY243" s="187"/>
      <c r="AZ243" s="187"/>
      <c r="BA243" s="187"/>
      <c r="BB243" s="187"/>
    </row>
    <row r="244" spans="1:54" ht="15.75" customHeight="1">
      <c r="A244" s="442"/>
      <c r="B244" s="442"/>
      <c r="C244" s="187"/>
      <c r="D244" s="187"/>
      <c r="E244" s="187"/>
      <c r="F244" s="187"/>
      <c r="G244" s="444"/>
      <c r="H244" s="443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87"/>
      <c r="AI244" s="187"/>
      <c r="AJ244" s="187"/>
      <c r="AK244" s="187"/>
      <c r="AL244" s="187"/>
      <c r="AM244" s="187"/>
      <c r="AO244" s="187"/>
      <c r="AP244" s="187"/>
      <c r="AQ244" s="187"/>
      <c r="AR244" s="187"/>
      <c r="AS244" s="187"/>
      <c r="AT244" s="187"/>
      <c r="AU244" s="187"/>
      <c r="AV244" s="187"/>
      <c r="AW244" s="187"/>
      <c r="AX244" s="187"/>
      <c r="AY244" s="187"/>
      <c r="AZ244" s="187"/>
      <c r="BA244" s="187"/>
      <c r="BB244" s="187"/>
    </row>
    <row r="245" spans="1:54" ht="15.75" customHeight="1">
      <c r="A245" s="442"/>
      <c r="B245" s="442"/>
      <c r="C245" s="187"/>
      <c r="D245" s="187"/>
      <c r="E245" s="187"/>
      <c r="F245" s="187"/>
      <c r="G245" s="444"/>
      <c r="H245" s="443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87"/>
      <c r="AI245" s="187"/>
      <c r="AJ245" s="187"/>
      <c r="AK245" s="187"/>
      <c r="AL245" s="187"/>
      <c r="AM245" s="187"/>
      <c r="AO245" s="187"/>
      <c r="AP245" s="187"/>
      <c r="AQ245" s="187"/>
      <c r="AR245" s="187"/>
      <c r="AS245" s="187"/>
      <c r="AT245" s="187"/>
      <c r="AU245" s="187"/>
      <c r="AV245" s="187"/>
      <c r="AW245" s="187"/>
      <c r="AX245" s="187"/>
      <c r="AY245" s="187"/>
      <c r="AZ245" s="187"/>
      <c r="BA245" s="187"/>
      <c r="BB245" s="187"/>
    </row>
    <row r="246" spans="1:54" ht="15.75" customHeight="1">
      <c r="A246" s="442"/>
      <c r="B246" s="442"/>
      <c r="C246" s="187"/>
      <c r="D246" s="187"/>
      <c r="E246" s="187"/>
      <c r="F246" s="187"/>
      <c r="G246" s="444"/>
      <c r="H246" s="443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  <c r="AC246" s="187"/>
      <c r="AD246" s="187"/>
      <c r="AE246" s="187"/>
      <c r="AF246" s="187"/>
      <c r="AG246" s="187"/>
      <c r="AH246" s="187"/>
      <c r="AI246" s="187"/>
      <c r="AJ246" s="187"/>
      <c r="AK246" s="187"/>
      <c r="AL246" s="187"/>
      <c r="AM246" s="187"/>
      <c r="AO246" s="187"/>
      <c r="AP246" s="187"/>
      <c r="AQ246" s="187"/>
      <c r="AR246" s="187"/>
      <c r="AS246" s="187"/>
      <c r="AT246" s="187"/>
      <c r="AU246" s="187"/>
      <c r="AV246" s="187"/>
      <c r="AW246" s="187"/>
      <c r="AX246" s="187"/>
      <c r="AY246" s="187"/>
      <c r="AZ246" s="187"/>
      <c r="BA246" s="187"/>
      <c r="BB246" s="187"/>
    </row>
    <row r="247" spans="1:54" ht="15.75" customHeight="1">
      <c r="A247" s="442"/>
      <c r="B247" s="442"/>
      <c r="C247" s="187"/>
      <c r="D247" s="187"/>
      <c r="E247" s="187"/>
      <c r="F247" s="187"/>
      <c r="G247" s="444"/>
      <c r="H247" s="443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  <c r="AI247" s="187"/>
      <c r="AJ247" s="187"/>
      <c r="AK247" s="187"/>
      <c r="AL247" s="187"/>
      <c r="AM247" s="187"/>
      <c r="AO247" s="187"/>
      <c r="AP247" s="187"/>
      <c r="AQ247" s="187"/>
      <c r="AR247" s="187"/>
      <c r="AS247" s="187"/>
      <c r="AT247" s="187"/>
      <c r="AU247" s="187"/>
      <c r="AV247" s="187"/>
      <c r="AW247" s="187"/>
      <c r="AX247" s="187"/>
      <c r="AY247" s="187"/>
      <c r="AZ247" s="187"/>
      <c r="BA247" s="187"/>
      <c r="BB247" s="187"/>
    </row>
    <row r="248" spans="1:54" ht="15.75" customHeight="1">
      <c r="A248" s="442"/>
      <c r="B248" s="442"/>
      <c r="C248" s="187"/>
      <c r="D248" s="187"/>
      <c r="E248" s="187"/>
      <c r="F248" s="187"/>
      <c r="G248" s="444"/>
      <c r="H248" s="443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O248" s="187"/>
      <c r="AP248" s="187"/>
      <c r="AQ248" s="187"/>
      <c r="AR248" s="187"/>
      <c r="AS248" s="187"/>
      <c r="AT248" s="187"/>
      <c r="AU248" s="187"/>
      <c r="AV248" s="187"/>
      <c r="AW248" s="187"/>
      <c r="AX248" s="187"/>
      <c r="AY248" s="187"/>
      <c r="AZ248" s="187"/>
      <c r="BA248" s="187"/>
      <c r="BB248" s="187"/>
    </row>
    <row r="249" spans="1:54" ht="15.75" customHeight="1">
      <c r="A249" s="442"/>
      <c r="B249" s="442"/>
      <c r="C249" s="187"/>
      <c r="D249" s="187"/>
      <c r="E249" s="187"/>
      <c r="F249" s="187"/>
      <c r="G249" s="444"/>
      <c r="H249" s="443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  <c r="AA249" s="187"/>
      <c r="AB249" s="187"/>
      <c r="AC249" s="187"/>
      <c r="AD249" s="187"/>
      <c r="AE249" s="187"/>
      <c r="AF249" s="187"/>
      <c r="AG249" s="187"/>
      <c r="AH249" s="187"/>
      <c r="AI249" s="187"/>
      <c r="AJ249" s="187"/>
      <c r="AK249" s="187"/>
      <c r="AL249" s="187"/>
      <c r="AM249" s="187"/>
      <c r="AO249" s="187"/>
      <c r="AP249" s="187"/>
      <c r="AQ249" s="187"/>
      <c r="AR249" s="187"/>
      <c r="AS249" s="187"/>
      <c r="AT249" s="187"/>
      <c r="AU249" s="187"/>
      <c r="AV249" s="187"/>
      <c r="AW249" s="187"/>
      <c r="AX249" s="187"/>
      <c r="AY249" s="187"/>
      <c r="AZ249" s="187"/>
      <c r="BA249" s="187"/>
      <c r="BB249" s="187"/>
    </row>
    <row r="250" spans="1:54" ht="15.75" customHeight="1">
      <c r="A250" s="442"/>
      <c r="B250" s="442"/>
      <c r="C250" s="187"/>
      <c r="D250" s="187"/>
      <c r="E250" s="187"/>
      <c r="F250" s="187"/>
      <c r="G250" s="444"/>
      <c r="H250" s="443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  <c r="AA250" s="187"/>
      <c r="AB250" s="187"/>
      <c r="AC250" s="187"/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O250" s="187"/>
      <c r="AP250" s="187"/>
      <c r="AQ250" s="187"/>
      <c r="AR250" s="187"/>
      <c r="AS250" s="187"/>
      <c r="AT250" s="187"/>
      <c r="AU250" s="187"/>
      <c r="AV250" s="187"/>
      <c r="AW250" s="187"/>
      <c r="AX250" s="187"/>
      <c r="AY250" s="187"/>
      <c r="AZ250" s="187"/>
      <c r="BA250" s="187"/>
      <c r="BB250" s="187"/>
    </row>
    <row r="251" spans="1:54" ht="15.75" customHeight="1">
      <c r="A251" s="442"/>
      <c r="B251" s="442"/>
      <c r="C251" s="187"/>
      <c r="D251" s="187"/>
      <c r="E251" s="187"/>
      <c r="F251" s="187"/>
      <c r="G251" s="444"/>
      <c r="H251" s="443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  <c r="AA251" s="187"/>
      <c r="AB251" s="187"/>
      <c r="AC251" s="187"/>
      <c r="AD251" s="187"/>
      <c r="AE251" s="187"/>
      <c r="AF251" s="187"/>
      <c r="AG251" s="187"/>
      <c r="AH251" s="187"/>
      <c r="AI251" s="187"/>
      <c r="AJ251" s="187"/>
      <c r="AK251" s="187"/>
      <c r="AL251" s="187"/>
      <c r="AM251" s="187"/>
      <c r="AO251" s="187"/>
      <c r="AP251" s="187"/>
      <c r="AQ251" s="187"/>
      <c r="AR251" s="187"/>
      <c r="AS251" s="187"/>
      <c r="AT251" s="187"/>
      <c r="AU251" s="187"/>
      <c r="AV251" s="187"/>
      <c r="AW251" s="187"/>
      <c r="AX251" s="187"/>
      <c r="AY251" s="187"/>
      <c r="AZ251" s="187"/>
      <c r="BA251" s="187"/>
      <c r="BB251" s="187"/>
    </row>
    <row r="252" spans="1:54" ht="15.75" customHeight="1">
      <c r="A252" s="442"/>
      <c r="B252" s="442"/>
      <c r="C252" s="187"/>
      <c r="D252" s="187"/>
      <c r="E252" s="187"/>
      <c r="F252" s="187"/>
      <c r="G252" s="444"/>
      <c r="H252" s="443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  <c r="AA252" s="187"/>
      <c r="AB252" s="187"/>
      <c r="AC252" s="187"/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O252" s="187"/>
      <c r="AP252" s="187"/>
      <c r="AQ252" s="187"/>
      <c r="AR252" s="187"/>
      <c r="AS252" s="187"/>
      <c r="AT252" s="187"/>
      <c r="AU252" s="187"/>
      <c r="AV252" s="187"/>
      <c r="AW252" s="187"/>
      <c r="AX252" s="187"/>
      <c r="AY252" s="187"/>
      <c r="AZ252" s="187"/>
      <c r="BA252" s="187"/>
      <c r="BB252" s="187"/>
    </row>
    <row r="253" spans="1:54" ht="15.75" customHeight="1">
      <c r="A253" s="442"/>
      <c r="B253" s="442"/>
      <c r="C253" s="187"/>
      <c r="D253" s="187"/>
      <c r="E253" s="187"/>
      <c r="F253" s="187"/>
      <c r="G253" s="444"/>
      <c r="H253" s="443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  <c r="AC253" s="187"/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O253" s="187"/>
      <c r="AP253" s="187"/>
      <c r="AQ253" s="187"/>
      <c r="AR253" s="187"/>
      <c r="AS253" s="187"/>
      <c r="AT253" s="187"/>
      <c r="AU253" s="187"/>
      <c r="AV253" s="187"/>
      <c r="AW253" s="187"/>
      <c r="AX253" s="187"/>
      <c r="AY253" s="187"/>
      <c r="AZ253" s="187"/>
      <c r="BA253" s="187"/>
      <c r="BB253" s="187"/>
    </row>
    <row r="254" spans="1:54" ht="15.75" customHeight="1">
      <c r="A254" s="442"/>
      <c r="B254" s="442"/>
      <c r="C254" s="187"/>
      <c r="D254" s="187"/>
      <c r="E254" s="187"/>
      <c r="F254" s="187"/>
      <c r="G254" s="444"/>
      <c r="H254" s="443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  <c r="AI254" s="187"/>
      <c r="AJ254" s="187"/>
      <c r="AK254" s="187"/>
      <c r="AL254" s="187"/>
      <c r="AM254" s="187"/>
      <c r="AO254" s="187"/>
      <c r="AP254" s="187"/>
      <c r="AQ254" s="187"/>
      <c r="AR254" s="187"/>
      <c r="AS254" s="187"/>
      <c r="AT254" s="187"/>
      <c r="AU254" s="187"/>
      <c r="AV254" s="187"/>
      <c r="AW254" s="187"/>
      <c r="AX254" s="187"/>
      <c r="AY254" s="187"/>
      <c r="AZ254" s="187"/>
      <c r="BA254" s="187"/>
      <c r="BB254" s="187"/>
    </row>
    <row r="255" spans="1:54" ht="15.75" customHeight="1">
      <c r="A255" s="442"/>
      <c r="B255" s="442"/>
      <c r="C255" s="187"/>
      <c r="D255" s="187"/>
      <c r="E255" s="187"/>
      <c r="F255" s="187"/>
      <c r="G255" s="444"/>
      <c r="H255" s="443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  <c r="AA255" s="187"/>
      <c r="AB255" s="187"/>
      <c r="AC255" s="187"/>
      <c r="AD255" s="187"/>
      <c r="AE255" s="187"/>
      <c r="AF255" s="187"/>
      <c r="AG255" s="187"/>
      <c r="AH255" s="187"/>
      <c r="AI255" s="187"/>
      <c r="AJ255" s="187"/>
      <c r="AK255" s="187"/>
      <c r="AL255" s="187"/>
      <c r="AM255" s="187"/>
      <c r="AO255" s="187"/>
      <c r="AP255" s="187"/>
      <c r="AQ255" s="187"/>
      <c r="AR255" s="187"/>
      <c r="AS255" s="187"/>
      <c r="AT255" s="187"/>
      <c r="AU255" s="187"/>
      <c r="AV255" s="187"/>
      <c r="AW255" s="187"/>
      <c r="AX255" s="187"/>
      <c r="AY255" s="187"/>
      <c r="AZ255" s="187"/>
      <c r="BA255" s="187"/>
      <c r="BB255" s="187"/>
    </row>
    <row r="256" spans="1:54" ht="15.75" customHeight="1">
      <c r="A256" s="442"/>
      <c r="B256" s="442"/>
      <c r="C256" s="187"/>
      <c r="D256" s="187"/>
      <c r="E256" s="187"/>
      <c r="F256" s="187"/>
      <c r="G256" s="444"/>
      <c r="H256" s="443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  <c r="AA256" s="187"/>
      <c r="AB256" s="187"/>
      <c r="AC256" s="187"/>
      <c r="AD256" s="187"/>
      <c r="AE256" s="187"/>
      <c r="AF256" s="187"/>
      <c r="AG256" s="187"/>
      <c r="AH256" s="187"/>
      <c r="AI256" s="187"/>
      <c r="AJ256" s="187"/>
      <c r="AK256" s="187"/>
      <c r="AL256" s="187"/>
      <c r="AM256" s="187"/>
      <c r="AO256" s="187"/>
      <c r="AP256" s="187"/>
      <c r="AQ256" s="187"/>
      <c r="AR256" s="187"/>
      <c r="AS256" s="187"/>
      <c r="AT256" s="187"/>
      <c r="AU256" s="187"/>
      <c r="AV256" s="187"/>
      <c r="AW256" s="187"/>
      <c r="AX256" s="187"/>
      <c r="AY256" s="187"/>
      <c r="AZ256" s="187"/>
      <c r="BA256" s="187"/>
      <c r="BB256" s="187"/>
    </row>
    <row r="257" spans="1:54" ht="15.75" customHeight="1">
      <c r="A257" s="442"/>
      <c r="B257" s="442"/>
      <c r="C257" s="187"/>
      <c r="D257" s="187"/>
      <c r="E257" s="187"/>
      <c r="F257" s="187"/>
      <c r="G257" s="444"/>
      <c r="H257" s="443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  <c r="AA257" s="187"/>
      <c r="AB257" s="187"/>
      <c r="AC257" s="187"/>
      <c r="AD257" s="187"/>
      <c r="AE257" s="187"/>
      <c r="AF257" s="187"/>
      <c r="AG257" s="187"/>
      <c r="AH257" s="187"/>
      <c r="AI257" s="187"/>
      <c r="AJ257" s="187"/>
      <c r="AK257" s="187"/>
      <c r="AL257" s="187"/>
      <c r="AM257" s="187"/>
      <c r="AO257" s="187"/>
      <c r="AP257" s="187"/>
      <c r="AQ257" s="187"/>
      <c r="AR257" s="187"/>
      <c r="AS257" s="187"/>
      <c r="AT257" s="187"/>
      <c r="AU257" s="187"/>
      <c r="AV257" s="187"/>
      <c r="AW257" s="187"/>
      <c r="AX257" s="187"/>
      <c r="AY257" s="187"/>
      <c r="AZ257" s="187"/>
      <c r="BA257" s="187"/>
      <c r="BB257" s="187"/>
    </row>
    <row r="258" spans="1:54" ht="15.75" customHeight="1">
      <c r="A258" s="442"/>
      <c r="B258" s="442"/>
      <c r="C258" s="187"/>
      <c r="D258" s="187"/>
      <c r="E258" s="187"/>
      <c r="F258" s="187"/>
      <c r="G258" s="444"/>
      <c r="H258" s="443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  <c r="AA258" s="187"/>
      <c r="AB258" s="187"/>
      <c r="AC258" s="187"/>
      <c r="AD258" s="187"/>
      <c r="AE258" s="187"/>
      <c r="AF258" s="187"/>
      <c r="AG258" s="187"/>
      <c r="AH258" s="187"/>
      <c r="AI258" s="187"/>
      <c r="AJ258" s="187"/>
      <c r="AK258" s="187"/>
      <c r="AL258" s="187"/>
      <c r="AM258" s="187"/>
      <c r="AO258" s="187"/>
      <c r="AP258" s="187"/>
      <c r="AQ258" s="187"/>
      <c r="AR258" s="187"/>
      <c r="AS258" s="187"/>
      <c r="AT258" s="187"/>
      <c r="AU258" s="187"/>
      <c r="AV258" s="187"/>
      <c r="AW258" s="187"/>
      <c r="AX258" s="187"/>
      <c r="AY258" s="187"/>
      <c r="AZ258" s="187"/>
      <c r="BA258" s="187"/>
      <c r="BB258" s="187"/>
    </row>
    <row r="259" spans="1:54" ht="15.75" customHeight="1">
      <c r="A259" s="442"/>
      <c r="B259" s="442"/>
      <c r="C259" s="187"/>
      <c r="D259" s="187"/>
      <c r="E259" s="187"/>
      <c r="F259" s="187"/>
      <c r="G259" s="444"/>
      <c r="H259" s="443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  <c r="AI259" s="187"/>
      <c r="AJ259" s="187"/>
      <c r="AK259" s="187"/>
      <c r="AL259" s="187"/>
      <c r="AM259" s="187"/>
      <c r="AO259" s="187"/>
      <c r="AP259" s="187"/>
      <c r="AQ259" s="187"/>
      <c r="AR259" s="187"/>
      <c r="AS259" s="187"/>
      <c r="AT259" s="187"/>
      <c r="AU259" s="187"/>
      <c r="AV259" s="187"/>
      <c r="AW259" s="187"/>
      <c r="AX259" s="187"/>
      <c r="AY259" s="187"/>
      <c r="AZ259" s="187"/>
      <c r="BA259" s="187"/>
      <c r="BB259" s="187"/>
    </row>
    <row r="260" spans="1:54" ht="15.75" customHeight="1">
      <c r="A260" s="442"/>
      <c r="B260" s="442"/>
      <c r="C260" s="187"/>
      <c r="D260" s="187"/>
      <c r="E260" s="187"/>
      <c r="F260" s="187"/>
      <c r="G260" s="444"/>
      <c r="H260" s="443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  <c r="AI260" s="187"/>
      <c r="AJ260" s="187"/>
      <c r="AK260" s="187"/>
      <c r="AL260" s="187"/>
      <c r="AM260" s="187"/>
      <c r="AO260" s="187"/>
      <c r="AP260" s="187"/>
      <c r="AQ260" s="187"/>
      <c r="AR260" s="187"/>
      <c r="AS260" s="187"/>
      <c r="AT260" s="187"/>
      <c r="AU260" s="187"/>
      <c r="AV260" s="187"/>
      <c r="AW260" s="187"/>
      <c r="AX260" s="187"/>
      <c r="AY260" s="187"/>
      <c r="AZ260" s="187"/>
      <c r="BA260" s="187"/>
      <c r="BB260" s="187"/>
    </row>
    <row r="261" spans="1:54" ht="15.75" customHeight="1">
      <c r="A261" s="442"/>
      <c r="B261" s="442"/>
      <c r="C261" s="187"/>
      <c r="D261" s="187"/>
      <c r="E261" s="187"/>
      <c r="F261" s="187"/>
      <c r="G261" s="444"/>
      <c r="H261" s="443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  <c r="AA261" s="187"/>
      <c r="AB261" s="187"/>
      <c r="AC261" s="187"/>
      <c r="AD261" s="187"/>
      <c r="AE261" s="187"/>
      <c r="AF261" s="187"/>
      <c r="AG261" s="187"/>
      <c r="AH261" s="187"/>
      <c r="AI261" s="187"/>
      <c r="AJ261" s="187"/>
      <c r="AK261" s="187"/>
      <c r="AL261" s="187"/>
      <c r="AM261" s="187"/>
      <c r="AO261" s="187"/>
      <c r="AP261" s="187"/>
      <c r="AQ261" s="187"/>
      <c r="AR261" s="187"/>
      <c r="AS261" s="187"/>
      <c r="AT261" s="187"/>
      <c r="AU261" s="187"/>
      <c r="AV261" s="187"/>
      <c r="AW261" s="187"/>
      <c r="AX261" s="187"/>
      <c r="AY261" s="187"/>
      <c r="AZ261" s="187"/>
      <c r="BA261" s="187"/>
      <c r="BB261" s="187"/>
    </row>
    <row r="262" spans="1:54" ht="15.75" customHeight="1">
      <c r="A262" s="442"/>
      <c r="B262" s="442"/>
      <c r="C262" s="187"/>
      <c r="D262" s="187"/>
      <c r="E262" s="187"/>
      <c r="F262" s="187"/>
      <c r="G262" s="444"/>
      <c r="H262" s="443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  <c r="AA262" s="187"/>
      <c r="AB262" s="187"/>
      <c r="AC262" s="187"/>
      <c r="AD262" s="187"/>
      <c r="AE262" s="187"/>
      <c r="AF262" s="187"/>
      <c r="AG262" s="187"/>
      <c r="AH262" s="187"/>
      <c r="AI262" s="187"/>
      <c r="AJ262" s="187"/>
      <c r="AK262" s="187"/>
      <c r="AL262" s="187"/>
      <c r="AM262" s="187"/>
      <c r="AO262" s="187"/>
      <c r="AP262" s="187"/>
      <c r="AQ262" s="187"/>
      <c r="AR262" s="187"/>
      <c r="AS262" s="187"/>
      <c r="AT262" s="187"/>
      <c r="AU262" s="187"/>
      <c r="AV262" s="187"/>
      <c r="AW262" s="187"/>
      <c r="AX262" s="187"/>
      <c r="AY262" s="187"/>
      <c r="AZ262" s="187"/>
      <c r="BA262" s="187"/>
      <c r="BB262" s="187"/>
    </row>
    <row r="263" spans="1:54" ht="15.75" customHeight="1">
      <c r="A263" s="442"/>
      <c r="B263" s="442"/>
      <c r="C263" s="187"/>
      <c r="D263" s="187"/>
      <c r="E263" s="187"/>
      <c r="F263" s="187"/>
      <c r="G263" s="444"/>
      <c r="H263" s="443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  <c r="AA263" s="187"/>
      <c r="AB263" s="187"/>
      <c r="AC263" s="187"/>
      <c r="AD263" s="187"/>
      <c r="AE263" s="187"/>
      <c r="AF263" s="187"/>
      <c r="AG263" s="187"/>
      <c r="AH263" s="187"/>
      <c r="AI263" s="187"/>
      <c r="AJ263" s="187"/>
      <c r="AK263" s="187"/>
      <c r="AL263" s="187"/>
      <c r="AM263" s="187"/>
      <c r="AO263" s="187"/>
      <c r="AP263" s="187"/>
      <c r="AQ263" s="187"/>
      <c r="AR263" s="187"/>
      <c r="AS263" s="187"/>
      <c r="AT263" s="187"/>
      <c r="AU263" s="187"/>
      <c r="AV263" s="187"/>
      <c r="AW263" s="187"/>
      <c r="AX263" s="187"/>
      <c r="AY263" s="187"/>
      <c r="AZ263" s="187"/>
      <c r="BA263" s="187"/>
      <c r="BB263" s="187"/>
    </row>
    <row r="264" spans="1:54" ht="15.75" customHeight="1">
      <c r="A264" s="442"/>
      <c r="B264" s="442"/>
      <c r="C264" s="187"/>
      <c r="D264" s="187"/>
      <c r="E264" s="187"/>
      <c r="F264" s="187"/>
      <c r="G264" s="444"/>
      <c r="H264" s="443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  <c r="AA264" s="187"/>
      <c r="AB264" s="187"/>
      <c r="AC264" s="187"/>
      <c r="AD264" s="187"/>
      <c r="AE264" s="187"/>
      <c r="AF264" s="187"/>
      <c r="AG264" s="187"/>
      <c r="AH264" s="187"/>
      <c r="AI264" s="187"/>
      <c r="AJ264" s="187"/>
      <c r="AK264" s="187"/>
      <c r="AL264" s="187"/>
      <c r="AM264" s="187"/>
      <c r="AO264" s="187"/>
      <c r="AP264" s="187"/>
      <c r="AQ264" s="187"/>
      <c r="AR264" s="187"/>
      <c r="AS264" s="187"/>
      <c r="AT264" s="187"/>
      <c r="AU264" s="187"/>
      <c r="AV264" s="187"/>
      <c r="AW264" s="187"/>
      <c r="AX264" s="187"/>
      <c r="AY264" s="187"/>
      <c r="AZ264" s="187"/>
      <c r="BA264" s="187"/>
      <c r="BB264" s="187"/>
    </row>
    <row r="265" spans="1:54" ht="15.75" customHeight="1">
      <c r="A265" s="442"/>
      <c r="B265" s="442"/>
      <c r="C265" s="187"/>
      <c r="D265" s="187"/>
      <c r="E265" s="187"/>
      <c r="F265" s="187"/>
      <c r="G265" s="444"/>
      <c r="H265" s="443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87"/>
      <c r="AC265" s="187"/>
      <c r="AD265" s="187"/>
      <c r="AE265" s="187"/>
      <c r="AF265" s="187"/>
      <c r="AG265" s="187"/>
      <c r="AH265" s="187"/>
      <c r="AI265" s="187"/>
      <c r="AJ265" s="187"/>
      <c r="AK265" s="187"/>
      <c r="AL265" s="187"/>
      <c r="AM265" s="187"/>
      <c r="AO265" s="187"/>
      <c r="AP265" s="187"/>
      <c r="AQ265" s="187"/>
      <c r="AR265" s="187"/>
      <c r="AS265" s="187"/>
      <c r="AT265" s="187"/>
      <c r="AU265" s="187"/>
      <c r="AV265" s="187"/>
      <c r="AW265" s="187"/>
      <c r="AX265" s="187"/>
      <c r="AY265" s="187"/>
      <c r="AZ265" s="187"/>
      <c r="BA265" s="187"/>
      <c r="BB265" s="187"/>
    </row>
    <row r="266" spans="1:54" ht="15.75" customHeight="1">
      <c r="A266" s="442"/>
      <c r="B266" s="442"/>
      <c r="C266" s="187"/>
      <c r="D266" s="187"/>
      <c r="E266" s="187"/>
      <c r="F266" s="187"/>
      <c r="G266" s="444"/>
      <c r="H266" s="443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O266" s="187"/>
      <c r="AP266" s="187"/>
      <c r="AQ266" s="187"/>
      <c r="AR266" s="187"/>
      <c r="AS266" s="187"/>
      <c r="AT266" s="187"/>
      <c r="AU266" s="187"/>
      <c r="AV266" s="187"/>
      <c r="AW266" s="187"/>
      <c r="AX266" s="187"/>
      <c r="AY266" s="187"/>
      <c r="AZ266" s="187"/>
      <c r="BA266" s="187"/>
      <c r="BB266" s="187"/>
    </row>
    <row r="267" spans="1:54" ht="15.75" customHeight="1">
      <c r="A267" s="442"/>
      <c r="B267" s="442"/>
      <c r="C267" s="187"/>
      <c r="D267" s="187"/>
      <c r="E267" s="187"/>
      <c r="F267" s="187"/>
      <c r="G267" s="444"/>
      <c r="H267" s="443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  <c r="AC267" s="187"/>
      <c r="AD267" s="187"/>
      <c r="AE267" s="187"/>
      <c r="AF267" s="187"/>
      <c r="AG267" s="187"/>
      <c r="AH267" s="187"/>
      <c r="AI267" s="187"/>
      <c r="AJ267" s="187"/>
      <c r="AK267" s="187"/>
      <c r="AL267" s="187"/>
      <c r="AM267" s="187"/>
      <c r="AO267" s="187"/>
      <c r="AP267" s="187"/>
      <c r="AQ267" s="187"/>
      <c r="AR267" s="187"/>
      <c r="AS267" s="187"/>
      <c r="AT267" s="187"/>
      <c r="AU267" s="187"/>
      <c r="AV267" s="187"/>
      <c r="AW267" s="187"/>
      <c r="AX267" s="187"/>
      <c r="AY267" s="187"/>
      <c r="AZ267" s="187"/>
      <c r="BA267" s="187"/>
      <c r="BB267" s="187"/>
    </row>
    <row r="268" spans="1:54" ht="15.75" customHeight="1">
      <c r="A268" s="442"/>
      <c r="B268" s="442"/>
      <c r="C268" s="187"/>
      <c r="D268" s="187"/>
      <c r="E268" s="187"/>
      <c r="F268" s="187"/>
      <c r="G268" s="444"/>
      <c r="H268" s="443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  <c r="AA268" s="187"/>
      <c r="AB268" s="187"/>
      <c r="AC268" s="187"/>
      <c r="AD268" s="187"/>
      <c r="AE268" s="187"/>
      <c r="AF268" s="187"/>
      <c r="AG268" s="187"/>
      <c r="AH268" s="187"/>
      <c r="AI268" s="187"/>
      <c r="AJ268" s="187"/>
      <c r="AK268" s="187"/>
      <c r="AL268" s="187"/>
      <c r="AM268" s="187"/>
      <c r="AO268" s="187"/>
      <c r="AP268" s="187"/>
      <c r="AQ268" s="187"/>
      <c r="AR268" s="187"/>
      <c r="AS268" s="187"/>
      <c r="AT268" s="187"/>
      <c r="AU268" s="187"/>
      <c r="AV268" s="187"/>
      <c r="AW268" s="187"/>
      <c r="AX268" s="187"/>
      <c r="AY268" s="187"/>
      <c r="AZ268" s="187"/>
      <c r="BA268" s="187"/>
      <c r="BB268" s="187"/>
    </row>
    <row r="269" spans="1:54" ht="15.75" customHeight="1">
      <c r="A269" s="442"/>
      <c r="B269" s="442"/>
      <c r="C269" s="187"/>
      <c r="D269" s="187"/>
      <c r="E269" s="187"/>
      <c r="F269" s="187"/>
      <c r="G269" s="444"/>
      <c r="H269" s="443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  <c r="AA269" s="187"/>
      <c r="AB269" s="187"/>
      <c r="AC269" s="187"/>
      <c r="AD269" s="187"/>
      <c r="AE269" s="187"/>
      <c r="AF269" s="187"/>
      <c r="AG269" s="187"/>
      <c r="AH269" s="187"/>
      <c r="AI269" s="187"/>
      <c r="AJ269" s="187"/>
      <c r="AK269" s="187"/>
      <c r="AL269" s="187"/>
      <c r="AM269" s="187"/>
      <c r="AO269" s="187"/>
      <c r="AP269" s="187"/>
      <c r="AQ269" s="187"/>
      <c r="AR269" s="187"/>
      <c r="AS269" s="187"/>
      <c r="AT269" s="187"/>
      <c r="AU269" s="187"/>
      <c r="AV269" s="187"/>
      <c r="AW269" s="187"/>
      <c r="AX269" s="187"/>
      <c r="AY269" s="187"/>
      <c r="AZ269" s="187"/>
      <c r="BA269" s="187"/>
      <c r="BB269" s="187"/>
    </row>
    <row r="270" spans="1:54" ht="15.75" customHeight="1">
      <c r="A270" s="442"/>
      <c r="B270" s="442"/>
      <c r="C270" s="187"/>
      <c r="D270" s="187"/>
      <c r="E270" s="187"/>
      <c r="F270" s="187"/>
      <c r="G270" s="444"/>
      <c r="H270" s="443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  <c r="AA270" s="187"/>
      <c r="AB270" s="187"/>
      <c r="AC270" s="187"/>
      <c r="AD270" s="187"/>
      <c r="AE270" s="187"/>
      <c r="AF270" s="187"/>
      <c r="AG270" s="187"/>
      <c r="AH270" s="187"/>
      <c r="AI270" s="187"/>
      <c r="AJ270" s="187"/>
      <c r="AK270" s="187"/>
      <c r="AL270" s="187"/>
      <c r="AM270" s="187"/>
      <c r="AO270" s="187"/>
      <c r="AP270" s="187"/>
      <c r="AQ270" s="187"/>
      <c r="AR270" s="187"/>
      <c r="AS270" s="187"/>
      <c r="AT270" s="187"/>
      <c r="AU270" s="187"/>
      <c r="AV270" s="187"/>
      <c r="AW270" s="187"/>
      <c r="AX270" s="187"/>
      <c r="AY270" s="187"/>
      <c r="AZ270" s="187"/>
      <c r="BA270" s="187"/>
      <c r="BB270" s="187"/>
    </row>
    <row r="271" spans="1:54" ht="15.75" customHeight="1">
      <c r="A271" s="442"/>
      <c r="B271" s="442"/>
      <c r="C271" s="187"/>
      <c r="D271" s="187"/>
      <c r="E271" s="187"/>
      <c r="F271" s="187"/>
      <c r="G271" s="444"/>
      <c r="H271" s="443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  <c r="AA271" s="187"/>
      <c r="AB271" s="187"/>
      <c r="AC271" s="187"/>
      <c r="AD271" s="187"/>
      <c r="AE271" s="187"/>
      <c r="AF271" s="187"/>
      <c r="AG271" s="187"/>
      <c r="AH271" s="187"/>
      <c r="AI271" s="187"/>
      <c r="AJ271" s="187"/>
      <c r="AK271" s="187"/>
      <c r="AL271" s="187"/>
      <c r="AM271" s="187"/>
      <c r="AO271" s="187"/>
      <c r="AP271" s="187"/>
      <c r="AQ271" s="187"/>
      <c r="AR271" s="187"/>
      <c r="AS271" s="187"/>
      <c r="AT271" s="187"/>
      <c r="AU271" s="187"/>
      <c r="AV271" s="187"/>
      <c r="AW271" s="187"/>
      <c r="AX271" s="187"/>
      <c r="AY271" s="187"/>
      <c r="AZ271" s="187"/>
      <c r="BA271" s="187"/>
      <c r="BB271" s="187"/>
    </row>
    <row r="272" spans="1:54" ht="15.75" customHeight="1">
      <c r="A272" s="442"/>
      <c r="B272" s="442"/>
      <c r="C272" s="187"/>
      <c r="D272" s="187"/>
      <c r="E272" s="187"/>
      <c r="F272" s="187"/>
      <c r="G272" s="444"/>
      <c r="H272" s="443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  <c r="AJ272" s="187"/>
      <c r="AK272" s="187"/>
      <c r="AL272" s="187"/>
      <c r="AM272" s="187"/>
      <c r="AO272" s="187"/>
      <c r="AP272" s="187"/>
      <c r="AQ272" s="187"/>
      <c r="AR272" s="187"/>
      <c r="AS272" s="187"/>
      <c r="AT272" s="187"/>
      <c r="AU272" s="187"/>
      <c r="AV272" s="187"/>
      <c r="AW272" s="187"/>
      <c r="AX272" s="187"/>
      <c r="AY272" s="187"/>
      <c r="AZ272" s="187"/>
      <c r="BA272" s="187"/>
      <c r="BB272" s="187"/>
    </row>
    <row r="273" spans="1:54" ht="15.75" customHeight="1">
      <c r="A273" s="442"/>
      <c r="B273" s="442"/>
      <c r="C273" s="187"/>
      <c r="D273" s="187"/>
      <c r="E273" s="187"/>
      <c r="F273" s="187"/>
      <c r="G273" s="444"/>
      <c r="H273" s="443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  <c r="AA273" s="187"/>
      <c r="AB273" s="187"/>
      <c r="AC273" s="187"/>
      <c r="AD273" s="187"/>
      <c r="AE273" s="187"/>
      <c r="AF273" s="187"/>
      <c r="AG273" s="187"/>
      <c r="AH273" s="187"/>
      <c r="AI273" s="187"/>
      <c r="AJ273" s="187"/>
      <c r="AK273" s="187"/>
      <c r="AL273" s="187"/>
      <c r="AM273" s="187"/>
      <c r="AO273" s="187"/>
      <c r="AP273" s="187"/>
      <c r="AQ273" s="187"/>
      <c r="AR273" s="187"/>
      <c r="AS273" s="187"/>
      <c r="AT273" s="187"/>
      <c r="AU273" s="187"/>
      <c r="AV273" s="187"/>
      <c r="AW273" s="187"/>
      <c r="AX273" s="187"/>
      <c r="AY273" s="187"/>
      <c r="AZ273" s="187"/>
      <c r="BA273" s="187"/>
      <c r="BB273" s="187"/>
    </row>
    <row r="274" spans="1:54" ht="15.75" customHeight="1">
      <c r="A274" s="442"/>
      <c r="B274" s="442"/>
      <c r="C274" s="187"/>
      <c r="D274" s="187"/>
      <c r="E274" s="187"/>
      <c r="F274" s="187"/>
      <c r="G274" s="444"/>
      <c r="H274" s="443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  <c r="AA274" s="187"/>
      <c r="AB274" s="187"/>
      <c r="AC274" s="187"/>
      <c r="AD274" s="187"/>
      <c r="AE274" s="187"/>
      <c r="AF274" s="187"/>
      <c r="AG274" s="187"/>
      <c r="AH274" s="187"/>
      <c r="AI274" s="187"/>
      <c r="AJ274" s="187"/>
      <c r="AK274" s="187"/>
      <c r="AL274" s="187"/>
      <c r="AM274" s="187"/>
      <c r="AO274" s="187"/>
      <c r="AP274" s="187"/>
      <c r="AQ274" s="187"/>
      <c r="AR274" s="187"/>
      <c r="AS274" s="187"/>
      <c r="AT274" s="187"/>
      <c r="AU274" s="187"/>
      <c r="AV274" s="187"/>
      <c r="AW274" s="187"/>
      <c r="AX274" s="187"/>
      <c r="AY274" s="187"/>
      <c r="AZ274" s="187"/>
      <c r="BA274" s="187"/>
      <c r="BB274" s="187"/>
    </row>
    <row r="275" spans="1:54" ht="15.75" customHeight="1">
      <c r="A275" s="442"/>
      <c r="B275" s="442"/>
      <c r="C275" s="187"/>
      <c r="D275" s="187"/>
      <c r="E275" s="187"/>
      <c r="F275" s="187"/>
      <c r="G275" s="444"/>
      <c r="H275" s="443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  <c r="AA275" s="187"/>
      <c r="AB275" s="187"/>
      <c r="AC275" s="187"/>
      <c r="AD275" s="187"/>
      <c r="AE275" s="187"/>
      <c r="AF275" s="187"/>
      <c r="AG275" s="187"/>
      <c r="AH275" s="187"/>
      <c r="AI275" s="187"/>
      <c r="AJ275" s="187"/>
      <c r="AK275" s="187"/>
      <c r="AL275" s="187"/>
      <c r="AM275" s="187"/>
      <c r="AO275" s="187"/>
      <c r="AP275" s="187"/>
      <c r="AQ275" s="187"/>
      <c r="AR275" s="187"/>
      <c r="AS275" s="187"/>
      <c r="AT275" s="187"/>
      <c r="AU275" s="187"/>
      <c r="AV275" s="187"/>
      <c r="AW275" s="187"/>
      <c r="AX275" s="187"/>
      <c r="AY275" s="187"/>
      <c r="AZ275" s="187"/>
      <c r="BA275" s="187"/>
      <c r="BB275" s="187"/>
    </row>
    <row r="276" spans="1:54" ht="15.75" customHeight="1">
      <c r="A276" s="442"/>
      <c r="B276" s="442"/>
      <c r="C276" s="187"/>
      <c r="D276" s="187"/>
      <c r="E276" s="187"/>
      <c r="F276" s="187"/>
      <c r="G276" s="444"/>
      <c r="H276" s="443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O276" s="187"/>
      <c r="AP276" s="187"/>
      <c r="AQ276" s="187"/>
      <c r="AR276" s="187"/>
      <c r="AS276" s="187"/>
      <c r="AT276" s="187"/>
      <c r="AU276" s="187"/>
      <c r="AV276" s="187"/>
      <c r="AW276" s="187"/>
      <c r="AX276" s="187"/>
      <c r="AY276" s="187"/>
      <c r="AZ276" s="187"/>
      <c r="BA276" s="187"/>
      <c r="BB276" s="187"/>
    </row>
    <row r="277" spans="1:54" ht="15.75" customHeight="1">
      <c r="A277" s="442"/>
      <c r="B277" s="442"/>
      <c r="C277" s="187"/>
      <c r="D277" s="187"/>
      <c r="E277" s="187"/>
      <c r="F277" s="187"/>
      <c r="G277" s="444"/>
      <c r="H277" s="443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  <c r="AJ277" s="187"/>
      <c r="AK277" s="187"/>
      <c r="AL277" s="187"/>
      <c r="AM277" s="187"/>
      <c r="AO277" s="187"/>
      <c r="AP277" s="187"/>
      <c r="AQ277" s="187"/>
      <c r="AR277" s="187"/>
      <c r="AS277" s="187"/>
      <c r="AT277" s="187"/>
      <c r="AU277" s="187"/>
      <c r="AV277" s="187"/>
      <c r="AW277" s="187"/>
      <c r="AX277" s="187"/>
      <c r="AY277" s="187"/>
      <c r="AZ277" s="187"/>
      <c r="BA277" s="187"/>
      <c r="BB277" s="187"/>
    </row>
    <row r="278" spans="1:54" ht="15.75" customHeight="1">
      <c r="A278" s="442"/>
      <c r="B278" s="442"/>
      <c r="C278" s="187"/>
      <c r="D278" s="187"/>
      <c r="E278" s="187"/>
      <c r="F278" s="187"/>
      <c r="G278" s="444"/>
      <c r="H278" s="443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  <c r="AI278" s="187"/>
      <c r="AJ278" s="187"/>
      <c r="AK278" s="187"/>
      <c r="AL278" s="187"/>
      <c r="AM278" s="187"/>
      <c r="AO278" s="187"/>
      <c r="AP278" s="187"/>
      <c r="AQ278" s="187"/>
      <c r="AR278" s="187"/>
      <c r="AS278" s="187"/>
      <c r="AT278" s="187"/>
      <c r="AU278" s="187"/>
      <c r="AV278" s="187"/>
      <c r="AW278" s="187"/>
      <c r="AX278" s="187"/>
      <c r="AY278" s="187"/>
      <c r="AZ278" s="187"/>
      <c r="BA278" s="187"/>
      <c r="BB278" s="187"/>
    </row>
    <row r="279" spans="1:54" ht="15.75" customHeight="1">
      <c r="A279" s="442"/>
      <c r="B279" s="442"/>
      <c r="C279" s="187"/>
      <c r="D279" s="187"/>
      <c r="E279" s="187"/>
      <c r="F279" s="187"/>
      <c r="G279" s="444"/>
      <c r="H279" s="443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  <c r="AI279" s="187"/>
      <c r="AJ279" s="187"/>
      <c r="AK279" s="187"/>
      <c r="AL279" s="187"/>
      <c r="AM279" s="187"/>
      <c r="AO279" s="187"/>
      <c r="AP279" s="187"/>
      <c r="AQ279" s="187"/>
      <c r="AR279" s="187"/>
      <c r="AS279" s="187"/>
      <c r="AT279" s="187"/>
      <c r="AU279" s="187"/>
      <c r="AV279" s="187"/>
      <c r="AW279" s="187"/>
      <c r="AX279" s="187"/>
      <c r="AY279" s="187"/>
      <c r="AZ279" s="187"/>
      <c r="BA279" s="187"/>
      <c r="BB279" s="187"/>
    </row>
    <row r="280" spans="1:54" ht="15.75" customHeight="1">
      <c r="A280" s="442"/>
      <c r="B280" s="442"/>
      <c r="C280" s="187"/>
      <c r="D280" s="187"/>
      <c r="E280" s="187"/>
      <c r="F280" s="187"/>
      <c r="G280" s="444"/>
      <c r="H280" s="443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  <c r="AI280" s="187"/>
      <c r="AJ280" s="187"/>
      <c r="AK280" s="187"/>
      <c r="AL280" s="187"/>
      <c r="AM280" s="187"/>
      <c r="AO280" s="187"/>
      <c r="AP280" s="187"/>
      <c r="AQ280" s="187"/>
      <c r="AR280" s="187"/>
      <c r="AS280" s="187"/>
      <c r="AT280" s="187"/>
      <c r="AU280" s="187"/>
      <c r="AV280" s="187"/>
      <c r="AW280" s="187"/>
      <c r="AX280" s="187"/>
      <c r="AY280" s="187"/>
      <c r="AZ280" s="187"/>
      <c r="BA280" s="187"/>
      <c r="BB280" s="187"/>
    </row>
    <row r="281" spans="1:54" ht="15.75" customHeight="1">
      <c r="A281" s="442"/>
      <c r="B281" s="442"/>
      <c r="C281" s="187"/>
      <c r="D281" s="187"/>
      <c r="E281" s="187"/>
      <c r="F281" s="187"/>
      <c r="G281" s="444"/>
      <c r="H281" s="443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  <c r="AI281" s="187"/>
      <c r="AJ281" s="187"/>
      <c r="AK281" s="187"/>
      <c r="AL281" s="187"/>
      <c r="AM281" s="187"/>
      <c r="AO281" s="187"/>
      <c r="AP281" s="187"/>
      <c r="AQ281" s="187"/>
      <c r="AR281" s="187"/>
      <c r="AS281" s="187"/>
      <c r="AT281" s="187"/>
      <c r="AU281" s="187"/>
      <c r="AV281" s="187"/>
      <c r="AW281" s="187"/>
      <c r="AX281" s="187"/>
      <c r="AY281" s="187"/>
      <c r="AZ281" s="187"/>
      <c r="BA281" s="187"/>
      <c r="BB281" s="187"/>
    </row>
    <row r="282" spans="1:54" ht="15.75" customHeight="1">
      <c r="A282" s="442"/>
      <c r="B282" s="442"/>
      <c r="C282" s="187"/>
      <c r="D282" s="187"/>
      <c r="E282" s="187"/>
      <c r="F282" s="187"/>
      <c r="G282" s="444"/>
      <c r="H282" s="443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  <c r="AI282" s="187"/>
      <c r="AJ282" s="187"/>
      <c r="AK282" s="187"/>
      <c r="AL282" s="187"/>
      <c r="AM282" s="187"/>
      <c r="AO282" s="187"/>
      <c r="AP282" s="187"/>
      <c r="AQ282" s="187"/>
      <c r="AR282" s="187"/>
      <c r="AS282" s="187"/>
      <c r="AT282" s="187"/>
      <c r="AU282" s="187"/>
      <c r="AV282" s="187"/>
      <c r="AW282" s="187"/>
      <c r="AX282" s="187"/>
      <c r="AY282" s="187"/>
      <c r="AZ282" s="187"/>
      <c r="BA282" s="187"/>
      <c r="BB282" s="187"/>
    </row>
    <row r="283" spans="1:54" ht="15.75" customHeight="1">
      <c r="A283" s="442"/>
      <c r="B283" s="442"/>
      <c r="C283" s="187"/>
      <c r="D283" s="187"/>
      <c r="E283" s="187"/>
      <c r="F283" s="187"/>
      <c r="G283" s="444"/>
      <c r="H283" s="443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O283" s="187"/>
      <c r="AP283" s="187"/>
      <c r="AQ283" s="187"/>
      <c r="AR283" s="187"/>
      <c r="AS283" s="187"/>
      <c r="AT283" s="187"/>
      <c r="AU283" s="187"/>
      <c r="AV283" s="187"/>
      <c r="AW283" s="187"/>
      <c r="AX283" s="187"/>
      <c r="AY283" s="187"/>
      <c r="AZ283" s="187"/>
      <c r="BA283" s="187"/>
      <c r="BB283" s="187"/>
    </row>
    <row r="284" spans="1:54" ht="15.75" customHeight="1">
      <c r="A284" s="442"/>
      <c r="B284" s="442"/>
      <c r="C284" s="187"/>
      <c r="D284" s="187"/>
      <c r="E284" s="187"/>
      <c r="F284" s="187"/>
      <c r="G284" s="444"/>
      <c r="H284" s="443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O284" s="187"/>
      <c r="AP284" s="187"/>
      <c r="AQ284" s="187"/>
      <c r="AR284" s="187"/>
      <c r="AS284" s="187"/>
      <c r="AT284" s="187"/>
      <c r="AU284" s="187"/>
      <c r="AV284" s="187"/>
      <c r="AW284" s="187"/>
      <c r="AX284" s="187"/>
      <c r="AY284" s="187"/>
      <c r="AZ284" s="187"/>
      <c r="BA284" s="187"/>
      <c r="BB284" s="187"/>
    </row>
    <row r="285" spans="1:54" ht="15.75" customHeight="1">
      <c r="A285" s="442"/>
      <c r="B285" s="442"/>
      <c r="C285" s="187"/>
      <c r="D285" s="187"/>
      <c r="E285" s="187"/>
      <c r="F285" s="187"/>
      <c r="G285" s="444"/>
      <c r="H285" s="443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  <c r="AA285" s="187"/>
      <c r="AB285" s="187"/>
      <c r="AC285" s="187"/>
      <c r="AD285" s="187"/>
      <c r="AE285" s="187"/>
      <c r="AF285" s="187"/>
      <c r="AG285" s="187"/>
      <c r="AH285" s="187"/>
      <c r="AI285" s="187"/>
      <c r="AJ285" s="187"/>
      <c r="AK285" s="187"/>
      <c r="AL285" s="187"/>
      <c r="AM285" s="187"/>
      <c r="AO285" s="187"/>
      <c r="AP285" s="187"/>
      <c r="AQ285" s="187"/>
      <c r="AR285" s="187"/>
      <c r="AS285" s="187"/>
      <c r="AT285" s="187"/>
      <c r="AU285" s="187"/>
      <c r="AV285" s="187"/>
      <c r="AW285" s="187"/>
      <c r="AX285" s="187"/>
      <c r="AY285" s="187"/>
      <c r="AZ285" s="187"/>
      <c r="BA285" s="187"/>
      <c r="BB285" s="187"/>
    </row>
    <row r="286" spans="1:54" ht="15.75" customHeight="1">
      <c r="A286" s="442"/>
      <c r="B286" s="442"/>
      <c r="C286" s="187"/>
      <c r="D286" s="187"/>
      <c r="E286" s="187"/>
      <c r="F286" s="187"/>
      <c r="G286" s="444"/>
      <c r="H286" s="443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  <c r="AI286" s="187"/>
      <c r="AJ286" s="187"/>
      <c r="AK286" s="187"/>
      <c r="AL286" s="187"/>
      <c r="AM286" s="187"/>
      <c r="AO286" s="187"/>
      <c r="AP286" s="187"/>
      <c r="AQ286" s="187"/>
      <c r="AR286" s="187"/>
      <c r="AS286" s="187"/>
      <c r="AT286" s="187"/>
      <c r="AU286" s="187"/>
      <c r="AV286" s="187"/>
      <c r="AW286" s="187"/>
      <c r="AX286" s="187"/>
      <c r="AY286" s="187"/>
      <c r="AZ286" s="187"/>
      <c r="BA286" s="187"/>
      <c r="BB286" s="187"/>
    </row>
    <row r="287" spans="1:54" ht="15.75" customHeight="1">
      <c r="A287" s="442"/>
      <c r="B287" s="442"/>
      <c r="C287" s="187"/>
      <c r="D287" s="187"/>
      <c r="E287" s="187"/>
      <c r="F287" s="187"/>
      <c r="G287" s="444"/>
      <c r="H287" s="443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  <c r="AA287" s="187"/>
      <c r="AB287" s="187"/>
      <c r="AC287" s="187"/>
      <c r="AD287" s="187"/>
      <c r="AE287" s="187"/>
      <c r="AF287" s="187"/>
      <c r="AG287" s="187"/>
      <c r="AH287" s="187"/>
      <c r="AI287" s="187"/>
      <c r="AJ287" s="187"/>
      <c r="AK287" s="187"/>
      <c r="AL287" s="187"/>
      <c r="AM287" s="187"/>
      <c r="AO287" s="187"/>
      <c r="AP287" s="187"/>
      <c r="AQ287" s="187"/>
      <c r="AR287" s="187"/>
      <c r="AS287" s="187"/>
      <c r="AT287" s="187"/>
      <c r="AU287" s="187"/>
      <c r="AV287" s="187"/>
      <c r="AW287" s="187"/>
      <c r="AX287" s="187"/>
      <c r="AY287" s="187"/>
      <c r="AZ287" s="187"/>
      <c r="BA287" s="187"/>
      <c r="BB287" s="187"/>
    </row>
    <row r="288" spans="1:54" ht="15.75" customHeight="1">
      <c r="A288" s="442"/>
      <c r="B288" s="442"/>
      <c r="C288" s="187"/>
      <c r="D288" s="187"/>
      <c r="E288" s="187"/>
      <c r="F288" s="187"/>
      <c r="G288" s="444"/>
      <c r="H288" s="443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  <c r="AI288" s="187"/>
      <c r="AJ288" s="187"/>
      <c r="AK288" s="187"/>
      <c r="AL288" s="187"/>
      <c r="AM288" s="187"/>
      <c r="AO288" s="187"/>
      <c r="AP288" s="187"/>
      <c r="AQ288" s="187"/>
      <c r="AR288" s="187"/>
      <c r="AS288" s="187"/>
      <c r="AT288" s="187"/>
      <c r="AU288" s="187"/>
      <c r="AV288" s="187"/>
      <c r="AW288" s="187"/>
      <c r="AX288" s="187"/>
      <c r="AY288" s="187"/>
      <c r="AZ288" s="187"/>
      <c r="BA288" s="187"/>
      <c r="BB288" s="187"/>
    </row>
    <row r="289" spans="1:54" ht="15.75" customHeight="1">
      <c r="A289" s="442"/>
      <c r="B289" s="442"/>
      <c r="C289" s="187"/>
      <c r="D289" s="187"/>
      <c r="E289" s="187"/>
      <c r="F289" s="187"/>
      <c r="G289" s="444"/>
      <c r="H289" s="443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  <c r="AJ289" s="187"/>
      <c r="AK289" s="187"/>
      <c r="AL289" s="187"/>
      <c r="AM289" s="187"/>
      <c r="AO289" s="187"/>
      <c r="AP289" s="187"/>
      <c r="AQ289" s="187"/>
      <c r="AR289" s="187"/>
      <c r="AS289" s="187"/>
      <c r="AT289" s="187"/>
      <c r="AU289" s="187"/>
      <c r="AV289" s="187"/>
      <c r="AW289" s="187"/>
      <c r="AX289" s="187"/>
      <c r="AY289" s="187"/>
      <c r="AZ289" s="187"/>
      <c r="BA289" s="187"/>
      <c r="BB289" s="187"/>
    </row>
    <row r="290" spans="1:54" ht="15.75" customHeight="1">
      <c r="A290" s="442"/>
      <c r="B290" s="442"/>
      <c r="C290" s="187"/>
      <c r="D290" s="187"/>
      <c r="E290" s="187"/>
      <c r="F290" s="187"/>
      <c r="G290" s="444"/>
      <c r="H290" s="443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O290" s="187"/>
      <c r="AP290" s="187"/>
      <c r="AQ290" s="187"/>
      <c r="AR290" s="187"/>
      <c r="AS290" s="187"/>
      <c r="AT290" s="187"/>
      <c r="AU290" s="187"/>
      <c r="AV290" s="187"/>
      <c r="AW290" s="187"/>
      <c r="AX290" s="187"/>
      <c r="AY290" s="187"/>
      <c r="AZ290" s="187"/>
      <c r="BA290" s="187"/>
      <c r="BB290" s="187"/>
    </row>
    <row r="291" spans="1:54" ht="15.75" customHeight="1">
      <c r="A291" s="442"/>
      <c r="B291" s="442"/>
      <c r="C291" s="187"/>
      <c r="D291" s="187"/>
      <c r="E291" s="187"/>
      <c r="F291" s="187"/>
      <c r="G291" s="444"/>
      <c r="H291" s="443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  <c r="AA291" s="187"/>
      <c r="AB291" s="187"/>
      <c r="AC291" s="187"/>
      <c r="AD291" s="187"/>
      <c r="AE291" s="187"/>
      <c r="AF291" s="187"/>
      <c r="AG291" s="187"/>
      <c r="AH291" s="187"/>
      <c r="AI291" s="187"/>
      <c r="AJ291" s="187"/>
      <c r="AK291" s="187"/>
      <c r="AL291" s="187"/>
      <c r="AM291" s="187"/>
      <c r="AO291" s="187"/>
      <c r="AP291" s="187"/>
      <c r="AQ291" s="187"/>
      <c r="AR291" s="187"/>
      <c r="AS291" s="187"/>
      <c r="AT291" s="187"/>
      <c r="AU291" s="187"/>
      <c r="AV291" s="187"/>
      <c r="AW291" s="187"/>
      <c r="AX291" s="187"/>
      <c r="AY291" s="187"/>
      <c r="AZ291" s="187"/>
      <c r="BA291" s="187"/>
      <c r="BB291" s="187"/>
    </row>
    <row r="292" spans="1:54" ht="15.75" customHeight="1">
      <c r="A292" s="442"/>
      <c r="B292" s="442"/>
      <c r="C292" s="187"/>
      <c r="D292" s="187"/>
      <c r="E292" s="187"/>
      <c r="F292" s="187"/>
      <c r="G292" s="444"/>
      <c r="H292" s="443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  <c r="AA292" s="187"/>
      <c r="AB292" s="187"/>
      <c r="AC292" s="187"/>
      <c r="AD292" s="187"/>
      <c r="AE292" s="187"/>
      <c r="AF292" s="187"/>
      <c r="AG292" s="187"/>
      <c r="AH292" s="187"/>
      <c r="AI292" s="187"/>
      <c r="AJ292" s="187"/>
      <c r="AK292" s="187"/>
      <c r="AL292" s="187"/>
      <c r="AM292" s="187"/>
      <c r="AO292" s="187"/>
      <c r="AP292" s="187"/>
      <c r="AQ292" s="187"/>
      <c r="AR292" s="187"/>
      <c r="AS292" s="187"/>
      <c r="AT292" s="187"/>
      <c r="AU292" s="187"/>
      <c r="AV292" s="187"/>
      <c r="AW292" s="187"/>
      <c r="AX292" s="187"/>
      <c r="AY292" s="187"/>
      <c r="AZ292" s="187"/>
      <c r="BA292" s="187"/>
      <c r="BB292" s="187"/>
    </row>
    <row r="293" spans="1:54" ht="15.75" customHeight="1">
      <c r="A293" s="442"/>
      <c r="B293" s="442"/>
      <c r="C293" s="187"/>
      <c r="D293" s="187"/>
      <c r="E293" s="187"/>
      <c r="F293" s="187"/>
      <c r="G293" s="444"/>
      <c r="H293" s="443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  <c r="AA293" s="187"/>
      <c r="AB293" s="187"/>
      <c r="AC293" s="187"/>
      <c r="AD293" s="187"/>
      <c r="AE293" s="187"/>
      <c r="AF293" s="187"/>
      <c r="AG293" s="187"/>
      <c r="AH293" s="187"/>
      <c r="AI293" s="187"/>
      <c r="AJ293" s="187"/>
      <c r="AK293" s="187"/>
      <c r="AL293" s="187"/>
      <c r="AM293" s="187"/>
      <c r="AO293" s="187"/>
      <c r="AP293" s="187"/>
      <c r="AQ293" s="187"/>
      <c r="AR293" s="187"/>
      <c r="AS293" s="187"/>
      <c r="AT293" s="187"/>
      <c r="AU293" s="187"/>
      <c r="AV293" s="187"/>
      <c r="AW293" s="187"/>
      <c r="AX293" s="187"/>
      <c r="AY293" s="187"/>
      <c r="AZ293" s="187"/>
      <c r="BA293" s="187"/>
      <c r="BB293" s="187"/>
    </row>
    <row r="294" spans="1:54" ht="15.75" customHeight="1">
      <c r="A294" s="442"/>
      <c r="B294" s="442"/>
      <c r="C294" s="187"/>
      <c r="D294" s="187"/>
      <c r="E294" s="187"/>
      <c r="F294" s="187"/>
      <c r="G294" s="444"/>
      <c r="H294" s="443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  <c r="AA294" s="187"/>
      <c r="AB294" s="187"/>
      <c r="AC294" s="187"/>
      <c r="AD294" s="187"/>
      <c r="AE294" s="187"/>
      <c r="AF294" s="187"/>
      <c r="AG294" s="187"/>
      <c r="AH294" s="187"/>
      <c r="AI294" s="187"/>
      <c r="AJ294" s="187"/>
      <c r="AK294" s="187"/>
      <c r="AL294" s="187"/>
      <c r="AM294" s="187"/>
      <c r="AO294" s="187"/>
      <c r="AP294" s="187"/>
      <c r="AQ294" s="187"/>
      <c r="AR294" s="187"/>
      <c r="AS294" s="187"/>
      <c r="AT294" s="187"/>
      <c r="AU294" s="187"/>
      <c r="AV294" s="187"/>
      <c r="AW294" s="187"/>
      <c r="AX294" s="187"/>
      <c r="AY294" s="187"/>
      <c r="AZ294" s="187"/>
      <c r="BA294" s="187"/>
      <c r="BB294" s="187"/>
    </row>
    <row r="295" spans="1:54" ht="15.75" customHeight="1">
      <c r="A295" s="442"/>
      <c r="B295" s="442"/>
      <c r="C295" s="187"/>
      <c r="D295" s="187"/>
      <c r="E295" s="187"/>
      <c r="F295" s="187"/>
      <c r="G295" s="444"/>
      <c r="H295" s="443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  <c r="AA295" s="187"/>
      <c r="AB295" s="187"/>
      <c r="AC295" s="187"/>
      <c r="AD295" s="187"/>
      <c r="AE295" s="187"/>
      <c r="AF295" s="187"/>
      <c r="AG295" s="187"/>
      <c r="AH295" s="187"/>
      <c r="AI295" s="187"/>
      <c r="AJ295" s="187"/>
      <c r="AK295" s="187"/>
      <c r="AL295" s="187"/>
      <c r="AM295" s="187"/>
      <c r="AO295" s="187"/>
      <c r="AP295" s="187"/>
      <c r="AQ295" s="187"/>
      <c r="AR295" s="187"/>
      <c r="AS295" s="187"/>
      <c r="AT295" s="187"/>
      <c r="AU295" s="187"/>
      <c r="AV295" s="187"/>
      <c r="AW295" s="187"/>
      <c r="AX295" s="187"/>
      <c r="AY295" s="187"/>
      <c r="AZ295" s="187"/>
      <c r="BA295" s="187"/>
      <c r="BB295" s="187"/>
    </row>
    <row r="296" spans="1:54" ht="15.75" customHeight="1">
      <c r="A296" s="442"/>
      <c r="B296" s="442"/>
      <c r="C296" s="187"/>
      <c r="D296" s="187"/>
      <c r="E296" s="187"/>
      <c r="F296" s="187"/>
      <c r="G296" s="444"/>
      <c r="H296" s="443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  <c r="AA296" s="187"/>
      <c r="AB296" s="187"/>
      <c r="AC296" s="187"/>
      <c r="AD296" s="187"/>
      <c r="AE296" s="187"/>
      <c r="AF296" s="187"/>
      <c r="AG296" s="187"/>
      <c r="AH296" s="187"/>
      <c r="AI296" s="187"/>
      <c r="AJ296" s="187"/>
      <c r="AK296" s="187"/>
      <c r="AL296" s="187"/>
      <c r="AM296" s="187"/>
      <c r="AO296" s="187"/>
      <c r="AP296" s="187"/>
      <c r="AQ296" s="187"/>
      <c r="AR296" s="187"/>
      <c r="AS296" s="187"/>
      <c r="AT296" s="187"/>
      <c r="AU296" s="187"/>
      <c r="AV296" s="187"/>
      <c r="AW296" s="187"/>
      <c r="AX296" s="187"/>
      <c r="AY296" s="187"/>
      <c r="AZ296" s="187"/>
      <c r="BA296" s="187"/>
      <c r="BB296" s="187"/>
    </row>
    <row r="297" spans="1:54" ht="15.75" customHeight="1">
      <c r="A297" s="442"/>
      <c r="B297" s="442"/>
      <c r="C297" s="187"/>
      <c r="D297" s="187"/>
      <c r="E297" s="187"/>
      <c r="F297" s="187"/>
      <c r="G297" s="444"/>
      <c r="H297" s="443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  <c r="AA297" s="187"/>
      <c r="AB297" s="187"/>
      <c r="AC297" s="187"/>
      <c r="AD297" s="187"/>
      <c r="AE297" s="187"/>
      <c r="AF297" s="187"/>
      <c r="AG297" s="187"/>
      <c r="AH297" s="187"/>
      <c r="AI297" s="187"/>
      <c r="AJ297" s="187"/>
      <c r="AK297" s="187"/>
      <c r="AL297" s="187"/>
      <c r="AM297" s="187"/>
      <c r="AO297" s="187"/>
      <c r="AP297" s="187"/>
      <c r="AQ297" s="187"/>
      <c r="AR297" s="187"/>
      <c r="AS297" s="187"/>
      <c r="AT297" s="187"/>
      <c r="AU297" s="187"/>
      <c r="AV297" s="187"/>
      <c r="AW297" s="187"/>
      <c r="AX297" s="187"/>
      <c r="AY297" s="187"/>
      <c r="AZ297" s="187"/>
      <c r="BA297" s="187"/>
      <c r="BB297" s="187"/>
    </row>
    <row r="298" spans="1:54" ht="15.75" customHeight="1">
      <c r="A298" s="442"/>
      <c r="B298" s="442"/>
      <c r="C298" s="187"/>
      <c r="D298" s="187"/>
      <c r="E298" s="187"/>
      <c r="F298" s="187"/>
      <c r="G298" s="444"/>
      <c r="H298" s="443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  <c r="AA298" s="187"/>
      <c r="AB298" s="187"/>
      <c r="AC298" s="187"/>
      <c r="AD298" s="187"/>
      <c r="AE298" s="187"/>
      <c r="AF298" s="187"/>
      <c r="AG298" s="187"/>
      <c r="AH298" s="187"/>
      <c r="AI298" s="187"/>
      <c r="AJ298" s="187"/>
      <c r="AK298" s="187"/>
      <c r="AL298" s="187"/>
      <c r="AM298" s="187"/>
      <c r="AO298" s="187"/>
      <c r="AP298" s="187"/>
      <c r="AQ298" s="187"/>
      <c r="AR298" s="187"/>
      <c r="AS298" s="187"/>
      <c r="AT298" s="187"/>
      <c r="AU298" s="187"/>
      <c r="AV298" s="187"/>
      <c r="AW298" s="187"/>
      <c r="AX298" s="187"/>
      <c r="AY298" s="187"/>
      <c r="AZ298" s="187"/>
      <c r="BA298" s="187"/>
      <c r="BB298" s="187"/>
    </row>
    <row r="299" spans="1:54" ht="15.75" customHeight="1">
      <c r="A299" s="442"/>
      <c r="B299" s="442"/>
      <c r="C299" s="187"/>
      <c r="D299" s="187"/>
      <c r="E299" s="187"/>
      <c r="F299" s="187"/>
      <c r="G299" s="444"/>
      <c r="H299" s="443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  <c r="AA299" s="187"/>
      <c r="AB299" s="187"/>
      <c r="AC299" s="187"/>
      <c r="AD299" s="187"/>
      <c r="AE299" s="187"/>
      <c r="AF299" s="187"/>
      <c r="AG299" s="187"/>
      <c r="AH299" s="187"/>
      <c r="AI299" s="187"/>
      <c r="AJ299" s="187"/>
      <c r="AK299" s="187"/>
      <c r="AL299" s="187"/>
      <c r="AM299" s="187"/>
      <c r="AO299" s="187"/>
      <c r="AP299" s="187"/>
      <c r="AQ299" s="187"/>
      <c r="AR299" s="187"/>
      <c r="AS299" s="187"/>
      <c r="AT299" s="187"/>
      <c r="AU299" s="187"/>
      <c r="AV299" s="187"/>
      <c r="AW299" s="187"/>
      <c r="AX299" s="187"/>
      <c r="AY299" s="187"/>
      <c r="AZ299" s="187"/>
      <c r="BA299" s="187"/>
      <c r="BB299" s="187"/>
    </row>
    <row r="300" spans="1:54" ht="15.75" customHeight="1">
      <c r="A300" s="442"/>
      <c r="B300" s="442"/>
      <c r="C300" s="187"/>
      <c r="D300" s="187"/>
      <c r="E300" s="187"/>
      <c r="F300" s="187"/>
      <c r="G300" s="444"/>
      <c r="H300" s="443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  <c r="AJ300" s="187"/>
      <c r="AK300" s="187"/>
      <c r="AL300" s="187"/>
      <c r="AM300" s="187"/>
      <c r="AO300" s="187"/>
      <c r="AP300" s="187"/>
      <c r="AQ300" s="187"/>
      <c r="AR300" s="187"/>
      <c r="AS300" s="187"/>
      <c r="AT300" s="187"/>
      <c r="AU300" s="187"/>
      <c r="AV300" s="187"/>
      <c r="AW300" s="187"/>
      <c r="AX300" s="187"/>
      <c r="AY300" s="187"/>
      <c r="AZ300" s="187"/>
      <c r="BA300" s="187"/>
      <c r="BB300" s="187"/>
    </row>
    <row r="301" spans="1:54" ht="15.75" customHeight="1">
      <c r="A301" s="442"/>
      <c r="B301" s="442"/>
      <c r="C301" s="187"/>
      <c r="D301" s="187"/>
      <c r="E301" s="187"/>
      <c r="F301" s="187"/>
      <c r="G301" s="444"/>
      <c r="H301" s="443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  <c r="AJ301" s="187"/>
      <c r="AK301" s="187"/>
      <c r="AL301" s="187"/>
      <c r="AM301" s="187"/>
      <c r="AO301" s="187"/>
      <c r="AP301" s="187"/>
      <c r="AQ301" s="187"/>
      <c r="AR301" s="187"/>
      <c r="AS301" s="187"/>
      <c r="AT301" s="187"/>
      <c r="AU301" s="187"/>
      <c r="AV301" s="187"/>
      <c r="AW301" s="187"/>
      <c r="AX301" s="187"/>
      <c r="AY301" s="187"/>
      <c r="AZ301" s="187"/>
      <c r="BA301" s="187"/>
      <c r="BB301" s="187"/>
    </row>
    <row r="302" spans="1:54" ht="15.75" customHeight="1">
      <c r="A302" s="442"/>
      <c r="B302" s="442"/>
      <c r="C302" s="187"/>
      <c r="D302" s="187"/>
      <c r="E302" s="187"/>
      <c r="F302" s="187"/>
      <c r="G302" s="444"/>
      <c r="H302" s="443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O302" s="187"/>
      <c r="AP302" s="187"/>
      <c r="AQ302" s="187"/>
      <c r="AR302" s="187"/>
      <c r="AS302" s="187"/>
      <c r="AT302" s="187"/>
      <c r="AU302" s="187"/>
      <c r="AV302" s="187"/>
      <c r="AW302" s="187"/>
      <c r="AX302" s="187"/>
      <c r="AY302" s="187"/>
      <c r="AZ302" s="187"/>
      <c r="BA302" s="187"/>
      <c r="BB302" s="187"/>
    </row>
    <row r="303" spans="1:54" ht="15.75" customHeight="1">
      <c r="A303" s="442"/>
      <c r="B303" s="442"/>
      <c r="C303" s="187"/>
      <c r="D303" s="187"/>
      <c r="E303" s="187"/>
      <c r="F303" s="187"/>
      <c r="G303" s="444"/>
      <c r="H303" s="443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  <c r="AA303" s="187"/>
      <c r="AB303" s="187"/>
      <c r="AC303" s="187"/>
      <c r="AD303" s="187"/>
      <c r="AE303" s="187"/>
      <c r="AF303" s="187"/>
      <c r="AG303" s="187"/>
      <c r="AH303" s="187"/>
      <c r="AI303" s="187"/>
      <c r="AJ303" s="187"/>
      <c r="AK303" s="187"/>
      <c r="AL303" s="187"/>
      <c r="AM303" s="187"/>
      <c r="AO303" s="187"/>
      <c r="AP303" s="187"/>
      <c r="AQ303" s="187"/>
      <c r="AR303" s="187"/>
      <c r="AS303" s="187"/>
      <c r="AT303" s="187"/>
      <c r="AU303" s="187"/>
      <c r="AV303" s="187"/>
      <c r="AW303" s="187"/>
      <c r="AX303" s="187"/>
      <c r="AY303" s="187"/>
      <c r="AZ303" s="187"/>
      <c r="BA303" s="187"/>
      <c r="BB303" s="187"/>
    </row>
    <row r="304" spans="1:54" ht="15.75" customHeight="1">
      <c r="A304" s="442"/>
      <c r="B304" s="442"/>
      <c r="C304" s="187"/>
      <c r="D304" s="187"/>
      <c r="E304" s="187"/>
      <c r="F304" s="187"/>
      <c r="G304" s="444"/>
      <c r="H304" s="443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  <c r="AA304" s="187"/>
      <c r="AB304" s="187"/>
      <c r="AC304" s="187"/>
      <c r="AD304" s="187"/>
      <c r="AE304" s="187"/>
      <c r="AF304" s="187"/>
      <c r="AG304" s="187"/>
      <c r="AH304" s="187"/>
      <c r="AI304" s="187"/>
      <c r="AJ304" s="187"/>
      <c r="AK304" s="187"/>
      <c r="AL304" s="187"/>
      <c r="AM304" s="187"/>
      <c r="AO304" s="187"/>
      <c r="AP304" s="187"/>
      <c r="AQ304" s="187"/>
      <c r="AR304" s="187"/>
      <c r="AS304" s="187"/>
      <c r="AT304" s="187"/>
      <c r="AU304" s="187"/>
      <c r="AV304" s="187"/>
      <c r="AW304" s="187"/>
      <c r="AX304" s="187"/>
      <c r="AY304" s="187"/>
      <c r="AZ304" s="187"/>
      <c r="BA304" s="187"/>
      <c r="BB304" s="187"/>
    </row>
    <row r="305" spans="1:54" ht="15.75" customHeight="1">
      <c r="A305" s="442"/>
      <c r="B305" s="442"/>
      <c r="C305" s="187"/>
      <c r="D305" s="187"/>
      <c r="E305" s="187"/>
      <c r="F305" s="187"/>
      <c r="G305" s="444"/>
      <c r="H305" s="443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  <c r="AA305" s="187"/>
      <c r="AB305" s="187"/>
      <c r="AC305" s="187"/>
      <c r="AD305" s="187"/>
      <c r="AE305" s="187"/>
      <c r="AF305" s="187"/>
      <c r="AG305" s="187"/>
      <c r="AH305" s="187"/>
      <c r="AI305" s="187"/>
      <c r="AJ305" s="187"/>
      <c r="AK305" s="187"/>
      <c r="AL305" s="187"/>
      <c r="AM305" s="187"/>
      <c r="AO305" s="187"/>
      <c r="AP305" s="187"/>
      <c r="AQ305" s="187"/>
      <c r="AR305" s="187"/>
      <c r="AS305" s="187"/>
      <c r="AT305" s="187"/>
      <c r="AU305" s="187"/>
      <c r="AV305" s="187"/>
      <c r="AW305" s="187"/>
      <c r="AX305" s="187"/>
      <c r="AY305" s="187"/>
      <c r="AZ305" s="187"/>
      <c r="BA305" s="187"/>
      <c r="BB305" s="187"/>
    </row>
    <row r="306" spans="1:54" ht="15.75" customHeight="1">
      <c r="A306" s="442"/>
      <c r="B306" s="442"/>
      <c r="C306" s="187"/>
      <c r="D306" s="187"/>
      <c r="E306" s="187"/>
      <c r="F306" s="187"/>
      <c r="G306" s="444"/>
      <c r="H306" s="443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  <c r="AA306" s="187"/>
      <c r="AB306" s="187"/>
      <c r="AC306" s="187"/>
      <c r="AD306" s="187"/>
      <c r="AE306" s="187"/>
      <c r="AF306" s="187"/>
      <c r="AG306" s="187"/>
      <c r="AH306" s="187"/>
      <c r="AI306" s="187"/>
      <c r="AJ306" s="187"/>
      <c r="AK306" s="187"/>
      <c r="AL306" s="187"/>
      <c r="AM306" s="187"/>
      <c r="AO306" s="187"/>
      <c r="AP306" s="187"/>
      <c r="AQ306" s="187"/>
      <c r="AR306" s="187"/>
      <c r="AS306" s="187"/>
      <c r="AT306" s="187"/>
      <c r="AU306" s="187"/>
      <c r="AV306" s="187"/>
      <c r="AW306" s="187"/>
      <c r="AX306" s="187"/>
      <c r="AY306" s="187"/>
      <c r="AZ306" s="187"/>
      <c r="BA306" s="187"/>
      <c r="BB306" s="187"/>
    </row>
    <row r="307" spans="1:54" ht="15.75" customHeight="1">
      <c r="A307" s="442"/>
      <c r="B307" s="442"/>
      <c r="C307" s="187"/>
      <c r="D307" s="187"/>
      <c r="E307" s="187"/>
      <c r="F307" s="187"/>
      <c r="G307" s="444"/>
      <c r="H307" s="443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  <c r="AA307" s="187"/>
      <c r="AB307" s="187"/>
      <c r="AC307" s="187"/>
      <c r="AD307" s="187"/>
      <c r="AE307" s="187"/>
      <c r="AF307" s="187"/>
      <c r="AG307" s="187"/>
      <c r="AH307" s="187"/>
      <c r="AI307" s="187"/>
      <c r="AJ307" s="187"/>
      <c r="AK307" s="187"/>
      <c r="AL307" s="187"/>
      <c r="AM307" s="187"/>
      <c r="AO307" s="187"/>
      <c r="AP307" s="187"/>
      <c r="AQ307" s="187"/>
      <c r="AR307" s="187"/>
      <c r="AS307" s="187"/>
      <c r="AT307" s="187"/>
      <c r="AU307" s="187"/>
      <c r="AV307" s="187"/>
      <c r="AW307" s="187"/>
      <c r="AX307" s="187"/>
      <c r="AY307" s="187"/>
      <c r="AZ307" s="187"/>
      <c r="BA307" s="187"/>
      <c r="BB307" s="187"/>
    </row>
    <row r="308" spans="1:54" ht="15.75" customHeight="1">
      <c r="A308" s="442"/>
      <c r="B308" s="442"/>
      <c r="C308" s="187"/>
      <c r="D308" s="187"/>
      <c r="E308" s="187"/>
      <c r="F308" s="187"/>
      <c r="G308" s="444"/>
      <c r="H308" s="443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  <c r="AA308" s="187"/>
      <c r="AB308" s="187"/>
      <c r="AC308" s="187"/>
      <c r="AD308" s="187"/>
      <c r="AE308" s="187"/>
      <c r="AF308" s="187"/>
      <c r="AG308" s="187"/>
      <c r="AH308" s="187"/>
      <c r="AI308" s="187"/>
      <c r="AJ308" s="187"/>
      <c r="AK308" s="187"/>
      <c r="AL308" s="187"/>
      <c r="AM308" s="187"/>
      <c r="AO308" s="187"/>
      <c r="AP308" s="187"/>
      <c r="AQ308" s="187"/>
      <c r="AR308" s="187"/>
      <c r="AS308" s="187"/>
      <c r="AT308" s="187"/>
      <c r="AU308" s="187"/>
      <c r="AV308" s="187"/>
      <c r="AW308" s="187"/>
      <c r="AX308" s="187"/>
      <c r="AY308" s="187"/>
      <c r="AZ308" s="187"/>
      <c r="BA308" s="187"/>
      <c r="BB308" s="187"/>
    </row>
    <row r="309" spans="1:54" ht="15.75" customHeight="1">
      <c r="A309" s="442"/>
      <c r="B309" s="442"/>
      <c r="C309" s="187"/>
      <c r="D309" s="187"/>
      <c r="E309" s="187"/>
      <c r="F309" s="187"/>
      <c r="G309" s="444"/>
      <c r="H309" s="443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  <c r="AA309" s="187"/>
      <c r="AB309" s="187"/>
      <c r="AC309" s="187"/>
      <c r="AD309" s="187"/>
      <c r="AE309" s="187"/>
      <c r="AF309" s="187"/>
      <c r="AG309" s="187"/>
      <c r="AH309" s="187"/>
      <c r="AI309" s="187"/>
      <c r="AJ309" s="187"/>
      <c r="AK309" s="187"/>
      <c r="AL309" s="187"/>
      <c r="AM309" s="187"/>
      <c r="AO309" s="187"/>
      <c r="AP309" s="187"/>
      <c r="AQ309" s="187"/>
      <c r="AR309" s="187"/>
      <c r="AS309" s="187"/>
      <c r="AT309" s="187"/>
      <c r="AU309" s="187"/>
      <c r="AV309" s="187"/>
      <c r="AW309" s="187"/>
      <c r="AX309" s="187"/>
      <c r="AY309" s="187"/>
      <c r="AZ309" s="187"/>
      <c r="BA309" s="187"/>
      <c r="BB309" s="187"/>
    </row>
    <row r="310" spans="1:54" ht="15.75" customHeight="1">
      <c r="A310" s="442"/>
      <c r="B310" s="442"/>
      <c r="C310" s="187"/>
      <c r="D310" s="187"/>
      <c r="E310" s="187"/>
      <c r="F310" s="187"/>
      <c r="G310" s="444"/>
      <c r="H310" s="443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  <c r="AA310" s="187"/>
      <c r="AB310" s="187"/>
      <c r="AC310" s="187"/>
      <c r="AD310" s="187"/>
      <c r="AE310" s="187"/>
      <c r="AF310" s="187"/>
      <c r="AG310" s="187"/>
      <c r="AH310" s="187"/>
      <c r="AI310" s="187"/>
      <c r="AJ310" s="187"/>
      <c r="AK310" s="187"/>
      <c r="AL310" s="187"/>
      <c r="AM310" s="187"/>
      <c r="AO310" s="187"/>
      <c r="AP310" s="187"/>
      <c r="AQ310" s="187"/>
      <c r="AR310" s="187"/>
      <c r="AS310" s="187"/>
      <c r="AT310" s="187"/>
      <c r="AU310" s="187"/>
      <c r="AV310" s="187"/>
      <c r="AW310" s="187"/>
      <c r="AX310" s="187"/>
      <c r="AY310" s="187"/>
      <c r="AZ310" s="187"/>
      <c r="BA310" s="187"/>
      <c r="BB310" s="187"/>
    </row>
    <row r="311" spans="1:54" ht="15.75" customHeight="1">
      <c r="A311" s="442"/>
      <c r="B311" s="442"/>
      <c r="C311" s="187"/>
      <c r="D311" s="187"/>
      <c r="E311" s="187"/>
      <c r="F311" s="187"/>
      <c r="G311" s="444"/>
      <c r="H311" s="443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  <c r="AA311" s="187"/>
      <c r="AB311" s="187"/>
      <c r="AC311" s="187"/>
      <c r="AD311" s="187"/>
      <c r="AE311" s="187"/>
      <c r="AF311" s="187"/>
      <c r="AG311" s="187"/>
      <c r="AH311" s="187"/>
      <c r="AI311" s="187"/>
      <c r="AJ311" s="187"/>
      <c r="AK311" s="187"/>
      <c r="AL311" s="187"/>
      <c r="AM311" s="187"/>
      <c r="AO311" s="187"/>
      <c r="AP311" s="187"/>
      <c r="AQ311" s="187"/>
      <c r="AR311" s="187"/>
      <c r="AS311" s="187"/>
      <c r="AT311" s="187"/>
      <c r="AU311" s="187"/>
      <c r="AV311" s="187"/>
      <c r="AW311" s="187"/>
      <c r="AX311" s="187"/>
      <c r="AY311" s="187"/>
      <c r="AZ311" s="187"/>
      <c r="BA311" s="187"/>
      <c r="BB311" s="187"/>
    </row>
    <row r="312" spans="1:54" ht="15.75" customHeight="1">
      <c r="A312" s="442"/>
      <c r="B312" s="442"/>
      <c r="C312" s="187"/>
      <c r="D312" s="187"/>
      <c r="E312" s="187"/>
      <c r="F312" s="187"/>
      <c r="G312" s="444"/>
      <c r="H312" s="443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  <c r="AI312" s="187"/>
      <c r="AJ312" s="187"/>
      <c r="AK312" s="187"/>
      <c r="AL312" s="187"/>
      <c r="AM312" s="187"/>
      <c r="AO312" s="187"/>
      <c r="AP312" s="187"/>
      <c r="AQ312" s="187"/>
      <c r="AR312" s="187"/>
      <c r="AS312" s="187"/>
      <c r="AT312" s="187"/>
      <c r="AU312" s="187"/>
      <c r="AV312" s="187"/>
      <c r="AW312" s="187"/>
      <c r="AX312" s="187"/>
      <c r="AY312" s="187"/>
      <c r="AZ312" s="187"/>
      <c r="BA312" s="187"/>
      <c r="BB312" s="187"/>
    </row>
    <row r="313" spans="1:54" ht="15.75" customHeight="1">
      <c r="A313" s="442"/>
      <c r="B313" s="442"/>
      <c r="C313" s="187"/>
      <c r="D313" s="187"/>
      <c r="E313" s="187"/>
      <c r="F313" s="187"/>
      <c r="G313" s="444"/>
      <c r="H313" s="443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  <c r="AA313" s="187"/>
      <c r="AB313" s="187"/>
      <c r="AC313" s="187"/>
      <c r="AD313" s="187"/>
      <c r="AE313" s="187"/>
      <c r="AF313" s="187"/>
      <c r="AG313" s="187"/>
      <c r="AH313" s="187"/>
      <c r="AI313" s="187"/>
      <c r="AJ313" s="187"/>
      <c r="AK313" s="187"/>
      <c r="AL313" s="187"/>
      <c r="AM313" s="187"/>
      <c r="AO313" s="187"/>
      <c r="AP313" s="187"/>
      <c r="AQ313" s="187"/>
      <c r="AR313" s="187"/>
      <c r="AS313" s="187"/>
      <c r="AT313" s="187"/>
      <c r="AU313" s="187"/>
      <c r="AV313" s="187"/>
      <c r="AW313" s="187"/>
      <c r="AX313" s="187"/>
      <c r="AY313" s="187"/>
      <c r="AZ313" s="187"/>
      <c r="BA313" s="187"/>
      <c r="BB313" s="187"/>
    </row>
    <row r="314" spans="1:54" ht="15.75" customHeight="1">
      <c r="A314" s="442"/>
      <c r="B314" s="442"/>
      <c r="C314" s="187"/>
      <c r="D314" s="187"/>
      <c r="E314" s="187"/>
      <c r="F314" s="187"/>
      <c r="G314" s="444"/>
      <c r="H314" s="443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O314" s="187"/>
      <c r="AP314" s="187"/>
      <c r="AQ314" s="187"/>
      <c r="AR314" s="187"/>
      <c r="AS314" s="187"/>
      <c r="AT314" s="187"/>
      <c r="AU314" s="187"/>
      <c r="AV314" s="187"/>
      <c r="AW314" s="187"/>
      <c r="AX314" s="187"/>
      <c r="AY314" s="187"/>
      <c r="AZ314" s="187"/>
      <c r="BA314" s="187"/>
      <c r="BB314" s="187"/>
    </row>
    <row r="315" spans="1:54" ht="15.75" customHeight="1">
      <c r="A315" s="442"/>
      <c r="B315" s="442"/>
      <c r="C315" s="187"/>
      <c r="D315" s="187"/>
      <c r="E315" s="187"/>
      <c r="F315" s="187"/>
      <c r="G315" s="444"/>
      <c r="H315" s="443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O315" s="187"/>
      <c r="AP315" s="187"/>
      <c r="AQ315" s="187"/>
      <c r="AR315" s="187"/>
      <c r="AS315" s="187"/>
      <c r="AT315" s="187"/>
      <c r="AU315" s="187"/>
      <c r="AV315" s="187"/>
      <c r="AW315" s="187"/>
      <c r="AX315" s="187"/>
      <c r="AY315" s="187"/>
      <c r="AZ315" s="187"/>
      <c r="BA315" s="187"/>
      <c r="BB315" s="187"/>
    </row>
    <row r="316" spans="1:54" ht="15.75" customHeight="1">
      <c r="A316" s="442"/>
      <c r="B316" s="442"/>
      <c r="C316" s="187"/>
      <c r="D316" s="187"/>
      <c r="E316" s="187"/>
      <c r="F316" s="187"/>
      <c r="G316" s="444"/>
      <c r="H316" s="443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O316" s="187"/>
      <c r="AP316" s="187"/>
      <c r="AQ316" s="187"/>
      <c r="AR316" s="187"/>
      <c r="AS316" s="187"/>
      <c r="AT316" s="187"/>
      <c r="AU316" s="187"/>
      <c r="AV316" s="187"/>
      <c r="AW316" s="187"/>
      <c r="AX316" s="187"/>
      <c r="AY316" s="187"/>
      <c r="AZ316" s="187"/>
      <c r="BA316" s="187"/>
      <c r="BB316" s="187"/>
    </row>
    <row r="317" spans="1:54" ht="15.75" customHeight="1">
      <c r="A317" s="442"/>
      <c r="B317" s="442"/>
      <c r="C317" s="187"/>
      <c r="D317" s="187"/>
      <c r="E317" s="187"/>
      <c r="F317" s="187"/>
      <c r="G317" s="444"/>
      <c r="H317" s="443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O317" s="187"/>
      <c r="AP317" s="187"/>
      <c r="AQ317" s="187"/>
      <c r="AR317" s="187"/>
      <c r="AS317" s="187"/>
      <c r="AT317" s="187"/>
      <c r="AU317" s="187"/>
      <c r="AV317" s="187"/>
      <c r="AW317" s="187"/>
      <c r="AX317" s="187"/>
      <c r="AY317" s="187"/>
      <c r="AZ317" s="187"/>
      <c r="BA317" s="187"/>
      <c r="BB317" s="187"/>
    </row>
    <row r="318" spans="1:54" ht="15.75" customHeight="1">
      <c r="A318" s="442"/>
      <c r="B318" s="442"/>
      <c r="C318" s="187"/>
      <c r="D318" s="187"/>
      <c r="E318" s="187"/>
      <c r="F318" s="187"/>
      <c r="G318" s="444"/>
      <c r="H318" s="443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O318" s="187"/>
      <c r="AP318" s="187"/>
      <c r="AQ318" s="187"/>
      <c r="AR318" s="187"/>
      <c r="AS318" s="187"/>
      <c r="AT318" s="187"/>
      <c r="AU318" s="187"/>
      <c r="AV318" s="187"/>
      <c r="AW318" s="187"/>
      <c r="AX318" s="187"/>
      <c r="AY318" s="187"/>
      <c r="AZ318" s="187"/>
      <c r="BA318" s="187"/>
      <c r="BB318" s="187"/>
    </row>
    <row r="319" spans="1:54" ht="15.75" customHeight="1">
      <c r="A319" s="442"/>
      <c r="B319" s="442"/>
      <c r="C319" s="187"/>
      <c r="D319" s="187"/>
      <c r="E319" s="187"/>
      <c r="F319" s="187"/>
      <c r="G319" s="444"/>
      <c r="H319" s="443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  <c r="AI319" s="187"/>
      <c r="AJ319" s="187"/>
      <c r="AK319" s="187"/>
      <c r="AL319" s="187"/>
      <c r="AM319" s="187"/>
      <c r="AO319" s="187"/>
      <c r="AP319" s="187"/>
      <c r="AQ319" s="187"/>
      <c r="AR319" s="187"/>
      <c r="AS319" s="187"/>
      <c r="AT319" s="187"/>
      <c r="AU319" s="187"/>
      <c r="AV319" s="187"/>
      <c r="AW319" s="187"/>
      <c r="AX319" s="187"/>
      <c r="AY319" s="187"/>
      <c r="AZ319" s="187"/>
      <c r="BA319" s="187"/>
      <c r="BB319" s="187"/>
    </row>
    <row r="320" spans="1:54" ht="15.75" customHeight="1">
      <c r="A320" s="442"/>
      <c r="B320" s="442"/>
      <c r="C320" s="187"/>
      <c r="D320" s="187"/>
      <c r="E320" s="187"/>
      <c r="F320" s="187"/>
      <c r="G320" s="444"/>
      <c r="H320" s="443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O320" s="187"/>
      <c r="AP320" s="187"/>
      <c r="AQ320" s="187"/>
      <c r="AR320" s="187"/>
      <c r="AS320" s="187"/>
      <c r="AT320" s="187"/>
      <c r="AU320" s="187"/>
      <c r="AV320" s="187"/>
      <c r="AW320" s="187"/>
      <c r="AX320" s="187"/>
      <c r="AY320" s="187"/>
      <c r="AZ320" s="187"/>
      <c r="BA320" s="187"/>
      <c r="BB320" s="187"/>
    </row>
    <row r="321" spans="1:54" ht="15.75" customHeight="1">
      <c r="A321" s="442"/>
      <c r="B321" s="442"/>
      <c r="C321" s="187"/>
      <c r="D321" s="187"/>
      <c r="E321" s="187"/>
      <c r="F321" s="187"/>
      <c r="G321" s="444"/>
      <c r="H321" s="443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  <c r="AA321" s="187"/>
      <c r="AB321" s="187"/>
      <c r="AC321" s="187"/>
      <c r="AD321" s="187"/>
      <c r="AE321" s="187"/>
      <c r="AF321" s="187"/>
      <c r="AG321" s="187"/>
      <c r="AH321" s="187"/>
      <c r="AI321" s="187"/>
      <c r="AJ321" s="187"/>
      <c r="AK321" s="187"/>
      <c r="AL321" s="187"/>
      <c r="AM321" s="187"/>
      <c r="AO321" s="187"/>
      <c r="AP321" s="187"/>
      <c r="AQ321" s="187"/>
      <c r="AR321" s="187"/>
      <c r="AS321" s="187"/>
      <c r="AT321" s="187"/>
      <c r="AU321" s="187"/>
      <c r="AV321" s="187"/>
      <c r="AW321" s="187"/>
      <c r="AX321" s="187"/>
      <c r="AY321" s="187"/>
      <c r="AZ321" s="187"/>
      <c r="BA321" s="187"/>
      <c r="BB321" s="187"/>
    </row>
    <row r="322" spans="1:54" ht="15.75" customHeight="1">
      <c r="A322" s="442"/>
      <c r="B322" s="442"/>
      <c r="C322" s="187"/>
      <c r="D322" s="187"/>
      <c r="E322" s="187"/>
      <c r="F322" s="187"/>
      <c r="G322" s="444"/>
      <c r="H322" s="443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  <c r="AA322" s="187"/>
      <c r="AB322" s="187"/>
      <c r="AC322" s="187"/>
      <c r="AD322" s="187"/>
      <c r="AE322" s="187"/>
      <c r="AF322" s="187"/>
      <c r="AG322" s="187"/>
      <c r="AH322" s="187"/>
      <c r="AI322" s="187"/>
      <c r="AJ322" s="187"/>
      <c r="AK322" s="187"/>
      <c r="AL322" s="187"/>
      <c r="AM322" s="187"/>
      <c r="AO322" s="187"/>
      <c r="AP322" s="187"/>
      <c r="AQ322" s="187"/>
      <c r="AR322" s="187"/>
      <c r="AS322" s="187"/>
      <c r="AT322" s="187"/>
      <c r="AU322" s="187"/>
      <c r="AV322" s="187"/>
      <c r="AW322" s="187"/>
      <c r="AX322" s="187"/>
      <c r="AY322" s="187"/>
      <c r="AZ322" s="187"/>
      <c r="BA322" s="187"/>
      <c r="BB322" s="187"/>
    </row>
    <row r="323" spans="1:54" ht="15.75" customHeight="1">
      <c r="A323" s="442"/>
      <c r="B323" s="442"/>
      <c r="C323" s="187"/>
      <c r="D323" s="187"/>
      <c r="E323" s="187"/>
      <c r="F323" s="187"/>
      <c r="G323" s="444"/>
      <c r="H323" s="443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  <c r="AA323" s="187"/>
      <c r="AB323" s="187"/>
      <c r="AC323" s="187"/>
      <c r="AD323" s="187"/>
      <c r="AE323" s="187"/>
      <c r="AF323" s="187"/>
      <c r="AG323" s="187"/>
      <c r="AH323" s="187"/>
      <c r="AI323" s="187"/>
      <c r="AJ323" s="187"/>
      <c r="AK323" s="187"/>
      <c r="AL323" s="187"/>
      <c r="AM323" s="187"/>
      <c r="AO323" s="187"/>
      <c r="AP323" s="187"/>
      <c r="AQ323" s="187"/>
      <c r="AR323" s="187"/>
      <c r="AS323" s="187"/>
      <c r="AT323" s="187"/>
      <c r="AU323" s="187"/>
      <c r="AV323" s="187"/>
      <c r="AW323" s="187"/>
      <c r="AX323" s="187"/>
      <c r="AY323" s="187"/>
      <c r="AZ323" s="187"/>
      <c r="BA323" s="187"/>
      <c r="BB323" s="187"/>
    </row>
    <row r="324" spans="1:54" ht="15.75" customHeight="1">
      <c r="A324" s="442"/>
      <c r="B324" s="442"/>
      <c r="C324" s="187"/>
      <c r="D324" s="187"/>
      <c r="E324" s="187"/>
      <c r="F324" s="187"/>
      <c r="G324" s="444"/>
      <c r="H324" s="443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7"/>
      <c r="AI324" s="187"/>
      <c r="AJ324" s="187"/>
      <c r="AK324" s="187"/>
      <c r="AL324" s="187"/>
      <c r="AM324" s="187"/>
      <c r="AO324" s="187"/>
      <c r="AP324" s="187"/>
      <c r="AQ324" s="187"/>
      <c r="AR324" s="187"/>
      <c r="AS324" s="187"/>
      <c r="AT324" s="187"/>
      <c r="AU324" s="187"/>
      <c r="AV324" s="187"/>
      <c r="AW324" s="187"/>
      <c r="AX324" s="187"/>
      <c r="AY324" s="187"/>
      <c r="AZ324" s="187"/>
      <c r="BA324" s="187"/>
      <c r="BB324" s="187"/>
    </row>
    <row r="325" spans="1:54" ht="15.75" customHeight="1">
      <c r="A325" s="442"/>
      <c r="B325" s="442"/>
      <c r="C325" s="187"/>
      <c r="D325" s="187"/>
      <c r="E325" s="187"/>
      <c r="F325" s="187"/>
      <c r="G325" s="444"/>
      <c r="H325" s="443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  <c r="AA325" s="187"/>
      <c r="AB325" s="187"/>
      <c r="AC325" s="187"/>
      <c r="AD325" s="187"/>
      <c r="AE325" s="187"/>
      <c r="AF325" s="187"/>
      <c r="AG325" s="187"/>
      <c r="AH325" s="187"/>
      <c r="AI325" s="187"/>
      <c r="AJ325" s="187"/>
      <c r="AK325" s="187"/>
      <c r="AL325" s="187"/>
      <c r="AM325" s="187"/>
      <c r="AO325" s="187"/>
      <c r="AP325" s="187"/>
      <c r="AQ325" s="187"/>
      <c r="AR325" s="187"/>
      <c r="AS325" s="187"/>
      <c r="AT325" s="187"/>
      <c r="AU325" s="187"/>
      <c r="AV325" s="187"/>
      <c r="AW325" s="187"/>
      <c r="AX325" s="187"/>
      <c r="AY325" s="187"/>
      <c r="AZ325" s="187"/>
      <c r="BA325" s="187"/>
      <c r="BB325" s="187"/>
    </row>
    <row r="326" spans="1:54" ht="15.75" customHeight="1">
      <c r="A326" s="442"/>
      <c r="B326" s="442"/>
      <c r="C326" s="187"/>
      <c r="D326" s="187"/>
      <c r="E326" s="187"/>
      <c r="F326" s="187"/>
      <c r="G326" s="444"/>
      <c r="H326" s="443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  <c r="AA326" s="187"/>
      <c r="AB326" s="187"/>
      <c r="AC326" s="187"/>
      <c r="AD326" s="187"/>
      <c r="AE326" s="187"/>
      <c r="AF326" s="187"/>
      <c r="AG326" s="187"/>
      <c r="AH326" s="187"/>
      <c r="AI326" s="187"/>
      <c r="AJ326" s="187"/>
      <c r="AK326" s="187"/>
      <c r="AL326" s="187"/>
      <c r="AM326" s="187"/>
      <c r="AO326" s="187"/>
      <c r="AP326" s="187"/>
      <c r="AQ326" s="187"/>
      <c r="AR326" s="187"/>
      <c r="AS326" s="187"/>
      <c r="AT326" s="187"/>
      <c r="AU326" s="187"/>
      <c r="AV326" s="187"/>
      <c r="AW326" s="187"/>
      <c r="AX326" s="187"/>
      <c r="AY326" s="187"/>
      <c r="AZ326" s="187"/>
      <c r="BA326" s="187"/>
      <c r="BB326" s="187"/>
    </row>
    <row r="327" spans="1:54" ht="15.75" customHeight="1">
      <c r="A327" s="442"/>
      <c r="B327" s="442"/>
      <c r="C327" s="187"/>
      <c r="D327" s="187"/>
      <c r="E327" s="187"/>
      <c r="F327" s="187"/>
      <c r="G327" s="444"/>
      <c r="H327" s="443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  <c r="AA327" s="187"/>
      <c r="AB327" s="187"/>
      <c r="AC327" s="187"/>
      <c r="AD327" s="187"/>
      <c r="AE327" s="187"/>
      <c r="AF327" s="187"/>
      <c r="AG327" s="187"/>
      <c r="AH327" s="187"/>
      <c r="AI327" s="187"/>
      <c r="AJ327" s="187"/>
      <c r="AK327" s="187"/>
      <c r="AL327" s="187"/>
      <c r="AM327" s="187"/>
      <c r="AO327" s="187"/>
      <c r="AP327" s="187"/>
      <c r="AQ327" s="187"/>
      <c r="AR327" s="187"/>
      <c r="AS327" s="187"/>
      <c r="AT327" s="187"/>
      <c r="AU327" s="187"/>
      <c r="AV327" s="187"/>
      <c r="AW327" s="187"/>
      <c r="AX327" s="187"/>
      <c r="AY327" s="187"/>
      <c r="AZ327" s="187"/>
      <c r="BA327" s="187"/>
      <c r="BB327" s="187"/>
    </row>
    <row r="328" spans="1:54" ht="15.75" customHeight="1">
      <c r="A328" s="442"/>
      <c r="B328" s="442"/>
      <c r="C328" s="187"/>
      <c r="D328" s="187"/>
      <c r="E328" s="187"/>
      <c r="F328" s="187"/>
      <c r="G328" s="444"/>
      <c r="H328" s="443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  <c r="AA328" s="187"/>
      <c r="AB328" s="187"/>
      <c r="AC328" s="187"/>
      <c r="AD328" s="187"/>
      <c r="AE328" s="187"/>
      <c r="AF328" s="187"/>
      <c r="AG328" s="187"/>
      <c r="AH328" s="187"/>
      <c r="AI328" s="187"/>
      <c r="AJ328" s="187"/>
      <c r="AK328" s="187"/>
      <c r="AL328" s="187"/>
      <c r="AM328" s="187"/>
      <c r="AO328" s="187"/>
      <c r="AP328" s="187"/>
      <c r="AQ328" s="187"/>
      <c r="AR328" s="187"/>
      <c r="AS328" s="187"/>
      <c r="AT328" s="187"/>
      <c r="AU328" s="187"/>
      <c r="AV328" s="187"/>
      <c r="AW328" s="187"/>
      <c r="AX328" s="187"/>
      <c r="AY328" s="187"/>
      <c r="AZ328" s="187"/>
      <c r="BA328" s="187"/>
      <c r="BB328" s="187"/>
    </row>
    <row r="329" spans="1:54" ht="15.75" customHeight="1">
      <c r="A329" s="442"/>
      <c r="B329" s="442"/>
      <c r="C329" s="187"/>
      <c r="D329" s="187"/>
      <c r="E329" s="187"/>
      <c r="F329" s="187"/>
      <c r="G329" s="444"/>
      <c r="H329" s="443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  <c r="AA329" s="187"/>
      <c r="AB329" s="187"/>
      <c r="AC329" s="187"/>
      <c r="AD329" s="187"/>
      <c r="AE329" s="187"/>
      <c r="AF329" s="187"/>
      <c r="AG329" s="187"/>
      <c r="AH329" s="187"/>
      <c r="AI329" s="187"/>
      <c r="AJ329" s="187"/>
      <c r="AK329" s="187"/>
      <c r="AL329" s="187"/>
      <c r="AM329" s="187"/>
      <c r="AO329" s="187"/>
      <c r="AP329" s="187"/>
      <c r="AQ329" s="187"/>
      <c r="AR329" s="187"/>
      <c r="AS329" s="187"/>
      <c r="AT329" s="187"/>
      <c r="AU329" s="187"/>
      <c r="AV329" s="187"/>
      <c r="AW329" s="187"/>
      <c r="AX329" s="187"/>
      <c r="AY329" s="187"/>
      <c r="AZ329" s="187"/>
      <c r="BA329" s="187"/>
      <c r="BB329" s="187"/>
    </row>
    <row r="330" spans="1:54" ht="15.75" customHeight="1">
      <c r="A330" s="442"/>
      <c r="B330" s="442"/>
      <c r="C330" s="187"/>
      <c r="D330" s="187"/>
      <c r="E330" s="187"/>
      <c r="F330" s="187"/>
      <c r="G330" s="444"/>
      <c r="H330" s="443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O330" s="187"/>
      <c r="AP330" s="187"/>
      <c r="AQ330" s="187"/>
      <c r="AR330" s="187"/>
      <c r="AS330" s="187"/>
      <c r="AT330" s="187"/>
      <c r="AU330" s="187"/>
      <c r="AV330" s="187"/>
      <c r="AW330" s="187"/>
      <c r="AX330" s="187"/>
      <c r="AY330" s="187"/>
      <c r="AZ330" s="187"/>
      <c r="BA330" s="187"/>
      <c r="BB330" s="187"/>
    </row>
    <row r="331" spans="1:54" ht="15.75" customHeight="1">
      <c r="A331" s="442"/>
      <c r="B331" s="442"/>
      <c r="C331" s="187"/>
      <c r="D331" s="187"/>
      <c r="E331" s="187"/>
      <c r="F331" s="187"/>
      <c r="G331" s="444"/>
      <c r="H331" s="443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  <c r="AI331" s="187"/>
      <c r="AJ331" s="187"/>
      <c r="AK331" s="187"/>
      <c r="AL331" s="187"/>
      <c r="AM331" s="187"/>
      <c r="AO331" s="187"/>
      <c r="AP331" s="187"/>
      <c r="AQ331" s="187"/>
      <c r="AR331" s="187"/>
      <c r="AS331" s="187"/>
      <c r="AT331" s="187"/>
      <c r="AU331" s="187"/>
      <c r="AV331" s="187"/>
      <c r="AW331" s="187"/>
      <c r="AX331" s="187"/>
      <c r="AY331" s="187"/>
      <c r="AZ331" s="187"/>
      <c r="BA331" s="187"/>
      <c r="BB331" s="187"/>
    </row>
    <row r="332" spans="1:54" ht="15.75" customHeight="1">
      <c r="A332" s="442"/>
      <c r="B332" s="442"/>
      <c r="C332" s="187"/>
      <c r="D332" s="187"/>
      <c r="E332" s="187"/>
      <c r="F332" s="187"/>
      <c r="G332" s="444"/>
      <c r="H332" s="443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  <c r="AI332" s="187"/>
      <c r="AJ332" s="187"/>
      <c r="AK332" s="187"/>
      <c r="AL332" s="187"/>
      <c r="AM332" s="187"/>
      <c r="AO332" s="187"/>
      <c r="AP332" s="187"/>
      <c r="AQ332" s="187"/>
      <c r="AR332" s="187"/>
      <c r="AS332" s="187"/>
      <c r="AT332" s="187"/>
      <c r="AU332" s="187"/>
      <c r="AV332" s="187"/>
      <c r="AW332" s="187"/>
      <c r="AX332" s="187"/>
      <c r="AY332" s="187"/>
      <c r="AZ332" s="187"/>
      <c r="BA332" s="187"/>
      <c r="BB332" s="187"/>
    </row>
    <row r="333" spans="1:54" ht="15.75" customHeight="1">
      <c r="A333" s="442"/>
      <c r="B333" s="442"/>
      <c r="C333" s="187"/>
      <c r="D333" s="187"/>
      <c r="E333" s="187"/>
      <c r="F333" s="187"/>
      <c r="G333" s="444"/>
      <c r="H333" s="443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  <c r="AA333" s="187"/>
      <c r="AB333" s="187"/>
      <c r="AC333" s="187"/>
      <c r="AD333" s="187"/>
      <c r="AE333" s="187"/>
      <c r="AF333" s="187"/>
      <c r="AG333" s="187"/>
      <c r="AH333" s="187"/>
      <c r="AI333" s="187"/>
      <c r="AJ333" s="187"/>
      <c r="AK333" s="187"/>
      <c r="AL333" s="187"/>
      <c r="AM333" s="187"/>
      <c r="AO333" s="187"/>
      <c r="AP333" s="187"/>
      <c r="AQ333" s="187"/>
      <c r="AR333" s="187"/>
      <c r="AS333" s="187"/>
      <c r="AT333" s="187"/>
      <c r="AU333" s="187"/>
      <c r="AV333" s="187"/>
      <c r="AW333" s="187"/>
      <c r="AX333" s="187"/>
      <c r="AY333" s="187"/>
      <c r="AZ333" s="187"/>
      <c r="BA333" s="187"/>
      <c r="BB333" s="187"/>
    </row>
    <row r="334" spans="1:54" ht="15.75" customHeight="1">
      <c r="A334" s="442"/>
      <c r="B334" s="442"/>
      <c r="C334" s="187"/>
      <c r="D334" s="187"/>
      <c r="E334" s="187"/>
      <c r="F334" s="187"/>
      <c r="G334" s="444"/>
      <c r="H334" s="443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  <c r="AA334" s="187"/>
      <c r="AB334" s="187"/>
      <c r="AC334" s="187"/>
      <c r="AD334" s="187"/>
      <c r="AE334" s="187"/>
      <c r="AF334" s="187"/>
      <c r="AG334" s="187"/>
      <c r="AH334" s="187"/>
      <c r="AI334" s="187"/>
      <c r="AJ334" s="187"/>
      <c r="AK334" s="187"/>
      <c r="AL334" s="187"/>
      <c r="AM334" s="187"/>
      <c r="AO334" s="187"/>
      <c r="AP334" s="187"/>
      <c r="AQ334" s="187"/>
      <c r="AR334" s="187"/>
      <c r="AS334" s="187"/>
      <c r="AT334" s="187"/>
      <c r="AU334" s="187"/>
      <c r="AV334" s="187"/>
      <c r="AW334" s="187"/>
      <c r="AX334" s="187"/>
      <c r="AY334" s="187"/>
      <c r="AZ334" s="187"/>
      <c r="BA334" s="187"/>
      <c r="BB334" s="187"/>
    </row>
    <row r="335" spans="1:54" ht="15.75" customHeight="1">
      <c r="A335" s="442"/>
      <c r="B335" s="442"/>
      <c r="C335" s="187"/>
      <c r="D335" s="187"/>
      <c r="E335" s="187"/>
      <c r="F335" s="187"/>
      <c r="G335" s="444"/>
      <c r="H335" s="443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  <c r="AI335" s="187"/>
      <c r="AJ335" s="187"/>
      <c r="AK335" s="187"/>
      <c r="AL335" s="187"/>
      <c r="AM335" s="187"/>
      <c r="AO335" s="187"/>
      <c r="AP335" s="187"/>
      <c r="AQ335" s="187"/>
      <c r="AR335" s="187"/>
      <c r="AS335" s="187"/>
      <c r="AT335" s="187"/>
      <c r="AU335" s="187"/>
      <c r="AV335" s="187"/>
      <c r="AW335" s="187"/>
      <c r="AX335" s="187"/>
      <c r="AY335" s="187"/>
      <c r="AZ335" s="187"/>
      <c r="BA335" s="187"/>
      <c r="BB335" s="187"/>
    </row>
    <row r="336" spans="1:54" ht="15.75" customHeight="1">
      <c r="A336" s="442"/>
      <c r="B336" s="442"/>
      <c r="C336" s="187"/>
      <c r="D336" s="187"/>
      <c r="E336" s="187"/>
      <c r="F336" s="187"/>
      <c r="G336" s="444"/>
      <c r="H336" s="443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  <c r="AA336" s="187"/>
      <c r="AB336" s="187"/>
      <c r="AC336" s="187"/>
      <c r="AD336" s="187"/>
      <c r="AE336" s="187"/>
      <c r="AF336" s="187"/>
      <c r="AG336" s="187"/>
      <c r="AH336" s="187"/>
      <c r="AI336" s="187"/>
      <c r="AJ336" s="187"/>
      <c r="AK336" s="187"/>
      <c r="AL336" s="187"/>
      <c r="AM336" s="187"/>
      <c r="AO336" s="187"/>
      <c r="AP336" s="187"/>
      <c r="AQ336" s="187"/>
      <c r="AR336" s="187"/>
      <c r="AS336" s="187"/>
      <c r="AT336" s="187"/>
      <c r="AU336" s="187"/>
      <c r="AV336" s="187"/>
      <c r="AW336" s="187"/>
      <c r="AX336" s="187"/>
      <c r="AY336" s="187"/>
      <c r="AZ336" s="187"/>
      <c r="BA336" s="187"/>
      <c r="BB336" s="187"/>
    </row>
    <row r="337" spans="1:54" ht="15.75" customHeight="1">
      <c r="A337" s="442"/>
      <c r="B337" s="442"/>
      <c r="C337" s="187"/>
      <c r="D337" s="187"/>
      <c r="E337" s="187"/>
      <c r="F337" s="187"/>
      <c r="G337" s="444"/>
      <c r="H337" s="443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  <c r="AA337" s="187"/>
      <c r="AB337" s="187"/>
      <c r="AC337" s="187"/>
      <c r="AD337" s="187"/>
      <c r="AE337" s="187"/>
      <c r="AF337" s="187"/>
      <c r="AG337" s="187"/>
      <c r="AH337" s="187"/>
      <c r="AI337" s="187"/>
      <c r="AJ337" s="187"/>
      <c r="AK337" s="187"/>
      <c r="AL337" s="187"/>
      <c r="AM337" s="187"/>
      <c r="AO337" s="187"/>
      <c r="AP337" s="187"/>
      <c r="AQ337" s="187"/>
      <c r="AR337" s="187"/>
      <c r="AS337" s="187"/>
      <c r="AT337" s="187"/>
      <c r="AU337" s="187"/>
      <c r="AV337" s="187"/>
      <c r="AW337" s="187"/>
      <c r="AX337" s="187"/>
      <c r="AY337" s="187"/>
      <c r="AZ337" s="187"/>
      <c r="BA337" s="187"/>
      <c r="BB337" s="187"/>
    </row>
    <row r="338" spans="1:54" ht="15.75" customHeight="1">
      <c r="A338" s="442"/>
      <c r="B338" s="442"/>
      <c r="C338" s="187"/>
      <c r="D338" s="187"/>
      <c r="E338" s="187"/>
      <c r="F338" s="187"/>
      <c r="G338" s="444"/>
      <c r="H338" s="443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  <c r="AA338" s="187"/>
      <c r="AB338" s="187"/>
      <c r="AC338" s="187"/>
      <c r="AD338" s="187"/>
      <c r="AE338" s="187"/>
      <c r="AF338" s="187"/>
      <c r="AG338" s="187"/>
      <c r="AH338" s="187"/>
      <c r="AI338" s="187"/>
      <c r="AJ338" s="187"/>
      <c r="AK338" s="187"/>
      <c r="AL338" s="187"/>
      <c r="AM338" s="187"/>
      <c r="AO338" s="187"/>
      <c r="AP338" s="187"/>
      <c r="AQ338" s="187"/>
      <c r="AR338" s="187"/>
      <c r="AS338" s="187"/>
      <c r="AT338" s="187"/>
      <c r="AU338" s="187"/>
      <c r="AV338" s="187"/>
      <c r="AW338" s="187"/>
      <c r="AX338" s="187"/>
      <c r="AY338" s="187"/>
      <c r="AZ338" s="187"/>
      <c r="BA338" s="187"/>
      <c r="BB338" s="187"/>
    </row>
    <row r="339" spans="1:54" ht="15.75" customHeight="1">
      <c r="A339" s="442"/>
      <c r="B339" s="442"/>
      <c r="C339" s="187"/>
      <c r="D339" s="187"/>
      <c r="E339" s="187"/>
      <c r="F339" s="187"/>
      <c r="G339" s="444"/>
      <c r="H339" s="443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  <c r="AA339" s="187"/>
      <c r="AB339" s="187"/>
      <c r="AC339" s="187"/>
      <c r="AD339" s="187"/>
      <c r="AE339" s="187"/>
      <c r="AF339" s="187"/>
      <c r="AG339" s="187"/>
      <c r="AH339" s="187"/>
      <c r="AI339" s="187"/>
      <c r="AJ339" s="187"/>
      <c r="AK339" s="187"/>
      <c r="AL339" s="187"/>
      <c r="AM339" s="187"/>
      <c r="AO339" s="187"/>
      <c r="AP339" s="187"/>
      <c r="AQ339" s="187"/>
      <c r="AR339" s="187"/>
      <c r="AS339" s="187"/>
      <c r="AT339" s="187"/>
      <c r="AU339" s="187"/>
      <c r="AV339" s="187"/>
      <c r="AW339" s="187"/>
      <c r="AX339" s="187"/>
      <c r="AY339" s="187"/>
      <c r="AZ339" s="187"/>
      <c r="BA339" s="187"/>
      <c r="BB339" s="187"/>
    </row>
    <row r="340" spans="1:54" ht="15.75" customHeight="1">
      <c r="A340" s="442"/>
      <c r="B340" s="442"/>
      <c r="C340" s="187"/>
      <c r="D340" s="187"/>
      <c r="E340" s="187"/>
      <c r="F340" s="187"/>
      <c r="G340" s="444"/>
      <c r="H340" s="443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  <c r="AA340" s="187"/>
      <c r="AB340" s="187"/>
      <c r="AC340" s="187"/>
      <c r="AD340" s="187"/>
      <c r="AE340" s="187"/>
      <c r="AF340" s="187"/>
      <c r="AG340" s="187"/>
      <c r="AH340" s="187"/>
      <c r="AI340" s="187"/>
      <c r="AJ340" s="187"/>
      <c r="AK340" s="187"/>
      <c r="AL340" s="187"/>
      <c r="AM340" s="187"/>
      <c r="AO340" s="187"/>
      <c r="AP340" s="187"/>
      <c r="AQ340" s="187"/>
      <c r="AR340" s="187"/>
      <c r="AS340" s="187"/>
      <c r="AT340" s="187"/>
      <c r="AU340" s="187"/>
      <c r="AV340" s="187"/>
      <c r="AW340" s="187"/>
      <c r="AX340" s="187"/>
      <c r="AY340" s="187"/>
      <c r="AZ340" s="187"/>
      <c r="BA340" s="187"/>
      <c r="BB340" s="187"/>
    </row>
    <row r="341" spans="1:54" ht="15.75" customHeight="1">
      <c r="A341" s="442"/>
      <c r="B341" s="442"/>
      <c r="C341" s="187"/>
      <c r="D341" s="187"/>
      <c r="E341" s="187"/>
      <c r="F341" s="187"/>
      <c r="G341" s="444"/>
      <c r="H341" s="443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  <c r="AA341" s="187"/>
      <c r="AB341" s="187"/>
      <c r="AC341" s="187"/>
      <c r="AD341" s="187"/>
      <c r="AE341" s="187"/>
      <c r="AF341" s="187"/>
      <c r="AG341" s="187"/>
      <c r="AH341" s="187"/>
      <c r="AI341" s="187"/>
      <c r="AJ341" s="187"/>
      <c r="AK341" s="187"/>
      <c r="AL341" s="187"/>
      <c r="AM341" s="187"/>
      <c r="AO341" s="187"/>
      <c r="AP341" s="187"/>
      <c r="AQ341" s="187"/>
      <c r="AR341" s="187"/>
      <c r="AS341" s="187"/>
      <c r="AT341" s="187"/>
      <c r="AU341" s="187"/>
      <c r="AV341" s="187"/>
      <c r="AW341" s="187"/>
      <c r="AX341" s="187"/>
      <c r="AY341" s="187"/>
      <c r="AZ341" s="187"/>
      <c r="BA341" s="187"/>
      <c r="BB341" s="187"/>
    </row>
    <row r="342" spans="1:54" ht="15.75" customHeight="1">
      <c r="A342" s="442"/>
      <c r="B342" s="442"/>
      <c r="C342" s="187"/>
      <c r="D342" s="187"/>
      <c r="E342" s="187"/>
      <c r="F342" s="187"/>
      <c r="G342" s="444"/>
      <c r="H342" s="443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  <c r="AA342" s="187"/>
      <c r="AB342" s="187"/>
      <c r="AC342" s="187"/>
      <c r="AD342" s="187"/>
      <c r="AE342" s="187"/>
      <c r="AF342" s="187"/>
      <c r="AG342" s="187"/>
      <c r="AH342" s="187"/>
      <c r="AI342" s="187"/>
      <c r="AJ342" s="187"/>
      <c r="AK342" s="187"/>
      <c r="AL342" s="187"/>
      <c r="AM342" s="187"/>
      <c r="AO342" s="187"/>
      <c r="AP342" s="187"/>
      <c r="AQ342" s="187"/>
      <c r="AR342" s="187"/>
      <c r="AS342" s="187"/>
      <c r="AT342" s="187"/>
      <c r="AU342" s="187"/>
      <c r="AV342" s="187"/>
      <c r="AW342" s="187"/>
      <c r="AX342" s="187"/>
      <c r="AY342" s="187"/>
      <c r="AZ342" s="187"/>
      <c r="BA342" s="187"/>
      <c r="BB342" s="187"/>
    </row>
    <row r="343" spans="1:54" ht="15.75" customHeight="1">
      <c r="A343" s="442"/>
      <c r="B343" s="442"/>
      <c r="C343" s="187"/>
      <c r="D343" s="187"/>
      <c r="E343" s="187"/>
      <c r="F343" s="187"/>
      <c r="G343" s="444"/>
      <c r="H343" s="443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  <c r="AA343" s="187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O343" s="187"/>
      <c r="AP343" s="187"/>
      <c r="AQ343" s="187"/>
      <c r="AR343" s="187"/>
      <c r="AS343" s="187"/>
      <c r="AT343" s="187"/>
      <c r="AU343" s="187"/>
      <c r="AV343" s="187"/>
      <c r="AW343" s="187"/>
      <c r="AX343" s="187"/>
      <c r="AY343" s="187"/>
      <c r="AZ343" s="187"/>
      <c r="BA343" s="187"/>
      <c r="BB343" s="187"/>
    </row>
    <row r="344" spans="1:54" ht="15.75" customHeight="1">
      <c r="A344" s="442"/>
      <c r="B344" s="442"/>
      <c r="C344" s="187"/>
      <c r="D344" s="187"/>
      <c r="E344" s="187"/>
      <c r="F344" s="187"/>
      <c r="G344" s="444"/>
      <c r="H344" s="443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87"/>
      <c r="AG344" s="187"/>
      <c r="AH344" s="187"/>
      <c r="AI344" s="187"/>
      <c r="AJ344" s="187"/>
      <c r="AK344" s="187"/>
      <c r="AL344" s="187"/>
      <c r="AM344" s="187"/>
      <c r="AO344" s="187"/>
      <c r="AP344" s="187"/>
      <c r="AQ344" s="187"/>
      <c r="AR344" s="187"/>
      <c r="AS344" s="187"/>
      <c r="AT344" s="187"/>
      <c r="AU344" s="187"/>
      <c r="AV344" s="187"/>
      <c r="AW344" s="187"/>
      <c r="AX344" s="187"/>
      <c r="AY344" s="187"/>
      <c r="AZ344" s="187"/>
      <c r="BA344" s="187"/>
      <c r="BB344" s="187"/>
    </row>
    <row r="345" spans="1:54" ht="15.75" customHeight="1">
      <c r="A345" s="442"/>
      <c r="B345" s="442"/>
      <c r="C345" s="187"/>
      <c r="D345" s="187"/>
      <c r="E345" s="187"/>
      <c r="F345" s="187"/>
      <c r="G345" s="444"/>
      <c r="H345" s="443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O345" s="187"/>
      <c r="AP345" s="187"/>
      <c r="AQ345" s="187"/>
      <c r="AR345" s="187"/>
      <c r="AS345" s="187"/>
      <c r="AT345" s="187"/>
      <c r="AU345" s="187"/>
      <c r="AV345" s="187"/>
      <c r="AW345" s="187"/>
      <c r="AX345" s="187"/>
      <c r="AY345" s="187"/>
      <c r="AZ345" s="187"/>
      <c r="BA345" s="187"/>
      <c r="BB345" s="187"/>
    </row>
    <row r="346" spans="1:54" ht="15.75" customHeight="1">
      <c r="A346" s="442"/>
      <c r="B346" s="442"/>
      <c r="C346" s="187"/>
      <c r="D346" s="187"/>
      <c r="E346" s="187"/>
      <c r="F346" s="187"/>
      <c r="G346" s="444"/>
      <c r="H346" s="443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  <c r="AI346" s="187"/>
      <c r="AJ346" s="187"/>
      <c r="AK346" s="187"/>
      <c r="AL346" s="187"/>
      <c r="AM346" s="187"/>
      <c r="AO346" s="187"/>
      <c r="AP346" s="187"/>
      <c r="AQ346" s="187"/>
      <c r="AR346" s="187"/>
      <c r="AS346" s="187"/>
      <c r="AT346" s="187"/>
      <c r="AU346" s="187"/>
      <c r="AV346" s="187"/>
      <c r="AW346" s="187"/>
      <c r="AX346" s="187"/>
      <c r="AY346" s="187"/>
      <c r="AZ346" s="187"/>
      <c r="BA346" s="187"/>
      <c r="BB346" s="187"/>
    </row>
    <row r="347" spans="1:54" ht="15.75" customHeight="1">
      <c r="A347" s="442"/>
      <c r="B347" s="442"/>
      <c r="C347" s="187"/>
      <c r="D347" s="187"/>
      <c r="E347" s="187"/>
      <c r="F347" s="187"/>
      <c r="G347" s="444"/>
      <c r="H347" s="443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  <c r="AA347" s="187"/>
      <c r="AB347" s="187"/>
      <c r="AC347" s="187"/>
      <c r="AD347" s="187"/>
      <c r="AE347" s="187"/>
      <c r="AF347" s="187"/>
      <c r="AG347" s="187"/>
      <c r="AH347" s="187"/>
      <c r="AI347" s="187"/>
      <c r="AJ347" s="187"/>
      <c r="AK347" s="187"/>
      <c r="AL347" s="187"/>
      <c r="AM347" s="187"/>
      <c r="AO347" s="187"/>
      <c r="AP347" s="187"/>
      <c r="AQ347" s="187"/>
      <c r="AR347" s="187"/>
      <c r="AS347" s="187"/>
      <c r="AT347" s="187"/>
      <c r="AU347" s="187"/>
      <c r="AV347" s="187"/>
      <c r="AW347" s="187"/>
      <c r="AX347" s="187"/>
      <c r="AY347" s="187"/>
      <c r="AZ347" s="187"/>
      <c r="BA347" s="187"/>
      <c r="BB347" s="187"/>
    </row>
    <row r="348" spans="1:54" ht="15.75" customHeight="1">
      <c r="A348" s="442"/>
      <c r="B348" s="442"/>
      <c r="C348" s="187"/>
      <c r="D348" s="187"/>
      <c r="E348" s="187"/>
      <c r="F348" s="187"/>
      <c r="G348" s="444"/>
      <c r="H348" s="443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  <c r="AA348" s="187"/>
      <c r="AB348" s="187"/>
      <c r="AC348" s="187"/>
      <c r="AD348" s="187"/>
      <c r="AE348" s="187"/>
      <c r="AF348" s="187"/>
      <c r="AG348" s="187"/>
      <c r="AH348" s="187"/>
      <c r="AI348" s="187"/>
      <c r="AJ348" s="187"/>
      <c r="AK348" s="187"/>
      <c r="AL348" s="187"/>
      <c r="AM348" s="187"/>
      <c r="AO348" s="187"/>
      <c r="AP348" s="187"/>
      <c r="AQ348" s="187"/>
      <c r="AR348" s="187"/>
      <c r="AS348" s="187"/>
      <c r="AT348" s="187"/>
      <c r="AU348" s="187"/>
      <c r="AV348" s="187"/>
      <c r="AW348" s="187"/>
      <c r="AX348" s="187"/>
      <c r="AY348" s="187"/>
      <c r="AZ348" s="187"/>
      <c r="BA348" s="187"/>
      <c r="BB348" s="187"/>
    </row>
    <row r="349" spans="1:54" ht="15.75" customHeight="1">
      <c r="A349" s="442"/>
      <c r="B349" s="442"/>
      <c r="C349" s="187"/>
      <c r="D349" s="187"/>
      <c r="E349" s="187"/>
      <c r="F349" s="187"/>
      <c r="G349" s="444"/>
      <c r="H349" s="443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  <c r="AA349" s="187"/>
      <c r="AB349" s="187"/>
      <c r="AC349" s="187"/>
      <c r="AD349" s="187"/>
      <c r="AE349" s="187"/>
      <c r="AF349" s="187"/>
      <c r="AG349" s="187"/>
      <c r="AH349" s="187"/>
      <c r="AI349" s="187"/>
      <c r="AJ349" s="187"/>
      <c r="AK349" s="187"/>
      <c r="AL349" s="187"/>
      <c r="AM349" s="187"/>
      <c r="AO349" s="187"/>
      <c r="AP349" s="187"/>
      <c r="AQ349" s="187"/>
      <c r="AR349" s="187"/>
      <c r="AS349" s="187"/>
      <c r="AT349" s="187"/>
      <c r="AU349" s="187"/>
      <c r="AV349" s="187"/>
      <c r="AW349" s="187"/>
      <c r="AX349" s="187"/>
      <c r="AY349" s="187"/>
      <c r="AZ349" s="187"/>
      <c r="BA349" s="187"/>
      <c r="BB349" s="187"/>
    </row>
    <row r="350" spans="1:54" ht="15.75" customHeight="1">
      <c r="A350" s="442"/>
      <c r="B350" s="442"/>
      <c r="C350" s="187"/>
      <c r="D350" s="187"/>
      <c r="E350" s="187"/>
      <c r="F350" s="187"/>
      <c r="G350" s="444"/>
      <c r="H350" s="443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  <c r="AA350" s="187"/>
      <c r="AB350" s="187"/>
      <c r="AC350" s="187"/>
      <c r="AD350" s="187"/>
      <c r="AE350" s="187"/>
      <c r="AF350" s="187"/>
      <c r="AG350" s="187"/>
      <c r="AH350" s="187"/>
      <c r="AI350" s="187"/>
      <c r="AJ350" s="187"/>
      <c r="AK350" s="187"/>
      <c r="AL350" s="187"/>
      <c r="AM350" s="187"/>
      <c r="AO350" s="187"/>
      <c r="AP350" s="187"/>
      <c r="AQ350" s="187"/>
      <c r="AR350" s="187"/>
      <c r="AS350" s="187"/>
      <c r="AT350" s="187"/>
      <c r="AU350" s="187"/>
      <c r="AV350" s="187"/>
      <c r="AW350" s="187"/>
      <c r="AX350" s="187"/>
      <c r="AY350" s="187"/>
      <c r="AZ350" s="187"/>
      <c r="BA350" s="187"/>
      <c r="BB350" s="187"/>
    </row>
    <row r="351" spans="1:54" ht="15.75" customHeight="1">
      <c r="A351" s="442"/>
      <c r="B351" s="442"/>
      <c r="C351" s="187"/>
      <c r="D351" s="187"/>
      <c r="E351" s="187"/>
      <c r="F351" s="187"/>
      <c r="G351" s="444"/>
      <c r="H351" s="443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  <c r="AA351" s="187"/>
      <c r="AB351" s="187"/>
      <c r="AC351" s="187"/>
      <c r="AD351" s="187"/>
      <c r="AE351" s="187"/>
      <c r="AF351" s="187"/>
      <c r="AG351" s="187"/>
      <c r="AH351" s="187"/>
      <c r="AI351" s="187"/>
      <c r="AJ351" s="187"/>
      <c r="AK351" s="187"/>
      <c r="AL351" s="187"/>
      <c r="AM351" s="187"/>
      <c r="AO351" s="187"/>
      <c r="AP351" s="187"/>
      <c r="AQ351" s="187"/>
      <c r="AR351" s="187"/>
      <c r="AS351" s="187"/>
      <c r="AT351" s="187"/>
      <c r="AU351" s="187"/>
      <c r="AV351" s="187"/>
      <c r="AW351" s="187"/>
      <c r="AX351" s="187"/>
      <c r="AY351" s="187"/>
      <c r="AZ351" s="187"/>
      <c r="BA351" s="187"/>
      <c r="BB351" s="187"/>
    </row>
    <row r="352" spans="1:54" ht="15.75" customHeight="1">
      <c r="A352" s="442"/>
      <c r="B352" s="442"/>
      <c r="C352" s="187"/>
      <c r="D352" s="187"/>
      <c r="E352" s="187"/>
      <c r="F352" s="187"/>
      <c r="G352" s="444"/>
      <c r="H352" s="443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  <c r="AA352" s="187"/>
      <c r="AB352" s="187"/>
      <c r="AC352" s="187"/>
      <c r="AD352" s="187"/>
      <c r="AE352" s="187"/>
      <c r="AF352" s="187"/>
      <c r="AG352" s="187"/>
      <c r="AH352" s="187"/>
      <c r="AI352" s="187"/>
      <c r="AJ352" s="187"/>
      <c r="AK352" s="187"/>
      <c r="AL352" s="187"/>
      <c r="AM352" s="187"/>
      <c r="AO352" s="187"/>
      <c r="AP352" s="187"/>
      <c r="AQ352" s="187"/>
      <c r="AR352" s="187"/>
      <c r="AS352" s="187"/>
      <c r="AT352" s="187"/>
      <c r="AU352" s="187"/>
      <c r="AV352" s="187"/>
      <c r="AW352" s="187"/>
      <c r="AX352" s="187"/>
      <c r="AY352" s="187"/>
      <c r="AZ352" s="187"/>
      <c r="BA352" s="187"/>
      <c r="BB352" s="187"/>
    </row>
    <row r="353" spans="1:54" ht="15.75" customHeight="1">
      <c r="A353" s="442"/>
      <c r="B353" s="442"/>
      <c r="C353" s="187"/>
      <c r="D353" s="187"/>
      <c r="E353" s="187"/>
      <c r="F353" s="187"/>
      <c r="G353" s="444"/>
      <c r="H353" s="443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  <c r="AA353" s="187"/>
      <c r="AB353" s="187"/>
      <c r="AC353" s="187"/>
      <c r="AD353" s="187"/>
      <c r="AE353" s="187"/>
      <c r="AF353" s="187"/>
      <c r="AG353" s="187"/>
      <c r="AH353" s="187"/>
      <c r="AI353" s="187"/>
      <c r="AJ353" s="187"/>
      <c r="AK353" s="187"/>
      <c r="AL353" s="187"/>
      <c r="AM353" s="187"/>
      <c r="AO353" s="187"/>
      <c r="AP353" s="187"/>
      <c r="AQ353" s="187"/>
      <c r="AR353" s="187"/>
      <c r="AS353" s="187"/>
      <c r="AT353" s="187"/>
      <c r="AU353" s="187"/>
      <c r="AV353" s="187"/>
      <c r="AW353" s="187"/>
      <c r="AX353" s="187"/>
      <c r="AY353" s="187"/>
      <c r="AZ353" s="187"/>
      <c r="BA353" s="187"/>
      <c r="BB353" s="187"/>
    </row>
    <row r="354" spans="1:54" ht="15.75" customHeight="1">
      <c r="A354" s="442"/>
      <c r="B354" s="442"/>
      <c r="C354" s="187"/>
      <c r="D354" s="187"/>
      <c r="E354" s="187"/>
      <c r="F354" s="187"/>
      <c r="G354" s="444"/>
      <c r="H354" s="443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  <c r="AA354" s="187"/>
      <c r="AB354" s="187"/>
      <c r="AC354" s="187"/>
      <c r="AD354" s="187"/>
      <c r="AE354" s="187"/>
      <c r="AF354" s="187"/>
      <c r="AG354" s="187"/>
      <c r="AH354" s="187"/>
      <c r="AI354" s="187"/>
      <c r="AJ354" s="187"/>
      <c r="AK354" s="187"/>
      <c r="AL354" s="187"/>
      <c r="AM354" s="187"/>
      <c r="AO354" s="187"/>
      <c r="AP354" s="187"/>
      <c r="AQ354" s="187"/>
      <c r="AR354" s="187"/>
      <c r="AS354" s="187"/>
      <c r="AT354" s="187"/>
      <c r="AU354" s="187"/>
      <c r="AV354" s="187"/>
      <c r="AW354" s="187"/>
      <c r="AX354" s="187"/>
      <c r="AY354" s="187"/>
      <c r="AZ354" s="187"/>
      <c r="BA354" s="187"/>
      <c r="BB354" s="187"/>
    </row>
    <row r="355" spans="1:54" ht="15.75" customHeight="1">
      <c r="A355" s="442"/>
      <c r="B355" s="442"/>
      <c r="C355" s="187"/>
      <c r="D355" s="187"/>
      <c r="E355" s="187"/>
      <c r="F355" s="187"/>
      <c r="G355" s="444"/>
      <c r="H355" s="443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  <c r="AA355" s="187"/>
      <c r="AB355" s="187"/>
      <c r="AC355" s="187"/>
      <c r="AD355" s="187"/>
      <c r="AE355" s="187"/>
      <c r="AF355" s="187"/>
      <c r="AG355" s="187"/>
      <c r="AH355" s="187"/>
      <c r="AI355" s="187"/>
      <c r="AJ355" s="187"/>
      <c r="AK355" s="187"/>
      <c r="AL355" s="187"/>
      <c r="AM355" s="187"/>
      <c r="AO355" s="187"/>
      <c r="AP355" s="187"/>
      <c r="AQ355" s="187"/>
      <c r="AR355" s="187"/>
      <c r="AS355" s="187"/>
      <c r="AT355" s="187"/>
      <c r="AU355" s="187"/>
      <c r="AV355" s="187"/>
      <c r="AW355" s="187"/>
      <c r="AX355" s="187"/>
      <c r="AY355" s="187"/>
      <c r="AZ355" s="187"/>
      <c r="BA355" s="187"/>
      <c r="BB355" s="187"/>
    </row>
    <row r="356" spans="1:54" ht="15.75" customHeight="1">
      <c r="A356" s="442"/>
      <c r="B356" s="442"/>
      <c r="C356" s="187"/>
      <c r="D356" s="187"/>
      <c r="E356" s="187"/>
      <c r="F356" s="187"/>
      <c r="G356" s="444"/>
      <c r="H356" s="443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87"/>
      <c r="AG356" s="187"/>
      <c r="AH356" s="187"/>
      <c r="AI356" s="187"/>
      <c r="AJ356" s="187"/>
      <c r="AK356" s="187"/>
      <c r="AL356" s="187"/>
      <c r="AM356" s="187"/>
      <c r="AO356" s="187"/>
      <c r="AP356" s="187"/>
      <c r="AQ356" s="187"/>
      <c r="AR356" s="187"/>
      <c r="AS356" s="187"/>
      <c r="AT356" s="187"/>
      <c r="AU356" s="187"/>
      <c r="AV356" s="187"/>
      <c r="AW356" s="187"/>
      <c r="AX356" s="187"/>
      <c r="AY356" s="187"/>
      <c r="AZ356" s="187"/>
      <c r="BA356" s="187"/>
      <c r="BB356" s="187"/>
    </row>
    <row r="357" spans="1:54" ht="15.75" customHeight="1">
      <c r="A357" s="442"/>
      <c r="B357" s="442"/>
      <c r="C357" s="187"/>
      <c r="D357" s="187"/>
      <c r="E357" s="187"/>
      <c r="F357" s="187"/>
      <c r="G357" s="444"/>
      <c r="H357" s="443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  <c r="AA357" s="187"/>
      <c r="AB357" s="187"/>
      <c r="AC357" s="187"/>
      <c r="AD357" s="187"/>
      <c r="AE357" s="187"/>
      <c r="AF357" s="187"/>
      <c r="AG357" s="187"/>
      <c r="AH357" s="187"/>
      <c r="AI357" s="187"/>
      <c r="AJ357" s="187"/>
      <c r="AK357" s="187"/>
      <c r="AL357" s="187"/>
      <c r="AM357" s="187"/>
      <c r="AO357" s="187"/>
      <c r="AP357" s="187"/>
      <c r="AQ357" s="187"/>
      <c r="AR357" s="187"/>
      <c r="AS357" s="187"/>
      <c r="AT357" s="187"/>
      <c r="AU357" s="187"/>
      <c r="AV357" s="187"/>
      <c r="AW357" s="187"/>
      <c r="AX357" s="187"/>
      <c r="AY357" s="187"/>
      <c r="AZ357" s="187"/>
      <c r="BA357" s="187"/>
      <c r="BB357" s="187"/>
    </row>
    <row r="358" spans="1:54" ht="15.75" customHeight="1">
      <c r="A358" s="442"/>
      <c r="B358" s="442"/>
      <c r="C358" s="187"/>
      <c r="D358" s="187"/>
      <c r="E358" s="187"/>
      <c r="F358" s="187"/>
      <c r="G358" s="444"/>
      <c r="H358" s="443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  <c r="AA358" s="187"/>
      <c r="AB358" s="187"/>
      <c r="AC358" s="187"/>
      <c r="AD358" s="187"/>
      <c r="AE358" s="187"/>
      <c r="AF358" s="187"/>
      <c r="AG358" s="187"/>
      <c r="AH358" s="187"/>
      <c r="AI358" s="187"/>
      <c r="AJ358" s="187"/>
      <c r="AK358" s="187"/>
      <c r="AL358" s="187"/>
      <c r="AM358" s="187"/>
      <c r="AO358" s="187"/>
      <c r="AP358" s="187"/>
      <c r="AQ358" s="187"/>
      <c r="AR358" s="187"/>
      <c r="AS358" s="187"/>
      <c r="AT358" s="187"/>
      <c r="AU358" s="187"/>
      <c r="AV358" s="187"/>
      <c r="AW358" s="187"/>
      <c r="AX358" s="187"/>
      <c r="AY358" s="187"/>
      <c r="AZ358" s="187"/>
      <c r="BA358" s="187"/>
      <c r="BB358" s="187"/>
    </row>
    <row r="359" spans="1:54" ht="15.75" customHeight="1">
      <c r="A359" s="442"/>
      <c r="B359" s="442"/>
      <c r="C359" s="187"/>
      <c r="D359" s="187"/>
      <c r="E359" s="187"/>
      <c r="F359" s="187"/>
      <c r="G359" s="444"/>
      <c r="H359" s="443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  <c r="AA359" s="187"/>
      <c r="AB359" s="187"/>
      <c r="AC359" s="187"/>
      <c r="AD359" s="187"/>
      <c r="AE359" s="187"/>
      <c r="AF359" s="187"/>
      <c r="AG359" s="187"/>
      <c r="AH359" s="187"/>
      <c r="AI359" s="187"/>
      <c r="AJ359" s="187"/>
      <c r="AK359" s="187"/>
      <c r="AL359" s="187"/>
      <c r="AM359" s="187"/>
      <c r="AO359" s="187"/>
      <c r="AP359" s="187"/>
      <c r="AQ359" s="187"/>
      <c r="AR359" s="187"/>
      <c r="AS359" s="187"/>
      <c r="AT359" s="187"/>
      <c r="AU359" s="187"/>
      <c r="AV359" s="187"/>
      <c r="AW359" s="187"/>
      <c r="AX359" s="187"/>
      <c r="AY359" s="187"/>
      <c r="AZ359" s="187"/>
      <c r="BA359" s="187"/>
      <c r="BB359" s="187"/>
    </row>
    <row r="360" spans="1:54" ht="15.75" customHeight="1">
      <c r="A360" s="442"/>
      <c r="B360" s="442"/>
      <c r="C360" s="187"/>
      <c r="D360" s="187"/>
      <c r="E360" s="187"/>
      <c r="F360" s="187"/>
      <c r="G360" s="444"/>
      <c r="H360" s="443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  <c r="AA360" s="187"/>
      <c r="AB360" s="187"/>
      <c r="AC360" s="187"/>
      <c r="AD360" s="187"/>
      <c r="AE360" s="187"/>
      <c r="AF360" s="187"/>
      <c r="AG360" s="187"/>
      <c r="AH360" s="187"/>
      <c r="AI360" s="187"/>
      <c r="AJ360" s="187"/>
      <c r="AK360" s="187"/>
      <c r="AL360" s="187"/>
      <c r="AM360" s="187"/>
      <c r="AO360" s="187"/>
      <c r="AP360" s="187"/>
      <c r="AQ360" s="187"/>
      <c r="AR360" s="187"/>
      <c r="AS360" s="187"/>
      <c r="AT360" s="187"/>
      <c r="AU360" s="187"/>
      <c r="AV360" s="187"/>
      <c r="AW360" s="187"/>
      <c r="AX360" s="187"/>
      <c r="AY360" s="187"/>
      <c r="AZ360" s="187"/>
      <c r="BA360" s="187"/>
      <c r="BB360" s="187"/>
    </row>
    <row r="361" spans="1:54" ht="15.75" customHeight="1">
      <c r="A361" s="442"/>
      <c r="B361" s="442"/>
      <c r="C361" s="187"/>
      <c r="D361" s="187"/>
      <c r="E361" s="187"/>
      <c r="F361" s="187"/>
      <c r="G361" s="444"/>
      <c r="H361" s="443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  <c r="AA361" s="187"/>
      <c r="AB361" s="187"/>
      <c r="AC361" s="187"/>
      <c r="AD361" s="187"/>
      <c r="AE361" s="187"/>
      <c r="AF361" s="187"/>
      <c r="AG361" s="187"/>
      <c r="AH361" s="187"/>
      <c r="AI361" s="187"/>
      <c r="AJ361" s="187"/>
      <c r="AK361" s="187"/>
      <c r="AL361" s="187"/>
      <c r="AM361" s="187"/>
      <c r="AO361" s="187"/>
      <c r="AP361" s="187"/>
      <c r="AQ361" s="187"/>
      <c r="AR361" s="187"/>
      <c r="AS361" s="187"/>
      <c r="AT361" s="187"/>
      <c r="AU361" s="187"/>
      <c r="AV361" s="187"/>
      <c r="AW361" s="187"/>
      <c r="AX361" s="187"/>
      <c r="AY361" s="187"/>
      <c r="AZ361" s="187"/>
      <c r="BA361" s="187"/>
      <c r="BB361" s="187"/>
    </row>
    <row r="362" spans="1:54" ht="15.75" customHeight="1">
      <c r="A362" s="442"/>
      <c r="B362" s="442"/>
      <c r="C362" s="187"/>
      <c r="D362" s="187"/>
      <c r="E362" s="187"/>
      <c r="F362" s="187"/>
      <c r="G362" s="444"/>
      <c r="H362" s="443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  <c r="AA362" s="187"/>
      <c r="AB362" s="187"/>
      <c r="AC362" s="187"/>
      <c r="AD362" s="187"/>
      <c r="AE362" s="187"/>
      <c r="AF362" s="187"/>
      <c r="AG362" s="187"/>
      <c r="AH362" s="187"/>
      <c r="AI362" s="187"/>
      <c r="AJ362" s="187"/>
      <c r="AK362" s="187"/>
      <c r="AL362" s="187"/>
      <c r="AM362" s="187"/>
      <c r="AO362" s="187"/>
      <c r="AP362" s="187"/>
      <c r="AQ362" s="187"/>
      <c r="AR362" s="187"/>
      <c r="AS362" s="187"/>
      <c r="AT362" s="187"/>
      <c r="AU362" s="187"/>
      <c r="AV362" s="187"/>
      <c r="AW362" s="187"/>
      <c r="AX362" s="187"/>
      <c r="AY362" s="187"/>
      <c r="AZ362" s="187"/>
      <c r="BA362" s="187"/>
      <c r="BB362" s="187"/>
    </row>
    <row r="363" spans="1:54" ht="15.75" customHeight="1">
      <c r="A363" s="442"/>
      <c r="B363" s="442"/>
      <c r="C363" s="187"/>
      <c r="D363" s="187"/>
      <c r="E363" s="187"/>
      <c r="F363" s="187"/>
      <c r="G363" s="444"/>
      <c r="H363" s="443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  <c r="AA363" s="187"/>
      <c r="AB363" s="187"/>
      <c r="AC363" s="187"/>
      <c r="AD363" s="187"/>
      <c r="AE363" s="187"/>
      <c r="AF363" s="187"/>
      <c r="AG363" s="187"/>
      <c r="AH363" s="187"/>
      <c r="AI363" s="187"/>
      <c r="AJ363" s="187"/>
      <c r="AK363" s="187"/>
      <c r="AL363" s="187"/>
      <c r="AM363" s="187"/>
      <c r="AO363" s="187"/>
      <c r="AP363" s="187"/>
      <c r="AQ363" s="187"/>
      <c r="AR363" s="187"/>
      <c r="AS363" s="187"/>
      <c r="AT363" s="187"/>
      <c r="AU363" s="187"/>
      <c r="AV363" s="187"/>
      <c r="AW363" s="187"/>
      <c r="AX363" s="187"/>
      <c r="AY363" s="187"/>
      <c r="AZ363" s="187"/>
      <c r="BA363" s="187"/>
      <c r="BB363" s="187"/>
    </row>
    <row r="364" spans="1:54" ht="15.75" customHeight="1">
      <c r="A364" s="442"/>
      <c r="B364" s="442"/>
      <c r="C364" s="187"/>
      <c r="D364" s="187"/>
      <c r="E364" s="187"/>
      <c r="F364" s="187"/>
      <c r="G364" s="444"/>
      <c r="H364" s="443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  <c r="AA364" s="187"/>
      <c r="AB364" s="187"/>
      <c r="AC364" s="187"/>
      <c r="AD364" s="187"/>
      <c r="AE364" s="187"/>
      <c r="AF364" s="187"/>
      <c r="AG364" s="187"/>
      <c r="AH364" s="187"/>
      <c r="AI364" s="187"/>
      <c r="AJ364" s="187"/>
      <c r="AK364" s="187"/>
      <c r="AL364" s="187"/>
      <c r="AM364" s="187"/>
      <c r="AO364" s="187"/>
      <c r="AP364" s="187"/>
      <c r="AQ364" s="187"/>
      <c r="AR364" s="187"/>
      <c r="AS364" s="187"/>
      <c r="AT364" s="187"/>
      <c r="AU364" s="187"/>
      <c r="AV364" s="187"/>
      <c r="AW364" s="187"/>
      <c r="AX364" s="187"/>
      <c r="AY364" s="187"/>
      <c r="AZ364" s="187"/>
      <c r="BA364" s="187"/>
      <c r="BB364" s="187"/>
    </row>
    <row r="365" spans="1:54" ht="15.75" customHeight="1">
      <c r="A365" s="442"/>
      <c r="B365" s="442"/>
      <c r="C365" s="187"/>
      <c r="D365" s="187"/>
      <c r="E365" s="187"/>
      <c r="F365" s="187"/>
      <c r="G365" s="444"/>
      <c r="H365" s="443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  <c r="AA365" s="187"/>
      <c r="AB365" s="187"/>
      <c r="AC365" s="187"/>
      <c r="AD365" s="187"/>
      <c r="AE365" s="187"/>
      <c r="AF365" s="187"/>
      <c r="AG365" s="187"/>
      <c r="AH365" s="187"/>
      <c r="AI365" s="187"/>
      <c r="AJ365" s="187"/>
      <c r="AK365" s="187"/>
      <c r="AL365" s="187"/>
      <c r="AM365" s="187"/>
      <c r="AO365" s="187"/>
      <c r="AP365" s="187"/>
      <c r="AQ365" s="187"/>
      <c r="AR365" s="187"/>
      <c r="AS365" s="187"/>
      <c r="AT365" s="187"/>
      <c r="AU365" s="187"/>
      <c r="AV365" s="187"/>
      <c r="AW365" s="187"/>
      <c r="AX365" s="187"/>
      <c r="AY365" s="187"/>
      <c r="AZ365" s="187"/>
      <c r="BA365" s="187"/>
      <c r="BB365" s="187"/>
    </row>
    <row r="366" spans="1:54" ht="15.75" customHeight="1">
      <c r="A366" s="442"/>
      <c r="B366" s="442"/>
      <c r="C366" s="187"/>
      <c r="D366" s="187"/>
      <c r="E366" s="187"/>
      <c r="F366" s="187"/>
      <c r="G366" s="444"/>
      <c r="H366" s="443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87"/>
      <c r="AG366" s="187"/>
      <c r="AH366" s="187"/>
      <c r="AI366" s="187"/>
      <c r="AJ366" s="187"/>
      <c r="AK366" s="187"/>
      <c r="AL366" s="187"/>
      <c r="AM366" s="187"/>
      <c r="AO366" s="187"/>
      <c r="AP366" s="187"/>
      <c r="AQ366" s="187"/>
      <c r="AR366" s="187"/>
      <c r="AS366" s="187"/>
      <c r="AT366" s="187"/>
      <c r="AU366" s="187"/>
      <c r="AV366" s="187"/>
      <c r="AW366" s="187"/>
      <c r="AX366" s="187"/>
      <c r="AY366" s="187"/>
      <c r="AZ366" s="187"/>
      <c r="BA366" s="187"/>
      <c r="BB366" s="187"/>
    </row>
    <row r="367" spans="1:54" ht="15.75" customHeight="1">
      <c r="A367" s="442"/>
      <c r="B367" s="442"/>
      <c r="C367" s="187"/>
      <c r="D367" s="187"/>
      <c r="E367" s="187"/>
      <c r="F367" s="187"/>
      <c r="G367" s="444"/>
      <c r="H367" s="443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87"/>
      <c r="AG367" s="187"/>
      <c r="AH367" s="187"/>
      <c r="AI367" s="187"/>
      <c r="AJ367" s="187"/>
      <c r="AK367" s="187"/>
      <c r="AL367" s="187"/>
      <c r="AM367" s="187"/>
      <c r="AO367" s="187"/>
      <c r="AP367" s="187"/>
      <c r="AQ367" s="187"/>
      <c r="AR367" s="187"/>
      <c r="AS367" s="187"/>
      <c r="AT367" s="187"/>
      <c r="AU367" s="187"/>
      <c r="AV367" s="187"/>
      <c r="AW367" s="187"/>
      <c r="AX367" s="187"/>
      <c r="AY367" s="187"/>
      <c r="AZ367" s="187"/>
      <c r="BA367" s="187"/>
      <c r="BB367" s="187"/>
    </row>
    <row r="368" spans="1:54" ht="15.75" customHeight="1">
      <c r="A368" s="442"/>
      <c r="B368" s="442"/>
      <c r="C368" s="187"/>
      <c r="D368" s="187"/>
      <c r="E368" s="187"/>
      <c r="F368" s="187"/>
      <c r="G368" s="444"/>
      <c r="H368" s="443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87"/>
      <c r="AG368" s="187"/>
      <c r="AH368" s="187"/>
      <c r="AI368" s="187"/>
      <c r="AJ368" s="187"/>
      <c r="AK368" s="187"/>
      <c r="AL368" s="187"/>
      <c r="AM368" s="187"/>
      <c r="AO368" s="187"/>
      <c r="AP368" s="187"/>
      <c r="AQ368" s="187"/>
      <c r="AR368" s="187"/>
      <c r="AS368" s="187"/>
      <c r="AT368" s="187"/>
      <c r="AU368" s="187"/>
      <c r="AV368" s="187"/>
      <c r="AW368" s="187"/>
      <c r="AX368" s="187"/>
      <c r="AY368" s="187"/>
      <c r="AZ368" s="187"/>
      <c r="BA368" s="187"/>
      <c r="BB368" s="187"/>
    </row>
    <row r="369" spans="1:54" ht="15.75" customHeight="1">
      <c r="A369" s="442"/>
      <c r="B369" s="442"/>
      <c r="C369" s="187"/>
      <c r="D369" s="187"/>
      <c r="E369" s="187"/>
      <c r="F369" s="187"/>
      <c r="G369" s="444"/>
      <c r="H369" s="443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87"/>
      <c r="AG369" s="187"/>
      <c r="AH369" s="187"/>
      <c r="AI369" s="187"/>
      <c r="AJ369" s="187"/>
      <c r="AK369" s="187"/>
      <c r="AL369" s="187"/>
      <c r="AM369" s="187"/>
      <c r="AO369" s="187"/>
      <c r="AP369" s="187"/>
      <c r="AQ369" s="187"/>
      <c r="AR369" s="187"/>
      <c r="AS369" s="187"/>
      <c r="AT369" s="187"/>
      <c r="AU369" s="187"/>
      <c r="AV369" s="187"/>
      <c r="AW369" s="187"/>
      <c r="AX369" s="187"/>
      <c r="AY369" s="187"/>
      <c r="AZ369" s="187"/>
      <c r="BA369" s="187"/>
      <c r="BB369" s="187"/>
    </row>
    <row r="370" spans="1:54" ht="15.75" customHeight="1">
      <c r="A370" s="442"/>
      <c r="B370" s="442"/>
      <c r="C370" s="187"/>
      <c r="D370" s="187"/>
      <c r="E370" s="187"/>
      <c r="F370" s="187"/>
      <c r="G370" s="444"/>
      <c r="H370" s="443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  <c r="AJ370" s="187"/>
      <c r="AK370" s="187"/>
      <c r="AL370" s="187"/>
      <c r="AM370" s="187"/>
      <c r="AO370" s="187"/>
      <c r="AP370" s="187"/>
      <c r="AQ370" s="187"/>
      <c r="AR370" s="187"/>
      <c r="AS370" s="187"/>
      <c r="AT370" s="187"/>
      <c r="AU370" s="187"/>
      <c r="AV370" s="187"/>
      <c r="AW370" s="187"/>
      <c r="AX370" s="187"/>
      <c r="AY370" s="187"/>
      <c r="AZ370" s="187"/>
      <c r="BA370" s="187"/>
      <c r="BB370" s="187"/>
    </row>
    <row r="371" spans="1:54" ht="15.75" customHeight="1">
      <c r="A371" s="442"/>
      <c r="B371" s="442"/>
      <c r="C371" s="187"/>
      <c r="D371" s="187"/>
      <c r="E371" s="187"/>
      <c r="F371" s="187"/>
      <c r="G371" s="444"/>
      <c r="H371" s="443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  <c r="AJ371" s="187"/>
      <c r="AK371" s="187"/>
      <c r="AL371" s="187"/>
      <c r="AM371" s="187"/>
      <c r="AO371" s="187"/>
      <c r="AP371" s="187"/>
      <c r="AQ371" s="187"/>
      <c r="AR371" s="187"/>
      <c r="AS371" s="187"/>
      <c r="AT371" s="187"/>
      <c r="AU371" s="187"/>
      <c r="AV371" s="187"/>
      <c r="AW371" s="187"/>
      <c r="AX371" s="187"/>
      <c r="AY371" s="187"/>
      <c r="AZ371" s="187"/>
      <c r="BA371" s="187"/>
      <c r="BB371" s="187"/>
    </row>
    <row r="372" spans="1:54" ht="15.75" customHeight="1">
      <c r="A372" s="442"/>
      <c r="B372" s="442"/>
      <c r="C372" s="187"/>
      <c r="D372" s="187"/>
      <c r="E372" s="187"/>
      <c r="F372" s="187"/>
      <c r="G372" s="444"/>
      <c r="H372" s="443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O372" s="187"/>
      <c r="AP372" s="187"/>
      <c r="AQ372" s="187"/>
      <c r="AR372" s="187"/>
      <c r="AS372" s="187"/>
      <c r="AT372" s="187"/>
      <c r="AU372" s="187"/>
      <c r="AV372" s="187"/>
      <c r="AW372" s="187"/>
      <c r="AX372" s="187"/>
      <c r="AY372" s="187"/>
      <c r="AZ372" s="187"/>
      <c r="BA372" s="187"/>
      <c r="BB372" s="187"/>
    </row>
    <row r="373" spans="1:54" ht="15.75" customHeight="1">
      <c r="A373" s="442"/>
      <c r="B373" s="442"/>
      <c r="C373" s="187"/>
      <c r="D373" s="187"/>
      <c r="E373" s="187"/>
      <c r="F373" s="187"/>
      <c r="G373" s="444"/>
      <c r="H373" s="443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O373" s="187"/>
      <c r="AP373" s="187"/>
      <c r="AQ373" s="187"/>
      <c r="AR373" s="187"/>
      <c r="AS373" s="187"/>
      <c r="AT373" s="187"/>
      <c r="AU373" s="187"/>
      <c r="AV373" s="187"/>
      <c r="AW373" s="187"/>
      <c r="AX373" s="187"/>
      <c r="AY373" s="187"/>
      <c r="AZ373" s="187"/>
      <c r="BA373" s="187"/>
      <c r="BB373" s="187"/>
    </row>
    <row r="374" spans="1:54" ht="15.75" customHeight="1">
      <c r="A374" s="442"/>
      <c r="B374" s="442"/>
      <c r="C374" s="187"/>
      <c r="D374" s="187"/>
      <c r="E374" s="187"/>
      <c r="F374" s="187"/>
      <c r="G374" s="444"/>
      <c r="H374" s="443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O374" s="187"/>
      <c r="AP374" s="187"/>
      <c r="AQ374" s="187"/>
      <c r="AR374" s="187"/>
      <c r="AS374" s="187"/>
      <c r="AT374" s="187"/>
      <c r="AU374" s="187"/>
      <c r="AV374" s="187"/>
      <c r="AW374" s="187"/>
      <c r="AX374" s="187"/>
      <c r="AY374" s="187"/>
      <c r="AZ374" s="187"/>
      <c r="BA374" s="187"/>
      <c r="BB374" s="187"/>
    </row>
    <row r="375" spans="1:54" ht="15.75" customHeight="1">
      <c r="A375" s="442"/>
      <c r="B375" s="442"/>
      <c r="C375" s="187"/>
      <c r="D375" s="187"/>
      <c r="E375" s="187"/>
      <c r="F375" s="187"/>
      <c r="G375" s="444"/>
      <c r="H375" s="443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  <c r="AA375" s="187"/>
      <c r="AB375" s="187"/>
      <c r="AC375" s="187"/>
      <c r="AD375" s="187"/>
      <c r="AE375" s="187"/>
      <c r="AF375" s="187"/>
      <c r="AG375" s="187"/>
      <c r="AH375" s="187"/>
      <c r="AI375" s="187"/>
      <c r="AJ375" s="187"/>
      <c r="AK375" s="187"/>
      <c r="AL375" s="187"/>
      <c r="AM375" s="187"/>
      <c r="AO375" s="187"/>
      <c r="AP375" s="187"/>
      <c r="AQ375" s="187"/>
      <c r="AR375" s="187"/>
      <c r="AS375" s="187"/>
      <c r="AT375" s="187"/>
      <c r="AU375" s="187"/>
      <c r="AV375" s="187"/>
      <c r="AW375" s="187"/>
      <c r="AX375" s="187"/>
      <c r="AY375" s="187"/>
      <c r="AZ375" s="187"/>
      <c r="BA375" s="187"/>
      <c r="BB375" s="187"/>
    </row>
    <row r="376" spans="1:54" ht="15.75" customHeight="1">
      <c r="A376" s="442"/>
      <c r="B376" s="442"/>
      <c r="C376" s="187"/>
      <c r="D376" s="187"/>
      <c r="E376" s="187"/>
      <c r="F376" s="187"/>
      <c r="G376" s="444"/>
      <c r="H376" s="443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  <c r="AA376" s="187"/>
      <c r="AB376" s="187"/>
      <c r="AC376" s="187"/>
      <c r="AD376" s="187"/>
      <c r="AE376" s="187"/>
      <c r="AF376" s="187"/>
      <c r="AG376" s="187"/>
      <c r="AH376" s="187"/>
      <c r="AI376" s="187"/>
      <c r="AJ376" s="187"/>
      <c r="AK376" s="187"/>
      <c r="AL376" s="187"/>
      <c r="AM376" s="187"/>
      <c r="AO376" s="187"/>
      <c r="AP376" s="187"/>
      <c r="AQ376" s="187"/>
      <c r="AR376" s="187"/>
      <c r="AS376" s="187"/>
      <c r="AT376" s="187"/>
      <c r="AU376" s="187"/>
      <c r="AV376" s="187"/>
      <c r="AW376" s="187"/>
      <c r="AX376" s="187"/>
      <c r="AY376" s="187"/>
      <c r="AZ376" s="187"/>
      <c r="BA376" s="187"/>
      <c r="BB376" s="187"/>
    </row>
    <row r="377" spans="1:54" ht="15.75" customHeight="1">
      <c r="A377" s="442"/>
      <c r="B377" s="442"/>
      <c r="C377" s="187"/>
      <c r="D377" s="187"/>
      <c r="E377" s="187"/>
      <c r="F377" s="187"/>
      <c r="G377" s="444"/>
      <c r="H377" s="443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  <c r="AA377" s="187"/>
      <c r="AB377" s="187"/>
      <c r="AC377" s="187"/>
      <c r="AD377" s="187"/>
      <c r="AE377" s="187"/>
      <c r="AF377" s="187"/>
      <c r="AG377" s="187"/>
      <c r="AH377" s="187"/>
      <c r="AI377" s="187"/>
      <c r="AJ377" s="187"/>
      <c r="AK377" s="187"/>
      <c r="AL377" s="187"/>
      <c r="AM377" s="187"/>
      <c r="AO377" s="187"/>
      <c r="AP377" s="187"/>
      <c r="AQ377" s="187"/>
      <c r="AR377" s="187"/>
      <c r="AS377" s="187"/>
      <c r="AT377" s="187"/>
      <c r="AU377" s="187"/>
      <c r="AV377" s="187"/>
      <c r="AW377" s="187"/>
      <c r="AX377" s="187"/>
      <c r="AY377" s="187"/>
      <c r="AZ377" s="187"/>
      <c r="BA377" s="187"/>
      <c r="BB377" s="187"/>
    </row>
    <row r="378" spans="1:54" ht="15.75" customHeight="1">
      <c r="A378" s="442"/>
      <c r="B378" s="442"/>
      <c r="C378" s="187"/>
      <c r="D378" s="187"/>
      <c r="E378" s="187"/>
      <c r="F378" s="187"/>
      <c r="G378" s="444"/>
      <c r="H378" s="443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  <c r="AA378" s="187"/>
      <c r="AB378" s="187"/>
      <c r="AC378" s="187"/>
      <c r="AD378" s="187"/>
      <c r="AE378" s="187"/>
      <c r="AF378" s="187"/>
      <c r="AG378" s="187"/>
      <c r="AH378" s="187"/>
      <c r="AI378" s="187"/>
      <c r="AJ378" s="187"/>
      <c r="AK378" s="187"/>
      <c r="AL378" s="187"/>
      <c r="AM378" s="187"/>
      <c r="AO378" s="187"/>
      <c r="AP378" s="187"/>
      <c r="AQ378" s="187"/>
      <c r="AR378" s="187"/>
      <c r="AS378" s="187"/>
      <c r="AT378" s="187"/>
      <c r="AU378" s="187"/>
      <c r="AV378" s="187"/>
      <c r="AW378" s="187"/>
      <c r="AX378" s="187"/>
      <c r="AY378" s="187"/>
      <c r="AZ378" s="187"/>
      <c r="BA378" s="187"/>
      <c r="BB378" s="187"/>
    </row>
    <row r="379" spans="1:54" ht="15.75" customHeight="1">
      <c r="A379" s="442"/>
      <c r="B379" s="442"/>
      <c r="C379" s="187"/>
      <c r="D379" s="187"/>
      <c r="E379" s="187"/>
      <c r="F379" s="187"/>
      <c r="G379" s="444"/>
      <c r="H379" s="443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  <c r="AA379" s="187"/>
      <c r="AB379" s="187"/>
      <c r="AC379" s="187"/>
      <c r="AD379" s="187"/>
      <c r="AE379" s="187"/>
      <c r="AF379" s="187"/>
      <c r="AG379" s="187"/>
      <c r="AH379" s="187"/>
      <c r="AI379" s="187"/>
      <c r="AJ379" s="187"/>
      <c r="AK379" s="187"/>
      <c r="AL379" s="187"/>
      <c r="AM379" s="187"/>
      <c r="AO379" s="187"/>
      <c r="AP379" s="187"/>
      <c r="AQ379" s="187"/>
      <c r="AR379" s="187"/>
      <c r="AS379" s="187"/>
      <c r="AT379" s="187"/>
      <c r="AU379" s="187"/>
      <c r="AV379" s="187"/>
      <c r="AW379" s="187"/>
      <c r="AX379" s="187"/>
      <c r="AY379" s="187"/>
      <c r="AZ379" s="187"/>
      <c r="BA379" s="187"/>
      <c r="BB379" s="187"/>
    </row>
    <row r="380" spans="1:54" ht="15.75" customHeight="1">
      <c r="A380" s="442"/>
      <c r="B380" s="442"/>
      <c r="C380" s="187"/>
      <c r="D380" s="187"/>
      <c r="E380" s="187"/>
      <c r="F380" s="187"/>
      <c r="G380" s="444"/>
      <c r="H380" s="443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  <c r="AA380" s="187"/>
      <c r="AB380" s="187"/>
      <c r="AC380" s="187"/>
      <c r="AD380" s="187"/>
      <c r="AE380" s="187"/>
      <c r="AF380" s="187"/>
      <c r="AG380" s="187"/>
      <c r="AH380" s="187"/>
      <c r="AI380" s="187"/>
      <c r="AJ380" s="187"/>
      <c r="AK380" s="187"/>
      <c r="AL380" s="187"/>
      <c r="AM380" s="187"/>
      <c r="AO380" s="187"/>
      <c r="AP380" s="187"/>
      <c r="AQ380" s="187"/>
      <c r="AR380" s="187"/>
      <c r="AS380" s="187"/>
      <c r="AT380" s="187"/>
      <c r="AU380" s="187"/>
      <c r="AV380" s="187"/>
      <c r="AW380" s="187"/>
      <c r="AX380" s="187"/>
      <c r="AY380" s="187"/>
      <c r="AZ380" s="187"/>
      <c r="BA380" s="187"/>
      <c r="BB380" s="187"/>
    </row>
    <row r="381" spans="1:54" ht="15.75" customHeight="1">
      <c r="A381" s="442"/>
      <c r="B381" s="442"/>
      <c r="C381" s="187"/>
      <c r="D381" s="187"/>
      <c r="E381" s="187"/>
      <c r="F381" s="187"/>
      <c r="G381" s="444"/>
      <c r="H381" s="443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  <c r="AA381" s="187"/>
      <c r="AB381" s="187"/>
      <c r="AC381" s="187"/>
      <c r="AD381" s="187"/>
      <c r="AE381" s="187"/>
      <c r="AF381" s="187"/>
      <c r="AG381" s="187"/>
      <c r="AH381" s="187"/>
      <c r="AI381" s="187"/>
      <c r="AJ381" s="187"/>
      <c r="AK381" s="187"/>
      <c r="AL381" s="187"/>
      <c r="AM381" s="187"/>
      <c r="AO381" s="187"/>
      <c r="AP381" s="187"/>
      <c r="AQ381" s="187"/>
      <c r="AR381" s="187"/>
      <c r="AS381" s="187"/>
      <c r="AT381" s="187"/>
      <c r="AU381" s="187"/>
      <c r="AV381" s="187"/>
      <c r="AW381" s="187"/>
      <c r="AX381" s="187"/>
      <c r="AY381" s="187"/>
      <c r="AZ381" s="187"/>
      <c r="BA381" s="187"/>
      <c r="BB381" s="187"/>
    </row>
    <row r="382" spans="1:54" ht="15.75" customHeight="1">
      <c r="A382" s="442"/>
      <c r="B382" s="442"/>
      <c r="C382" s="187"/>
      <c r="D382" s="187"/>
      <c r="E382" s="187"/>
      <c r="F382" s="187"/>
      <c r="G382" s="444"/>
      <c r="H382" s="443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  <c r="AA382" s="187"/>
      <c r="AB382" s="187"/>
      <c r="AC382" s="187"/>
      <c r="AD382" s="187"/>
      <c r="AE382" s="187"/>
      <c r="AF382" s="187"/>
      <c r="AG382" s="187"/>
      <c r="AH382" s="187"/>
      <c r="AI382" s="187"/>
      <c r="AJ382" s="187"/>
      <c r="AK382" s="187"/>
      <c r="AL382" s="187"/>
      <c r="AM382" s="187"/>
      <c r="AO382" s="187"/>
      <c r="AP382" s="187"/>
      <c r="AQ382" s="187"/>
      <c r="AR382" s="187"/>
      <c r="AS382" s="187"/>
      <c r="AT382" s="187"/>
      <c r="AU382" s="187"/>
      <c r="AV382" s="187"/>
      <c r="AW382" s="187"/>
      <c r="AX382" s="187"/>
      <c r="AY382" s="187"/>
      <c r="AZ382" s="187"/>
      <c r="BA382" s="187"/>
      <c r="BB382" s="187"/>
    </row>
    <row r="383" spans="1:54" ht="15.75" customHeight="1">
      <c r="A383" s="442"/>
      <c r="B383" s="442"/>
      <c r="C383" s="187"/>
      <c r="D383" s="187"/>
      <c r="E383" s="187"/>
      <c r="F383" s="187"/>
      <c r="G383" s="444"/>
      <c r="H383" s="443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  <c r="AA383" s="187"/>
      <c r="AB383" s="187"/>
      <c r="AC383" s="187"/>
      <c r="AD383" s="187"/>
      <c r="AE383" s="187"/>
      <c r="AF383" s="187"/>
      <c r="AG383" s="187"/>
      <c r="AH383" s="187"/>
      <c r="AI383" s="187"/>
      <c r="AJ383" s="187"/>
      <c r="AK383" s="187"/>
      <c r="AL383" s="187"/>
      <c r="AM383" s="187"/>
      <c r="AO383" s="187"/>
      <c r="AP383" s="187"/>
      <c r="AQ383" s="187"/>
      <c r="AR383" s="187"/>
      <c r="AS383" s="187"/>
      <c r="AT383" s="187"/>
      <c r="AU383" s="187"/>
      <c r="AV383" s="187"/>
      <c r="AW383" s="187"/>
      <c r="AX383" s="187"/>
      <c r="AY383" s="187"/>
      <c r="AZ383" s="187"/>
      <c r="BA383" s="187"/>
      <c r="BB383" s="187"/>
    </row>
    <row r="384" spans="1:54" ht="15.75" customHeight="1">
      <c r="A384" s="442"/>
      <c r="B384" s="442"/>
      <c r="C384" s="187"/>
      <c r="D384" s="187"/>
      <c r="E384" s="187"/>
      <c r="F384" s="187"/>
      <c r="G384" s="444"/>
      <c r="H384" s="443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  <c r="AA384" s="187"/>
      <c r="AB384" s="187"/>
      <c r="AC384" s="187"/>
      <c r="AD384" s="187"/>
      <c r="AE384" s="187"/>
      <c r="AF384" s="187"/>
      <c r="AG384" s="187"/>
      <c r="AH384" s="187"/>
      <c r="AI384" s="187"/>
      <c r="AJ384" s="187"/>
      <c r="AK384" s="187"/>
      <c r="AL384" s="187"/>
      <c r="AM384" s="187"/>
      <c r="AO384" s="187"/>
      <c r="AP384" s="187"/>
      <c r="AQ384" s="187"/>
      <c r="AR384" s="187"/>
      <c r="AS384" s="187"/>
      <c r="AT384" s="187"/>
      <c r="AU384" s="187"/>
      <c r="AV384" s="187"/>
      <c r="AW384" s="187"/>
      <c r="AX384" s="187"/>
      <c r="AY384" s="187"/>
      <c r="AZ384" s="187"/>
      <c r="BA384" s="187"/>
      <c r="BB384" s="187"/>
    </row>
    <row r="385" spans="1:54" ht="15.75" customHeight="1">
      <c r="A385" s="442"/>
      <c r="B385" s="442"/>
      <c r="C385" s="187"/>
      <c r="D385" s="187"/>
      <c r="E385" s="187"/>
      <c r="F385" s="187"/>
      <c r="G385" s="444"/>
      <c r="H385" s="443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  <c r="AA385" s="187"/>
      <c r="AB385" s="187"/>
      <c r="AC385" s="187"/>
      <c r="AD385" s="187"/>
      <c r="AE385" s="187"/>
      <c r="AF385" s="187"/>
      <c r="AG385" s="187"/>
      <c r="AH385" s="187"/>
      <c r="AI385" s="187"/>
      <c r="AJ385" s="187"/>
      <c r="AK385" s="187"/>
      <c r="AL385" s="187"/>
      <c r="AM385" s="187"/>
      <c r="AO385" s="187"/>
      <c r="AP385" s="187"/>
      <c r="AQ385" s="187"/>
      <c r="AR385" s="187"/>
      <c r="AS385" s="187"/>
      <c r="AT385" s="187"/>
      <c r="AU385" s="187"/>
      <c r="AV385" s="187"/>
      <c r="AW385" s="187"/>
      <c r="AX385" s="187"/>
      <c r="AY385" s="187"/>
      <c r="AZ385" s="187"/>
      <c r="BA385" s="187"/>
      <c r="BB385" s="187"/>
    </row>
    <row r="386" spans="1:54" ht="15.75" customHeight="1">
      <c r="A386" s="442"/>
      <c r="B386" s="442"/>
      <c r="C386" s="187"/>
      <c r="D386" s="187"/>
      <c r="E386" s="187"/>
      <c r="F386" s="187"/>
      <c r="G386" s="444"/>
      <c r="H386" s="443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  <c r="AA386" s="187"/>
      <c r="AB386" s="187"/>
      <c r="AC386" s="187"/>
      <c r="AD386" s="187"/>
      <c r="AE386" s="187"/>
      <c r="AF386" s="187"/>
      <c r="AG386" s="187"/>
      <c r="AH386" s="187"/>
      <c r="AI386" s="187"/>
      <c r="AJ386" s="187"/>
      <c r="AK386" s="187"/>
      <c r="AL386" s="187"/>
      <c r="AM386" s="187"/>
      <c r="AO386" s="187"/>
      <c r="AP386" s="187"/>
      <c r="AQ386" s="187"/>
      <c r="AR386" s="187"/>
      <c r="AS386" s="187"/>
      <c r="AT386" s="187"/>
      <c r="AU386" s="187"/>
      <c r="AV386" s="187"/>
      <c r="AW386" s="187"/>
      <c r="AX386" s="187"/>
      <c r="AY386" s="187"/>
      <c r="AZ386" s="187"/>
      <c r="BA386" s="187"/>
      <c r="BB386" s="187"/>
    </row>
    <row r="387" spans="1:54" ht="15.75" customHeight="1">
      <c r="A387" s="442"/>
      <c r="B387" s="442"/>
      <c r="C387" s="187"/>
      <c r="D387" s="187"/>
      <c r="E387" s="187"/>
      <c r="F387" s="187"/>
      <c r="G387" s="444"/>
      <c r="H387" s="443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  <c r="AA387" s="187"/>
      <c r="AB387" s="187"/>
      <c r="AC387" s="187"/>
      <c r="AD387" s="187"/>
      <c r="AE387" s="187"/>
      <c r="AF387" s="187"/>
      <c r="AG387" s="187"/>
      <c r="AH387" s="187"/>
      <c r="AI387" s="187"/>
      <c r="AJ387" s="187"/>
      <c r="AK387" s="187"/>
      <c r="AL387" s="187"/>
      <c r="AM387" s="187"/>
      <c r="AO387" s="187"/>
      <c r="AP387" s="187"/>
      <c r="AQ387" s="187"/>
      <c r="AR387" s="187"/>
      <c r="AS387" s="187"/>
      <c r="AT387" s="187"/>
      <c r="AU387" s="187"/>
      <c r="AV387" s="187"/>
      <c r="AW387" s="187"/>
      <c r="AX387" s="187"/>
      <c r="AY387" s="187"/>
      <c r="AZ387" s="187"/>
      <c r="BA387" s="187"/>
      <c r="BB387" s="187"/>
    </row>
    <row r="388" spans="1:54" ht="15.75" customHeight="1">
      <c r="A388" s="442"/>
      <c r="B388" s="442"/>
      <c r="C388" s="187"/>
      <c r="D388" s="187"/>
      <c r="E388" s="187"/>
      <c r="F388" s="187"/>
      <c r="G388" s="444"/>
      <c r="H388" s="443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  <c r="AA388" s="187"/>
      <c r="AB388" s="187"/>
      <c r="AC388" s="187"/>
      <c r="AD388" s="187"/>
      <c r="AE388" s="187"/>
      <c r="AF388" s="187"/>
      <c r="AG388" s="187"/>
      <c r="AH388" s="187"/>
      <c r="AI388" s="187"/>
      <c r="AJ388" s="187"/>
      <c r="AK388" s="187"/>
      <c r="AL388" s="187"/>
      <c r="AM388" s="187"/>
      <c r="AO388" s="187"/>
      <c r="AP388" s="187"/>
      <c r="AQ388" s="187"/>
      <c r="AR388" s="187"/>
      <c r="AS388" s="187"/>
      <c r="AT388" s="187"/>
      <c r="AU388" s="187"/>
      <c r="AV388" s="187"/>
      <c r="AW388" s="187"/>
      <c r="AX388" s="187"/>
      <c r="AY388" s="187"/>
      <c r="AZ388" s="187"/>
      <c r="BA388" s="187"/>
      <c r="BB388" s="187"/>
    </row>
    <row r="389" spans="1:54" ht="15.75" customHeight="1">
      <c r="A389" s="442"/>
      <c r="B389" s="442"/>
      <c r="C389" s="187"/>
      <c r="D389" s="187"/>
      <c r="E389" s="187"/>
      <c r="F389" s="187"/>
      <c r="G389" s="444"/>
      <c r="H389" s="443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87"/>
      <c r="AG389" s="187"/>
      <c r="AH389" s="187"/>
      <c r="AI389" s="187"/>
      <c r="AJ389" s="187"/>
      <c r="AK389" s="187"/>
      <c r="AL389" s="187"/>
      <c r="AM389" s="187"/>
      <c r="AO389" s="187"/>
      <c r="AP389" s="187"/>
      <c r="AQ389" s="187"/>
      <c r="AR389" s="187"/>
      <c r="AS389" s="187"/>
      <c r="AT389" s="187"/>
      <c r="AU389" s="187"/>
      <c r="AV389" s="187"/>
      <c r="AW389" s="187"/>
      <c r="AX389" s="187"/>
      <c r="AY389" s="187"/>
      <c r="AZ389" s="187"/>
      <c r="BA389" s="187"/>
      <c r="BB389" s="187"/>
    </row>
    <row r="390" spans="1:54" ht="15.75" customHeight="1">
      <c r="A390" s="442"/>
      <c r="B390" s="442"/>
      <c r="C390" s="187"/>
      <c r="D390" s="187"/>
      <c r="E390" s="187"/>
      <c r="F390" s="187"/>
      <c r="G390" s="444"/>
      <c r="H390" s="443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  <c r="AA390" s="187"/>
      <c r="AB390" s="187"/>
      <c r="AC390" s="187"/>
      <c r="AD390" s="187"/>
      <c r="AE390" s="187"/>
      <c r="AF390" s="187"/>
      <c r="AG390" s="187"/>
      <c r="AH390" s="187"/>
      <c r="AI390" s="187"/>
      <c r="AJ390" s="187"/>
      <c r="AK390" s="187"/>
      <c r="AL390" s="187"/>
      <c r="AM390" s="187"/>
      <c r="AO390" s="187"/>
      <c r="AP390" s="187"/>
      <c r="AQ390" s="187"/>
      <c r="AR390" s="187"/>
      <c r="AS390" s="187"/>
      <c r="AT390" s="187"/>
      <c r="AU390" s="187"/>
      <c r="AV390" s="187"/>
      <c r="AW390" s="187"/>
      <c r="AX390" s="187"/>
      <c r="AY390" s="187"/>
      <c r="AZ390" s="187"/>
      <c r="BA390" s="187"/>
      <c r="BB390" s="187"/>
    </row>
    <row r="391" spans="1:54" ht="15.75" customHeight="1">
      <c r="A391" s="442"/>
      <c r="B391" s="442"/>
      <c r="C391" s="187"/>
      <c r="D391" s="187"/>
      <c r="E391" s="187"/>
      <c r="F391" s="187"/>
      <c r="G391" s="444"/>
      <c r="H391" s="443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  <c r="AA391" s="187"/>
      <c r="AB391" s="187"/>
      <c r="AC391" s="187"/>
      <c r="AD391" s="187"/>
      <c r="AE391" s="187"/>
      <c r="AF391" s="187"/>
      <c r="AG391" s="187"/>
      <c r="AH391" s="187"/>
      <c r="AI391" s="187"/>
      <c r="AJ391" s="187"/>
      <c r="AK391" s="187"/>
      <c r="AL391" s="187"/>
      <c r="AM391" s="187"/>
      <c r="AO391" s="187"/>
      <c r="AP391" s="187"/>
      <c r="AQ391" s="187"/>
      <c r="AR391" s="187"/>
      <c r="AS391" s="187"/>
      <c r="AT391" s="187"/>
      <c r="AU391" s="187"/>
      <c r="AV391" s="187"/>
      <c r="AW391" s="187"/>
      <c r="AX391" s="187"/>
      <c r="AY391" s="187"/>
      <c r="AZ391" s="187"/>
      <c r="BA391" s="187"/>
      <c r="BB391" s="187"/>
    </row>
    <row r="392" spans="1:54" ht="15.75" customHeight="1">
      <c r="A392" s="442"/>
      <c r="B392" s="442"/>
      <c r="C392" s="187"/>
      <c r="D392" s="187"/>
      <c r="E392" s="187"/>
      <c r="F392" s="187"/>
      <c r="G392" s="444"/>
      <c r="H392" s="443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87"/>
      <c r="AG392" s="187"/>
      <c r="AH392" s="187"/>
      <c r="AI392" s="187"/>
      <c r="AJ392" s="187"/>
      <c r="AK392" s="187"/>
      <c r="AL392" s="187"/>
      <c r="AM392" s="187"/>
      <c r="AO392" s="187"/>
      <c r="AP392" s="187"/>
      <c r="AQ392" s="187"/>
      <c r="AR392" s="187"/>
      <c r="AS392" s="187"/>
      <c r="AT392" s="187"/>
      <c r="AU392" s="187"/>
      <c r="AV392" s="187"/>
      <c r="AW392" s="187"/>
      <c r="AX392" s="187"/>
      <c r="AY392" s="187"/>
      <c r="AZ392" s="187"/>
      <c r="BA392" s="187"/>
      <c r="BB392" s="187"/>
    </row>
    <row r="393" spans="1:54" ht="15.75" customHeight="1">
      <c r="A393" s="442"/>
      <c r="B393" s="442"/>
      <c r="C393" s="187"/>
      <c r="D393" s="187"/>
      <c r="E393" s="187"/>
      <c r="F393" s="187"/>
      <c r="G393" s="444"/>
      <c r="H393" s="443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  <c r="AA393" s="187"/>
      <c r="AB393" s="187"/>
      <c r="AC393" s="187"/>
      <c r="AD393" s="187"/>
      <c r="AE393" s="187"/>
      <c r="AF393" s="187"/>
      <c r="AG393" s="187"/>
      <c r="AH393" s="187"/>
      <c r="AI393" s="187"/>
      <c r="AJ393" s="187"/>
      <c r="AK393" s="187"/>
      <c r="AL393" s="187"/>
      <c r="AM393" s="187"/>
      <c r="AO393" s="187"/>
      <c r="AP393" s="187"/>
      <c r="AQ393" s="187"/>
      <c r="AR393" s="187"/>
      <c r="AS393" s="187"/>
      <c r="AT393" s="187"/>
      <c r="AU393" s="187"/>
      <c r="AV393" s="187"/>
      <c r="AW393" s="187"/>
      <c r="AX393" s="187"/>
      <c r="AY393" s="187"/>
      <c r="AZ393" s="187"/>
      <c r="BA393" s="187"/>
      <c r="BB393" s="187"/>
    </row>
    <row r="394" spans="1:54" ht="15.75" customHeight="1">
      <c r="A394" s="442"/>
      <c r="B394" s="442"/>
      <c r="C394" s="187"/>
      <c r="D394" s="187"/>
      <c r="E394" s="187"/>
      <c r="F394" s="187"/>
      <c r="G394" s="444"/>
      <c r="H394" s="443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  <c r="AA394" s="187"/>
      <c r="AB394" s="187"/>
      <c r="AC394" s="187"/>
      <c r="AD394" s="187"/>
      <c r="AE394" s="187"/>
      <c r="AF394" s="187"/>
      <c r="AG394" s="187"/>
      <c r="AH394" s="187"/>
      <c r="AI394" s="187"/>
      <c r="AJ394" s="187"/>
      <c r="AK394" s="187"/>
      <c r="AL394" s="187"/>
      <c r="AM394" s="187"/>
      <c r="AO394" s="187"/>
      <c r="AP394" s="187"/>
      <c r="AQ394" s="187"/>
      <c r="AR394" s="187"/>
      <c r="AS394" s="187"/>
      <c r="AT394" s="187"/>
      <c r="AU394" s="187"/>
      <c r="AV394" s="187"/>
      <c r="AW394" s="187"/>
      <c r="AX394" s="187"/>
      <c r="AY394" s="187"/>
      <c r="AZ394" s="187"/>
      <c r="BA394" s="187"/>
      <c r="BB394" s="187"/>
    </row>
    <row r="395" spans="1:54" ht="15.75" customHeight="1">
      <c r="A395" s="442"/>
      <c r="B395" s="442"/>
      <c r="C395" s="187"/>
      <c r="D395" s="187"/>
      <c r="E395" s="187"/>
      <c r="F395" s="187"/>
      <c r="G395" s="444"/>
      <c r="H395" s="443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  <c r="AA395" s="187"/>
      <c r="AB395" s="187"/>
      <c r="AC395" s="187"/>
      <c r="AD395" s="187"/>
      <c r="AE395" s="187"/>
      <c r="AF395" s="187"/>
      <c r="AG395" s="187"/>
      <c r="AH395" s="187"/>
      <c r="AI395" s="187"/>
      <c r="AJ395" s="187"/>
      <c r="AK395" s="187"/>
      <c r="AL395" s="187"/>
      <c r="AM395" s="187"/>
      <c r="AO395" s="187"/>
      <c r="AP395" s="187"/>
      <c r="AQ395" s="187"/>
      <c r="AR395" s="187"/>
      <c r="AS395" s="187"/>
      <c r="AT395" s="187"/>
      <c r="AU395" s="187"/>
      <c r="AV395" s="187"/>
      <c r="AW395" s="187"/>
      <c r="AX395" s="187"/>
      <c r="AY395" s="187"/>
      <c r="AZ395" s="187"/>
      <c r="BA395" s="187"/>
      <c r="BB395" s="187"/>
    </row>
    <row r="396" spans="1:54" ht="15.75" customHeight="1">
      <c r="A396" s="442"/>
      <c r="B396" s="442"/>
      <c r="C396" s="187"/>
      <c r="D396" s="187"/>
      <c r="E396" s="187"/>
      <c r="F396" s="187"/>
      <c r="G396" s="444"/>
      <c r="H396" s="443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  <c r="AA396" s="187"/>
      <c r="AB396" s="187"/>
      <c r="AC396" s="187"/>
      <c r="AD396" s="187"/>
      <c r="AE396" s="187"/>
      <c r="AF396" s="187"/>
      <c r="AG396" s="187"/>
      <c r="AH396" s="187"/>
      <c r="AI396" s="187"/>
      <c r="AJ396" s="187"/>
      <c r="AK396" s="187"/>
      <c r="AL396" s="187"/>
      <c r="AM396" s="187"/>
      <c r="AO396" s="187"/>
      <c r="AP396" s="187"/>
      <c r="AQ396" s="187"/>
      <c r="AR396" s="187"/>
      <c r="AS396" s="187"/>
      <c r="AT396" s="187"/>
      <c r="AU396" s="187"/>
      <c r="AV396" s="187"/>
      <c r="AW396" s="187"/>
      <c r="AX396" s="187"/>
      <c r="AY396" s="187"/>
      <c r="AZ396" s="187"/>
      <c r="BA396" s="187"/>
      <c r="BB396" s="187"/>
    </row>
    <row r="397" spans="1:54" ht="15.75" customHeight="1">
      <c r="A397" s="442"/>
      <c r="B397" s="442"/>
      <c r="C397" s="187"/>
      <c r="D397" s="187"/>
      <c r="E397" s="187"/>
      <c r="F397" s="187"/>
      <c r="G397" s="444"/>
      <c r="H397" s="443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  <c r="AA397" s="187"/>
      <c r="AB397" s="187"/>
      <c r="AC397" s="187"/>
      <c r="AD397" s="187"/>
      <c r="AE397" s="187"/>
      <c r="AF397" s="187"/>
      <c r="AG397" s="187"/>
      <c r="AH397" s="187"/>
      <c r="AI397" s="187"/>
      <c r="AJ397" s="187"/>
      <c r="AK397" s="187"/>
      <c r="AL397" s="187"/>
      <c r="AM397" s="187"/>
      <c r="AO397" s="187"/>
      <c r="AP397" s="187"/>
      <c r="AQ397" s="187"/>
      <c r="AR397" s="187"/>
      <c r="AS397" s="187"/>
      <c r="AT397" s="187"/>
      <c r="AU397" s="187"/>
      <c r="AV397" s="187"/>
      <c r="AW397" s="187"/>
      <c r="AX397" s="187"/>
      <c r="AY397" s="187"/>
      <c r="AZ397" s="187"/>
      <c r="BA397" s="187"/>
      <c r="BB397" s="187"/>
    </row>
    <row r="398" spans="1:54" ht="15.75" customHeight="1">
      <c r="A398" s="442"/>
      <c r="B398" s="442"/>
      <c r="C398" s="187"/>
      <c r="D398" s="187"/>
      <c r="E398" s="187"/>
      <c r="F398" s="187"/>
      <c r="G398" s="444"/>
      <c r="H398" s="443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  <c r="AA398" s="187"/>
      <c r="AB398" s="187"/>
      <c r="AC398" s="187"/>
      <c r="AD398" s="187"/>
      <c r="AE398" s="187"/>
      <c r="AF398" s="187"/>
      <c r="AG398" s="187"/>
      <c r="AH398" s="187"/>
      <c r="AI398" s="187"/>
      <c r="AJ398" s="187"/>
      <c r="AK398" s="187"/>
      <c r="AL398" s="187"/>
      <c r="AM398" s="187"/>
      <c r="AO398" s="187"/>
      <c r="AP398" s="187"/>
      <c r="AQ398" s="187"/>
      <c r="AR398" s="187"/>
      <c r="AS398" s="187"/>
      <c r="AT398" s="187"/>
      <c r="AU398" s="187"/>
      <c r="AV398" s="187"/>
      <c r="AW398" s="187"/>
      <c r="AX398" s="187"/>
      <c r="AY398" s="187"/>
      <c r="AZ398" s="187"/>
      <c r="BA398" s="187"/>
      <c r="BB398" s="187"/>
    </row>
    <row r="399" spans="1:54" ht="15.75" customHeight="1">
      <c r="A399" s="442"/>
      <c r="B399" s="442"/>
      <c r="C399" s="187"/>
      <c r="D399" s="187"/>
      <c r="E399" s="187"/>
      <c r="F399" s="187"/>
      <c r="G399" s="444"/>
      <c r="H399" s="443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  <c r="AA399" s="187"/>
      <c r="AB399" s="187"/>
      <c r="AC399" s="187"/>
      <c r="AD399" s="187"/>
      <c r="AE399" s="187"/>
      <c r="AF399" s="187"/>
      <c r="AG399" s="187"/>
      <c r="AH399" s="187"/>
      <c r="AI399" s="187"/>
      <c r="AJ399" s="187"/>
      <c r="AK399" s="187"/>
      <c r="AL399" s="187"/>
      <c r="AM399" s="187"/>
      <c r="AO399" s="187"/>
      <c r="AP399" s="187"/>
      <c r="AQ399" s="187"/>
      <c r="AR399" s="187"/>
      <c r="AS399" s="187"/>
      <c r="AT399" s="187"/>
      <c r="AU399" s="187"/>
      <c r="AV399" s="187"/>
      <c r="AW399" s="187"/>
      <c r="AX399" s="187"/>
      <c r="AY399" s="187"/>
      <c r="AZ399" s="187"/>
      <c r="BA399" s="187"/>
      <c r="BB399" s="187"/>
    </row>
    <row r="400" spans="1:54" ht="15.75" customHeight="1">
      <c r="A400" s="442"/>
      <c r="B400" s="442"/>
      <c r="C400" s="187"/>
      <c r="D400" s="187"/>
      <c r="E400" s="187"/>
      <c r="F400" s="187"/>
      <c r="G400" s="444"/>
      <c r="H400" s="443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  <c r="AA400" s="187"/>
      <c r="AB400" s="187"/>
      <c r="AC400" s="187"/>
      <c r="AD400" s="187"/>
      <c r="AE400" s="187"/>
      <c r="AF400" s="187"/>
      <c r="AG400" s="187"/>
      <c r="AH400" s="187"/>
      <c r="AI400" s="187"/>
      <c r="AJ400" s="187"/>
      <c r="AK400" s="187"/>
      <c r="AL400" s="187"/>
      <c r="AM400" s="187"/>
      <c r="AO400" s="187"/>
      <c r="AP400" s="187"/>
      <c r="AQ400" s="187"/>
      <c r="AR400" s="187"/>
      <c r="AS400" s="187"/>
      <c r="AT400" s="187"/>
      <c r="AU400" s="187"/>
      <c r="AV400" s="187"/>
      <c r="AW400" s="187"/>
      <c r="AX400" s="187"/>
      <c r="AY400" s="187"/>
      <c r="AZ400" s="187"/>
      <c r="BA400" s="187"/>
      <c r="BB400" s="187"/>
    </row>
    <row r="401" spans="1:54" ht="15.75" customHeight="1">
      <c r="A401" s="442"/>
      <c r="B401" s="442"/>
      <c r="C401" s="187"/>
      <c r="D401" s="187"/>
      <c r="E401" s="187"/>
      <c r="F401" s="187"/>
      <c r="G401" s="444"/>
      <c r="H401" s="443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  <c r="AA401" s="187"/>
      <c r="AB401" s="187"/>
      <c r="AC401" s="187"/>
      <c r="AD401" s="187"/>
      <c r="AE401" s="187"/>
      <c r="AF401" s="187"/>
      <c r="AG401" s="187"/>
      <c r="AH401" s="187"/>
      <c r="AI401" s="187"/>
      <c r="AJ401" s="187"/>
      <c r="AK401" s="187"/>
      <c r="AL401" s="187"/>
      <c r="AM401" s="187"/>
      <c r="AO401" s="187"/>
      <c r="AP401" s="187"/>
      <c r="AQ401" s="187"/>
      <c r="AR401" s="187"/>
      <c r="AS401" s="187"/>
      <c r="AT401" s="187"/>
      <c r="AU401" s="187"/>
      <c r="AV401" s="187"/>
      <c r="AW401" s="187"/>
      <c r="AX401" s="187"/>
      <c r="AY401" s="187"/>
      <c r="AZ401" s="187"/>
      <c r="BA401" s="187"/>
      <c r="BB401" s="187"/>
    </row>
    <row r="402" spans="1:54" ht="15.75" customHeight="1">
      <c r="A402" s="442"/>
      <c r="B402" s="442"/>
      <c r="C402" s="187"/>
      <c r="D402" s="187"/>
      <c r="E402" s="187"/>
      <c r="F402" s="187"/>
      <c r="G402" s="444"/>
      <c r="H402" s="443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87"/>
      <c r="AG402" s="187"/>
      <c r="AH402" s="187"/>
      <c r="AI402" s="187"/>
      <c r="AJ402" s="187"/>
      <c r="AK402" s="187"/>
      <c r="AL402" s="187"/>
      <c r="AM402" s="187"/>
      <c r="AO402" s="187"/>
      <c r="AP402" s="187"/>
      <c r="AQ402" s="187"/>
      <c r="AR402" s="187"/>
      <c r="AS402" s="187"/>
      <c r="AT402" s="187"/>
      <c r="AU402" s="187"/>
      <c r="AV402" s="187"/>
      <c r="AW402" s="187"/>
      <c r="AX402" s="187"/>
      <c r="AY402" s="187"/>
      <c r="AZ402" s="187"/>
      <c r="BA402" s="187"/>
      <c r="BB402" s="187"/>
    </row>
    <row r="403" spans="1:54" ht="15.75" customHeight="1">
      <c r="A403" s="442"/>
      <c r="B403" s="442"/>
      <c r="C403" s="187"/>
      <c r="D403" s="187"/>
      <c r="E403" s="187"/>
      <c r="F403" s="187"/>
      <c r="G403" s="444"/>
      <c r="H403" s="443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  <c r="AA403" s="187"/>
      <c r="AB403" s="187"/>
      <c r="AC403" s="187"/>
      <c r="AD403" s="187"/>
      <c r="AE403" s="187"/>
      <c r="AF403" s="187"/>
      <c r="AG403" s="187"/>
      <c r="AH403" s="187"/>
      <c r="AI403" s="187"/>
      <c r="AJ403" s="187"/>
      <c r="AK403" s="187"/>
      <c r="AL403" s="187"/>
      <c r="AM403" s="187"/>
      <c r="AO403" s="187"/>
      <c r="AP403" s="187"/>
      <c r="AQ403" s="187"/>
      <c r="AR403" s="187"/>
      <c r="AS403" s="187"/>
      <c r="AT403" s="187"/>
      <c r="AU403" s="187"/>
      <c r="AV403" s="187"/>
      <c r="AW403" s="187"/>
      <c r="AX403" s="187"/>
      <c r="AY403" s="187"/>
      <c r="AZ403" s="187"/>
      <c r="BA403" s="187"/>
      <c r="BB403" s="187"/>
    </row>
    <row r="404" spans="1:54" ht="15.75" customHeight="1">
      <c r="A404" s="442"/>
      <c r="B404" s="442"/>
      <c r="C404" s="187"/>
      <c r="D404" s="187"/>
      <c r="E404" s="187"/>
      <c r="F404" s="187"/>
      <c r="G404" s="444"/>
      <c r="H404" s="443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87"/>
      <c r="AG404" s="187"/>
      <c r="AH404" s="187"/>
      <c r="AI404" s="187"/>
      <c r="AJ404" s="187"/>
      <c r="AK404" s="187"/>
      <c r="AL404" s="187"/>
      <c r="AM404" s="187"/>
      <c r="AO404" s="187"/>
      <c r="AP404" s="187"/>
      <c r="AQ404" s="187"/>
      <c r="AR404" s="187"/>
      <c r="AS404" s="187"/>
      <c r="AT404" s="187"/>
      <c r="AU404" s="187"/>
      <c r="AV404" s="187"/>
      <c r="AW404" s="187"/>
      <c r="AX404" s="187"/>
      <c r="AY404" s="187"/>
      <c r="AZ404" s="187"/>
      <c r="BA404" s="187"/>
      <c r="BB404" s="187"/>
    </row>
    <row r="405" spans="1:54" ht="15.75" customHeight="1">
      <c r="A405" s="442"/>
      <c r="B405" s="442"/>
      <c r="C405" s="187"/>
      <c r="D405" s="187"/>
      <c r="E405" s="187"/>
      <c r="F405" s="187"/>
      <c r="G405" s="444"/>
      <c r="H405" s="443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87"/>
      <c r="AG405" s="187"/>
      <c r="AH405" s="187"/>
      <c r="AI405" s="187"/>
      <c r="AJ405" s="187"/>
      <c r="AK405" s="187"/>
      <c r="AL405" s="187"/>
      <c r="AM405" s="187"/>
      <c r="AO405" s="187"/>
      <c r="AP405" s="187"/>
      <c r="AQ405" s="187"/>
      <c r="AR405" s="187"/>
      <c r="AS405" s="187"/>
      <c r="AT405" s="187"/>
      <c r="AU405" s="187"/>
      <c r="AV405" s="187"/>
      <c r="AW405" s="187"/>
      <c r="AX405" s="187"/>
      <c r="AY405" s="187"/>
      <c r="AZ405" s="187"/>
      <c r="BA405" s="187"/>
      <c r="BB405" s="187"/>
    </row>
    <row r="406" spans="1:54" ht="15.75" customHeight="1">
      <c r="A406" s="442"/>
      <c r="B406" s="442"/>
      <c r="C406" s="187"/>
      <c r="D406" s="187"/>
      <c r="E406" s="187"/>
      <c r="F406" s="187"/>
      <c r="G406" s="444"/>
      <c r="H406" s="443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87"/>
      <c r="AG406" s="187"/>
      <c r="AH406" s="187"/>
      <c r="AI406" s="187"/>
      <c r="AJ406" s="187"/>
      <c r="AK406" s="187"/>
      <c r="AL406" s="187"/>
      <c r="AM406" s="187"/>
      <c r="AO406" s="187"/>
      <c r="AP406" s="187"/>
      <c r="AQ406" s="187"/>
      <c r="AR406" s="187"/>
      <c r="AS406" s="187"/>
      <c r="AT406" s="187"/>
      <c r="AU406" s="187"/>
      <c r="AV406" s="187"/>
      <c r="AW406" s="187"/>
      <c r="AX406" s="187"/>
      <c r="AY406" s="187"/>
      <c r="AZ406" s="187"/>
      <c r="BA406" s="187"/>
      <c r="BB406" s="187"/>
    </row>
    <row r="407" spans="1:54" ht="15.75" customHeight="1">
      <c r="A407" s="442"/>
      <c r="B407" s="442"/>
      <c r="C407" s="187"/>
      <c r="D407" s="187"/>
      <c r="E407" s="187"/>
      <c r="F407" s="187"/>
      <c r="G407" s="444"/>
      <c r="H407" s="443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87"/>
      <c r="AG407" s="187"/>
      <c r="AH407" s="187"/>
      <c r="AI407" s="187"/>
      <c r="AJ407" s="187"/>
      <c r="AK407" s="187"/>
      <c r="AL407" s="187"/>
      <c r="AM407" s="187"/>
      <c r="AO407" s="187"/>
      <c r="AP407" s="187"/>
      <c r="AQ407" s="187"/>
      <c r="AR407" s="187"/>
      <c r="AS407" s="187"/>
      <c r="AT407" s="187"/>
      <c r="AU407" s="187"/>
      <c r="AV407" s="187"/>
      <c r="AW407" s="187"/>
      <c r="AX407" s="187"/>
      <c r="AY407" s="187"/>
      <c r="AZ407" s="187"/>
      <c r="BA407" s="187"/>
      <c r="BB407" s="187"/>
    </row>
    <row r="408" spans="1:54" ht="15.75" customHeight="1">
      <c r="A408" s="442"/>
      <c r="B408" s="442"/>
      <c r="C408" s="187"/>
      <c r="D408" s="187"/>
      <c r="E408" s="187"/>
      <c r="F408" s="187"/>
      <c r="G408" s="444"/>
      <c r="H408" s="443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  <c r="AA408" s="187"/>
      <c r="AB408" s="187"/>
      <c r="AC408" s="187"/>
      <c r="AD408" s="187"/>
      <c r="AE408" s="187"/>
      <c r="AF408" s="187"/>
      <c r="AG408" s="187"/>
      <c r="AH408" s="187"/>
      <c r="AI408" s="187"/>
      <c r="AJ408" s="187"/>
      <c r="AK408" s="187"/>
      <c r="AL408" s="187"/>
      <c r="AM408" s="187"/>
      <c r="AO408" s="187"/>
      <c r="AP408" s="187"/>
      <c r="AQ408" s="187"/>
      <c r="AR408" s="187"/>
      <c r="AS408" s="187"/>
      <c r="AT408" s="187"/>
      <c r="AU408" s="187"/>
      <c r="AV408" s="187"/>
      <c r="AW408" s="187"/>
      <c r="AX408" s="187"/>
      <c r="AY408" s="187"/>
      <c r="AZ408" s="187"/>
      <c r="BA408" s="187"/>
      <c r="BB408" s="187"/>
    </row>
    <row r="409" spans="1:54" ht="15.75" customHeight="1">
      <c r="A409" s="442"/>
      <c r="B409" s="442"/>
      <c r="C409" s="187"/>
      <c r="D409" s="187"/>
      <c r="E409" s="187"/>
      <c r="F409" s="187"/>
      <c r="G409" s="444"/>
      <c r="H409" s="443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  <c r="AI409" s="187"/>
      <c r="AJ409" s="187"/>
      <c r="AK409" s="187"/>
      <c r="AL409" s="187"/>
      <c r="AM409" s="187"/>
      <c r="AO409" s="187"/>
      <c r="AP409" s="187"/>
      <c r="AQ409" s="187"/>
      <c r="AR409" s="187"/>
      <c r="AS409" s="187"/>
      <c r="AT409" s="187"/>
      <c r="AU409" s="187"/>
      <c r="AV409" s="187"/>
      <c r="AW409" s="187"/>
      <c r="AX409" s="187"/>
      <c r="AY409" s="187"/>
      <c r="AZ409" s="187"/>
      <c r="BA409" s="187"/>
      <c r="BB409" s="187"/>
    </row>
    <row r="410" spans="1:54" ht="15.75" customHeight="1">
      <c r="A410" s="442"/>
      <c r="B410" s="442"/>
      <c r="C410" s="187"/>
      <c r="D410" s="187"/>
      <c r="E410" s="187"/>
      <c r="F410" s="187"/>
      <c r="G410" s="444"/>
      <c r="H410" s="443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O410" s="187"/>
      <c r="AP410" s="187"/>
      <c r="AQ410" s="187"/>
      <c r="AR410" s="187"/>
      <c r="AS410" s="187"/>
      <c r="AT410" s="187"/>
      <c r="AU410" s="187"/>
      <c r="AV410" s="187"/>
      <c r="AW410" s="187"/>
      <c r="AX410" s="187"/>
      <c r="AY410" s="187"/>
      <c r="AZ410" s="187"/>
      <c r="BA410" s="187"/>
      <c r="BB410" s="187"/>
    </row>
    <row r="411" spans="1:54" ht="15.75" customHeight="1">
      <c r="A411" s="442"/>
      <c r="B411" s="442"/>
      <c r="C411" s="187"/>
      <c r="D411" s="187"/>
      <c r="E411" s="187"/>
      <c r="F411" s="187"/>
      <c r="G411" s="444"/>
      <c r="H411" s="443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  <c r="AA411" s="187"/>
      <c r="AB411" s="187"/>
      <c r="AC411" s="187"/>
      <c r="AD411" s="187"/>
      <c r="AE411" s="187"/>
      <c r="AF411" s="187"/>
      <c r="AG411" s="187"/>
      <c r="AH411" s="187"/>
      <c r="AI411" s="187"/>
      <c r="AJ411" s="187"/>
      <c r="AK411" s="187"/>
      <c r="AL411" s="187"/>
      <c r="AM411" s="187"/>
      <c r="AO411" s="187"/>
      <c r="AP411" s="187"/>
      <c r="AQ411" s="187"/>
      <c r="AR411" s="187"/>
      <c r="AS411" s="187"/>
      <c r="AT411" s="187"/>
      <c r="AU411" s="187"/>
      <c r="AV411" s="187"/>
      <c r="AW411" s="187"/>
      <c r="AX411" s="187"/>
      <c r="AY411" s="187"/>
      <c r="AZ411" s="187"/>
      <c r="BA411" s="187"/>
      <c r="BB411" s="187"/>
    </row>
    <row r="412" spans="1:54" ht="15.75" customHeight="1">
      <c r="A412" s="442"/>
      <c r="B412" s="442"/>
      <c r="C412" s="187"/>
      <c r="D412" s="187"/>
      <c r="E412" s="187"/>
      <c r="F412" s="187"/>
      <c r="G412" s="444"/>
      <c r="H412" s="443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  <c r="AI412" s="187"/>
      <c r="AJ412" s="187"/>
      <c r="AK412" s="187"/>
      <c r="AL412" s="187"/>
      <c r="AM412" s="187"/>
      <c r="AO412" s="187"/>
      <c r="AP412" s="187"/>
      <c r="AQ412" s="187"/>
      <c r="AR412" s="187"/>
      <c r="AS412" s="187"/>
      <c r="AT412" s="187"/>
      <c r="AU412" s="187"/>
      <c r="AV412" s="187"/>
      <c r="AW412" s="187"/>
      <c r="AX412" s="187"/>
      <c r="AY412" s="187"/>
      <c r="AZ412" s="187"/>
      <c r="BA412" s="187"/>
      <c r="BB412" s="187"/>
    </row>
    <row r="413" spans="1:54" ht="15.75" customHeight="1">
      <c r="A413" s="442"/>
      <c r="B413" s="442"/>
      <c r="C413" s="187"/>
      <c r="D413" s="187"/>
      <c r="E413" s="187"/>
      <c r="F413" s="187"/>
      <c r="G413" s="444"/>
      <c r="H413" s="443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  <c r="AJ413" s="187"/>
      <c r="AK413" s="187"/>
      <c r="AL413" s="187"/>
      <c r="AM413" s="187"/>
      <c r="AO413" s="187"/>
      <c r="AP413" s="187"/>
      <c r="AQ413" s="187"/>
      <c r="AR413" s="187"/>
      <c r="AS413" s="187"/>
      <c r="AT413" s="187"/>
      <c r="AU413" s="187"/>
      <c r="AV413" s="187"/>
      <c r="AW413" s="187"/>
      <c r="AX413" s="187"/>
      <c r="AY413" s="187"/>
      <c r="AZ413" s="187"/>
      <c r="BA413" s="187"/>
      <c r="BB413" s="187"/>
    </row>
    <row r="414" spans="1:54" ht="15.75" customHeight="1">
      <c r="A414" s="442"/>
      <c r="B414" s="442"/>
      <c r="C414" s="187"/>
      <c r="D414" s="187"/>
      <c r="E414" s="187"/>
      <c r="F414" s="187"/>
      <c r="G414" s="444"/>
      <c r="H414" s="443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  <c r="AJ414" s="187"/>
      <c r="AK414" s="187"/>
      <c r="AL414" s="187"/>
      <c r="AM414" s="187"/>
      <c r="AO414" s="187"/>
      <c r="AP414" s="187"/>
      <c r="AQ414" s="187"/>
      <c r="AR414" s="187"/>
      <c r="AS414" s="187"/>
      <c r="AT414" s="187"/>
      <c r="AU414" s="187"/>
      <c r="AV414" s="187"/>
      <c r="AW414" s="187"/>
      <c r="AX414" s="187"/>
      <c r="AY414" s="187"/>
      <c r="AZ414" s="187"/>
      <c r="BA414" s="187"/>
      <c r="BB414" s="187"/>
    </row>
    <row r="415" spans="1:54" ht="15.75" customHeight="1">
      <c r="A415" s="442"/>
      <c r="B415" s="442"/>
      <c r="C415" s="187"/>
      <c r="D415" s="187"/>
      <c r="E415" s="187"/>
      <c r="F415" s="187"/>
      <c r="G415" s="444"/>
      <c r="H415" s="443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  <c r="AJ415" s="187"/>
      <c r="AK415" s="187"/>
      <c r="AL415" s="187"/>
      <c r="AM415" s="187"/>
      <c r="AO415" s="187"/>
      <c r="AP415" s="187"/>
      <c r="AQ415" s="187"/>
      <c r="AR415" s="187"/>
      <c r="AS415" s="187"/>
      <c r="AT415" s="187"/>
      <c r="AU415" s="187"/>
      <c r="AV415" s="187"/>
      <c r="AW415" s="187"/>
      <c r="AX415" s="187"/>
      <c r="AY415" s="187"/>
      <c r="AZ415" s="187"/>
      <c r="BA415" s="187"/>
      <c r="BB415" s="187"/>
    </row>
    <row r="416" spans="1:54" ht="15.75" customHeight="1">
      <c r="A416" s="442"/>
      <c r="B416" s="442"/>
      <c r="C416" s="187"/>
      <c r="D416" s="187"/>
      <c r="E416" s="187"/>
      <c r="F416" s="187"/>
      <c r="G416" s="444"/>
      <c r="H416" s="443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  <c r="AJ416" s="187"/>
      <c r="AK416" s="187"/>
      <c r="AL416" s="187"/>
      <c r="AM416" s="187"/>
      <c r="AO416" s="187"/>
      <c r="AP416" s="187"/>
      <c r="AQ416" s="187"/>
      <c r="AR416" s="187"/>
      <c r="AS416" s="187"/>
      <c r="AT416" s="187"/>
      <c r="AU416" s="187"/>
      <c r="AV416" s="187"/>
      <c r="AW416" s="187"/>
      <c r="AX416" s="187"/>
      <c r="AY416" s="187"/>
      <c r="AZ416" s="187"/>
      <c r="BA416" s="187"/>
      <c r="BB416" s="187"/>
    </row>
    <row r="417" spans="1:54" ht="15.75" customHeight="1">
      <c r="A417" s="442"/>
      <c r="B417" s="442"/>
      <c r="C417" s="187"/>
      <c r="D417" s="187"/>
      <c r="E417" s="187"/>
      <c r="F417" s="187"/>
      <c r="G417" s="444"/>
      <c r="H417" s="443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  <c r="AA417" s="187"/>
      <c r="AB417" s="187"/>
      <c r="AC417" s="187"/>
      <c r="AD417" s="187"/>
      <c r="AE417" s="187"/>
      <c r="AF417" s="187"/>
      <c r="AG417" s="187"/>
      <c r="AH417" s="187"/>
      <c r="AI417" s="187"/>
      <c r="AJ417" s="187"/>
      <c r="AK417" s="187"/>
      <c r="AL417" s="187"/>
      <c r="AM417" s="187"/>
      <c r="AO417" s="187"/>
      <c r="AP417" s="187"/>
      <c r="AQ417" s="187"/>
      <c r="AR417" s="187"/>
      <c r="AS417" s="187"/>
      <c r="AT417" s="187"/>
      <c r="AU417" s="187"/>
      <c r="AV417" s="187"/>
      <c r="AW417" s="187"/>
      <c r="AX417" s="187"/>
      <c r="AY417" s="187"/>
      <c r="AZ417" s="187"/>
      <c r="BA417" s="187"/>
      <c r="BB417" s="187"/>
    </row>
    <row r="418" spans="1:54" ht="15.75" customHeight="1">
      <c r="A418" s="442"/>
      <c r="B418" s="442"/>
      <c r="C418" s="187"/>
      <c r="D418" s="187"/>
      <c r="E418" s="187"/>
      <c r="F418" s="187"/>
      <c r="G418" s="444"/>
      <c r="H418" s="443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O418" s="187"/>
      <c r="AP418" s="187"/>
      <c r="AQ418" s="187"/>
      <c r="AR418" s="187"/>
      <c r="AS418" s="187"/>
      <c r="AT418" s="187"/>
      <c r="AU418" s="187"/>
      <c r="AV418" s="187"/>
      <c r="AW418" s="187"/>
      <c r="AX418" s="187"/>
      <c r="AY418" s="187"/>
      <c r="AZ418" s="187"/>
      <c r="BA418" s="187"/>
      <c r="BB418" s="187"/>
    </row>
    <row r="419" spans="1:54" ht="15.75" customHeight="1">
      <c r="A419" s="442"/>
      <c r="B419" s="442"/>
      <c r="C419" s="187"/>
      <c r="D419" s="187"/>
      <c r="E419" s="187"/>
      <c r="F419" s="187"/>
      <c r="G419" s="444"/>
      <c r="H419" s="443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  <c r="AA419" s="187"/>
      <c r="AB419" s="187"/>
      <c r="AC419" s="187"/>
      <c r="AD419" s="187"/>
      <c r="AE419" s="187"/>
      <c r="AF419" s="187"/>
      <c r="AG419" s="187"/>
      <c r="AH419" s="187"/>
      <c r="AI419" s="187"/>
      <c r="AJ419" s="187"/>
      <c r="AK419" s="187"/>
      <c r="AL419" s="187"/>
      <c r="AM419" s="187"/>
      <c r="AO419" s="187"/>
      <c r="AP419" s="187"/>
      <c r="AQ419" s="187"/>
      <c r="AR419" s="187"/>
      <c r="AS419" s="187"/>
      <c r="AT419" s="187"/>
      <c r="AU419" s="187"/>
      <c r="AV419" s="187"/>
      <c r="AW419" s="187"/>
      <c r="AX419" s="187"/>
      <c r="AY419" s="187"/>
      <c r="AZ419" s="187"/>
      <c r="BA419" s="187"/>
      <c r="BB419" s="187"/>
    </row>
    <row r="420" spans="1:54" ht="15.75" customHeight="1">
      <c r="A420" s="442"/>
      <c r="B420" s="442"/>
      <c r="C420" s="187"/>
      <c r="D420" s="187"/>
      <c r="E420" s="187"/>
      <c r="F420" s="187"/>
      <c r="G420" s="444"/>
      <c r="H420" s="443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  <c r="AJ420" s="187"/>
      <c r="AK420" s="187"/>
      <c r="AL420" s="187"/>
      <c r="AM420" s="187"/>
      <c r="AO420" s="187"/>
      <c r="AP420" s="187"/>
      <c r="AQ420" s="187"/>
      <c r="AR420" s="187"/>
      <c r="AS420" s="187"/>
      <c r="AT420" s="187"/>
      <c r="AU420" s="187"/>
      <c r="AV420" s="187"/>
      <c r="AW420" s="187"/>
      <c r="AX420" s="187"/>
      <c r="AY420" s="187"/>
      <c r="AZ420" s="187"/>
      <c r="BA420" s="187"/>
      <c r="BB420" s="187"/>
    </row>
    <row r="421" spans="1:54" ht="15.75" customHeight="1">
      <c r="A421" s="442"/>
      <c r="B421" s="442"/>
      <c r="C421" s="187"/>
      <c r="D421" s="187"/>
      <c r="E421" s="187"/>
      <c r="F421" s="187"/>
      <c r="G421" s="444"/>
      <c r="H421" s="443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87"/>
      <c r="AG421" s="187"/>
      <c r="AH421" s="187"/>
      <c r="AI421" s="187"/>
      <c r="AJ421" s="187"/>
      <c r="AK421" s="187"/>
      <c r="AL421" s="187"/>
      <c r="AM421" s="187"/>
      <c r="AO421" s="187"/>
      <c r="AP421" s="187"/>
      <c r="AQ421" s="187"/>
      <c r="AR421" s="187"/>
      <c r="AS421" s="187"/>
      <c r="AT421" s="187"/>
      <c r="AU421" s="187"/>
      <c r="AV421" s="187"/>
      <c r="AW421" s="187"/>
      <c r="AX421" s="187"/>
      <c r="AY421" s="187"/>
      <c r="AZ421" s="187"/>
      <c r="BA421" s="187"/>
      <c r="BB421" s="187"/>
    </row>
    <row r="422" spans="1:54" ht="15.75" customHeight="1">
      <c r="A422" s="442"/>
      <c r="B422" s="442"/>
      <c r="C422" s="187"/>
      <c r="D422" s="187"/>
      <c r="E422" s="187"/>
      <c r="F422" s="187"/>
      <c r="G422" s="444"/>
      <c r="H422" s="443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87"/>
      <c r="AG422" s="187"/>
      <c r="AH422" s="187"/>
      <c r="AI422" s="187"/>
      <c r="AJ422" s="187"/>
      <c r="AK422" s="187"/>
      <c r="AL422" s="187"/>
      <c r="AM422" s="187"/>
      <c r="AO422" s="187"/>
      <c r="AP422" s="187"/>
      <c r="AQ422" s="187"/>
      <c r="AR422" s="187"/>
      <c r="AS422" s="187"/>
      <c r="AT422" s="187"/>
      <c r="AU422" s="187"/>
      <c r="AV422" s="187"/>
      <c r="AW422" s="187"/>
      <c r="AX422" s="187"/>
      <c r="AY422" s="187"/>
      <c r="AZ422" s="187"/>
      <c r="BA422" s="187"/>
      <c r="BB422" s="187"/>
    </row>
    <row r="423" spans="1:54" ht="15.75" customHeight="1">
      <c r="A423" s="442"/>
      <c r="B423" s="442"/>
      <c r="C423" s="187"/>
      <c r="D423" s="187"/>
      <c r="E423" s="187"/>
      <c r="F423" s="187"/>
      <c r="G423" s="444"/>
      <c r="H423" s="443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  <c r="AJ423" s="187"/>
      <c r="AK423" s="187"/>
      <c r="AL423" s="187"/>
      <c r="AM423" s="187"/>
      <c r="AO423" s="187"/>
      <c r="AP423" s="187"/>
      <c r="AQ423" s="187"/>
      <c r="AR423" s="187"/>
      <c r="AS423" s="187"/>
      <c r="AT423" s="187"/>
      <c r="AU423" s="187"/>
      <c r="AV423" s="187"/>
      <c r="AW423" s="187"/>
      <c r="AX423" s="187"/>
      <c r="AY423" s="187"/>
      <c r="AZ423" s="187"/>
      <c r="BA423" s="187"/>
      <c r="BB423" s="187"/>
    </row>
    <row r="424" spans="1:54" ht="15.75" customHeight="1">
      <c r="A424" s="442"/>
      <c r="B424" s="442"/>
      <c r="C424" s="187"/>
      <c r="D424" s="187"/>
      <c r="E424" s="187"/>
      <c r="F424" s="187"/>
      <c r="G424" s="444"/>
      <c r="H424" s="443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  <c r="AI424" s="187"/>
      <c r="AJ424" s="187"/>
      <c r="AK424" s="187"/>
      <c r="AL424" s="187"/>
      <c r="AM424" s="187"/>
      <c r="AO424" s="187"/>
      <c r="AP424" s="187"/>
      <c r="AQ424" s="187"/>
      <c r="AR424" s="187"/>
      <c r="AS424" s="187"/>
      <c r="AT424" s="187"/>
      <c r="AU424" s="187"/>
      <c r="AV424" s="187"/>
      <c r="AW424" s="187"/>
      <c r="AX424" s="187"/>
      <c r="AY424" s="187"/>
      <c r="AZ424" s="187"/>
      <c r="BA424" s="187"/>
      <c r="BB424" s="187"/>
    </row>
    <row r="425" spans="1:54" ht="15.75" customHeight="1">
      <c r="A425" s="442"/>
      <c r="B425" s="442"/>
      <c r="C425" s="187"/>
      <c r="D425" s="187"/>
      <c r="E425" s="187"/>
      <c r="F425" s="187"/>
      <c r="G425" s="444"/>
      <c r="H425" s="443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  <c r="AI425" s="187"/>
      <c r="AJ425" s="187"/>
      <c r="AK425" s="187"/>
      <c r="AL425" s="187"/>
      <c r="AM425" s="187"/>
      <c r="AO425" s="187"/>
      <c r="AP425" s="187"/>
      <c r="AQ425" s="187"/>
      <c r="AR425" s="187"/>
      <c r="AS425" s="187"/>
      <c r="AT425" s="187"/>
      <c r="AU425" s="187"/>
      <c r="AV425" s="187"/>
      <c r="AW425" s="187"/>
      <c r="AX425" s="187"/>
      <c r="AY425" s="187"/>
      <c r="AZ425" s="187"/>
      <c r="BA425" s="187"/>
      <c r="BB425" s="187"/>
    </row>
    <row r="426" spans="1:54" ht="15.75" customHeight="1">
      <c r="A426" s="442"/>
      <c r="B426" s="442"/>
      <c r="C426" s="187"/>
      <c r="D426" s="187"/>
      <c r="E426" s="187"/>
      <c r="F426" s="187"/>
      <c r="G426" s="444"/>
      <c r="H426" s="443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O426" s="187"/>
      <c r="AP426" s="187"/>
      <c r="AQ426" s="187"/>
      <c r="AR426" s="187"/>
      <c r="AS426" s="187"/>
      <c r="AT426" s="187"/>
      <c r="AU426" s="187"/>
      <c r="AV426" s="187"/>
      <c r="AW426" s="187"/>
      <c r="AX426" s="187"/>
      <c r="AY426" s="187"/>
      <c r="AZ426" s="187"/>
      <c r="BA426" s="187"/>
      <c r="BB426" s="187"/>
    </row>
    <row r="427" spans="1:54" ht="15.75" customHeight="1">
      <c r="A427" s="442"/>
      <c r="B427" s="442"/>
      <c r="C427" s="187"/>
      <c r="D427" s="187"/>
      <c r="E427" s="187"/>
      <c r="F427" s="187"/>
      <c r="G427" s="444"/>
      <c r="H427" s="443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O427" s="187"/>
      <c r="AP427" s="187"/>
      <c r="AQ427" s="187"/>
      <c r="AR427" s="187"/>
      <c r="AS427" s="187"/>
      <c r="AT427" s="187"/>
      <c r="AU427" s="187"/>
      <c r="AV427" s="187"/>
      <c r="AW427" s="187"/>
      <c r="AX427" s="187"/>
      <c r="AY427" s="187"/>
      <c r="AZ427" s="187"/>
      <c r="BA427" s="187"/>
      <c r="BB427" s="187"/>
    </row>
    <row r="428" spans="1:54" ht="15.75" customHeight="1">
      <c r="A428" s="442"/>
      <c r="B428" s="442"/>
      <c r="C428" s="187"/>
      <c r="D428" s="187"/>
      <c r="E428" s="187"/>
      <c r="F428" s="187"/>
      <c r="G428" s="444"/>
      <c r="H428" s="443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O428" s="187"/>
      <c r="AP428" s="187"/>
      <c r="AQ428" s="187"/>
      <c r="AR428" s="187"/>
      <c r="AS428" s="187"/>
      <c r="AT428" s="187"/>
      <c r="AU428" s="187"/>
      <c r="AV428" s="187"/>
      <c r="AW428" s="187"/>
      <c r="AX428" s="187"/>
      <c r="AY428" s="187"/>
      <c r="AZ428" s="187"/>
      <c r="BA428" s="187"/>
      <c r="BB428" s="187"/>
    </row>
    <row r="429" spans="1:54" ht="15.75" customHeight="1">
      <c r="A429" s="442"/>
      <c r="B429" s="442"/>
      <c r="C429" s="187"/>
      <c r="D429" s="187"/>
      <c r="E429" s="187"/>
      <c r="F429" s="187"/>
      <c r="G429" s="444"/>
      <c r="H429" s="443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  <c r="AA429" s="187"/>
      <c r="AB429" s="187"/>
      <c r="AC429" s="187"/>
      <c r="AD429" s="187"/>
      <c r="AE429" s="187"/>
      <c r="AF429" s="187"/>
      <c r="AG429" s="187"/>
      <c r="AH429" s="187"/>
      <c r="AI429" s="187"/>
      <c r="AJ429" s="187"/>
      <c r="AK429" s="187"/>
      <c r="AL429" s="187"/>
      <c r="AM429" s="187"/>
      <c r="AO429" s="187"/>
      <c r="AP429" s="187"/>
      <c r="AQ429" s="187"/>
      <c r="AR429" s="187"/>
      <c r="AS429" s="187"/>
      <c r="AT429" s="187"/>
      <c r="AU429" s="187"/>
      <c r="AV429" s="187"/>
      <c r="AW429" s="187"/>
      <c r="AX429" s="187"/>
      <c r="AY429" s="187"/>
      <c r="AZ429" s="187"/>
      <c r="BA429" s="187"/>
      <c r="BB429" s="187"/>
    </row>
    <row r="430" spans="1:54" ht="15.75" customHeight="1">
      <c r="A430" s="442"/>
      <c r="B430" s="442"/>
      <c r="C430" s="187"/>
      <c r="D430" s="187"/>
      <c r="E430" s="187"/>
      <c r="F430" s="187"/>
      <c r="G430" s="444"/>
      <c r="H430" s="443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87"/>
      <c r="AG430" s="187"/>
      <c r="AH430" s="187"/>
      <c r="AI430" s="187"/>
      <c r="AJ430" s="187"/>
      <c r="AK430" s="187"/>
      <c r="AL430" s="187"/>
      <c r="AM430" s="187"/>
      <c r="AO430" s="187"/>
      <c r="AP430" s="187"/>
      <c r="AQ430" s="187"/>
      <c r="AR430" s="187"/>
      <c r="AS430" s="187"/>
      <c r="AT430" s="187"/>
      <c r="AU430" s="187"/>
      <c r="AV430" s="187"/>
      <c r="AW430" s="187"/>
      <c r="AX430" s="187"/>
      <c r="AY430" s="187"/>
      <c r="AZ430" s="187"/>
      <c r="BA430" s="187"/>
      <c r="BB430" s="187"/>
    </row>
    <row r="431" spans="1:54" ht="15.75" customHeight="1">
      <c r="A431" s="442"/>
      <c r="B431" s="442"/>
      <c r="C431" s="187"/>
      <c r="D431" s="187"/>
      <c r="E431" s="187"/>
      <c r="F431" s="187"/>
      <c r="G431" s="444"/>
      <c r="H431" s="443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  <c r="AA431" s="187"/>
      <c r="AB431" s="187"/>
      <c r="AC431" s="187"/>
      <c r="AD431" s="187"/>
      <c r="AE431" s="187"/>
      <c r="AF431" s="187"/>
      <c r="AG431" s="187"/>
      <c r="AH431" s="187"/>
      <c r="AI431" s="187"/>
      <c r="AJ431" s="187"/>
      <c r="AK431" s="187"/>
      <c r="AL431" s="187"/>
      <c r="AM431" s="187"/>
      <c r="AO431" s="187"/>
      <c r="AP431" s="187"/>
      <c r="AQ431" s="187"/>
      <c r="AR431" s="187"/>
      <c r="AS431" s="187"/>
      <c r="AT431" s="187"/>
      <c r="AU431" s="187"/>
      <c r="AV431" s="187"/>
      <c r="AW431" s="187"/>
      <c r="AX431" s="187"/>
      <c r="AY431" s="187"/>
      <c r="AZ431" s="187"/>
      <c r="BA431" s="187"/>
      <c r="BB431" s="187"/>
    </row>
    <row r="432" spans="1:54" ht="15.75" customHeight="1">
      <c r="A432" s="442"/>
      <c r="B432" s="442"/>
      <c r="C432" s="187"/>
      <c r="D432" s="187"/>
      <c r="E432" s="187"/>
      <c r="F432" s="187"/>
      <c r="G432" s="444"/>
      <c r="H432" s="443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7"/>
      <c r="AD432" s="187"/>
      <c r="AE432" s="187"/>
      <c r="AF432" s="187"/>
      <c r="AG432" s="187"/>
      <c r="AH432" s="187"/>
      <c r="AI432" s="187"/>
      <c r="AJ432" s="187"/>
      <c r="AK432" s="187"/>
      <c r="AL432" s="187"/>
      <c r="AM432" s="187"/>
      <c r="AO432" s="187"/>
      <c r="AP432" s="187"/>
      <c r="AQ432" s="187"/>
      <c r="AR432" s="187"/>
      <c r="AS432" s="187"/>
      <c r="AT432" s="187"/>
      <c r="AU432" s="187"/>
      <c r="AV432" s="187"/>
      <c r="AW432" s="187"/>
      <c r="AX432" s="187"/>
      <c r="AY432" s="187"/>
      <c r="AZ432" s="187"/>
      <c r="BA432" s="187"/>
      <c r="BB432" s="187"/>
    </row>
    <row r="433" spans="1:54" ht="15.75" customHeight="1">
      <c r="A433" s="442"/>
      <c r="B433" s="442"/>
      <c r="C433" s="187"/>
      <c r="D433" s="187"/>
      <c r="E433" s="187"/>
      <c r="F433" s="187"/>
      <c r="G433" s="444"/>
      <c r="H433" s="443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7"/>
      <c r="AD433" s="187"/>
      <c r="AE433" s="187"/>
      <c r="AF433" s="187"/>
      <c r="AG433" s="187"/>
      <c r="AH433" s="187"/>
      <c r="AI433" s="187"/>
      <c r="AJ433" s="187"/>
      <c r="AK433" s="187"/>
      <c r="AL433" s="187"/>
      <c r="AM433" s="187"/>
      <c r="AO433" s="187"/>
      <c r="AP433" s="187"/>
      <c r="AQ433" s="187"/>
      <c r="AR433" s="187"/>
      <c r="AS433" s="187"/>
      <c r="AT433" s="187"/>
      <c r="AU433" s="187"/>
      <c r="AV433" s="187"/>
      <c r="AW433" s="187"/>
      <c r="AX433" s="187"/>
      <c r="AY433" s="187"/>
      <c r="AZ433" s="187"/>
      <c r="BA433" s="187"/>
      <c r="BB433" s="187"/>
    </row>
    <row r="434" spans="1:54" ht="15.75" customHeight="1">
      <c r="A434" s="442"/>
      <c r="B434" s="442"/>
      <c r="C434" s="187"/>
      <c r="D434" s="187"/>
      <c r="E434" s="187"/>
      <c r="F434" s="187"/>
      <c r="G434" s="444"/>
      <c r="H434" s="443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7"/>
      <c r="AD434" s="187"/>
      <c r="AE434" s="187"/>
      <c r="AF434" s="187"/>
      <c r="AG434" s="187"/>
      <c r="AH434" s="187"/>
      <c r="AI434" s="187"/>
      <c r="AJ434" s="187"/>
      <c r="AK434" s="187"/>
      <c r="AL434" s="187"/>
      <c r="AM434" s="187"/>
      <c r="AO434" s="187"/>
      <c r="AP434" s="187"/>
      <c r="AQ434" s="187"/>
      <c r="AR434" s="187"/>
      <c r="AS434" s="187"/>
      <c r="AT434" s="187"/>
      <c r="AU434" s="187"/>
      <c r="AV434" s="187"/>
      <c r="AW434" s="187"/>
      <c r="AX434" s="187"/>
      <c r="AY434" s="187"/>
      <c r="AZ434" s="187"/>
      <c r="BA434" s="187"/>
      <c r="BB434" s="187"/>
    </row>
    <row r="435" spans="1:54" ht="15.75" customHeight="1">
      <c r="A435" s="442"/>
      <c r="B435" s="442"/>
      <c r="C435" s="187"/>
      <c r="D435" s="187"/>
      <c r="E435" s="187"/>
      <c r="F435" s="187"/>
      <c r="G435" s="444"/>
      <c r="H435" s="443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  <c r="AA435" s="187"/>
      <c r="AB435" s="187"/>
      <c r="AC435" s="187"/>
      <c r="AD435" s="187"/>
      <c r="AE435" s="187"/>
      <c r="AF435" s="187"/>
      <c r="AG435" s="187"/>
      <c r="AH435" s="187"/>
      <c r="AI435" s="187"/>
      <c r="AJ435" s="187"/>
      <c r="AK435" s="187"/>
      <c r="AL435" s="187"/>
      <c r="AM435" s="187"/>
      <c r="AO435" s="187"/>
      <c r="AP435" s="187"/>
      <c r="AQ435" s="187"/>
      <c r="AR435" s="187"/>
      <c r="AS435" s="187"/>
      <c r="AT435" s="187"/>
      <c r="AU435" s="187"/>
      <c r="AV435" s="187"/>
      <c r="AW435" s="187"/>
      <c r="AX435" s="187"/>
      <c r="AY435" s="187"/>
      <c r="AZ435" s="187"/>
      <c r="BA435" s="187"/>
      <c r="BB435" s="187"/>
    </row>
    <row r="436" spans="1:54" ht="15.75" customHeight="1">
      <c r="A436" s="442"/>
      <c r="B436" s="442"/>
      <c r="C436" s="187"/>
      <c r="D436" s="187"/>
      <c r="E436" s="187"/>
      <c r="F436" s="187"/>
      <c r="G436" s="444"/>
      <c r="H436" s="443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O436" s="187"/>
      <c r="AP436" s="187"/>
      <c r="AQ436" s="187"/>
      <c r="AR436" s="187"/>
      <c r="AS436" s="187"/>
      <c r="AT436" s="187"/>
      <c r="AU436" s="187"/>
      <c r="AV436" s="187"/>
      <c r="AW436" s="187"/>
      <c r="AX436" s="187"/>
      <c r="AY436" s="187"/>
      <c r="AZ436" s="187"/>
      <c r="BA436" s="187"/>
      <c r="BB436" s="187"/>
    </row>
    <row r="437" spans="1:54" ht="15.75" customHeight="1">
      <c r="A437" s="442"/>
      <c r="B437" s="442"/>
      <c r="C437" s="187"/>
      <c r="D437" s="187"/>
      <c r="E437" s="187"/>
      <c r="F437" s="187"/>
      <c r="G437" s="444"/>
      <c r="H437" s="443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  <c r="AA437" s="187"/>
      <c r="AB437" s="187"/>
      <c r="AC437" s="187"/>
      <c r="AD437" s="187"/>
      <c r="AE437" s="187"/>
      <c r="AF437" s="187"/>
      <c r="AG437" s="187"/>
      <c r="AH437" s="187"/>
      <c r="AI437" s="187"/>
      <c r="AJ437" s="187"/>
      <c r="AK437" s="187"/>
      <c r="AL437" s="187"/>
      <c r="AM437" s="187"/>
      <c r="AO437" s="187"/>
      <c r="AP437" s="187"/>
      <c r="AQ437" s="187"/>
      <c r="AR437" s="187"/>
      <c r="AS437" s="187"/>
      <c r="AT437" s="187"/>
      <c r="AU437" s="187"/>
      <c r="AV437" s="187"/>
      <c r="AW437" s="187"/>
      <c r="AX437" s="187"/>
      <c r="AY437" s="187"/>
      <c r="AZ437" s="187"/>
      <c r="BA437" s="187"/>
      <c r="BB437" s="187"/>
    </row>
    <row r="438" spans="1:54" ht="15.75" customHeight="1">
      <c r="A438" s="442"/>
      <c r="B438" s="442"/>
      <c r="C438" s="187"/>
      <c r="D438" s="187"/>
      <c r="E438" s="187"/>
      <c r="F438" s="187"/>
      <c r="G438" s="444"/>
      <c r="H438" s="443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187"/>
      <c r="AG438" s="187"/>
      <c r="AH438" s="187"/>
      <c r="AI438" s="187"/>
      <c r="AJ438" s="187"/>
      <c r="AK438" s="187"/>
      <c r="AL438" s="187"/>
      <c r="AM438" s="187"/>
      <c r="AO438" s="187"/>
      <c r="AP438" s="187"/>
      <c r="AQ438" s="187"/>
      <c r="AR438" s="187"/>
      <c r="AS438" s="187"/>
      <c r="AT438" s="187"/>
      <c r="AU438" s="187"/>
      <c r="AV438" s="187"/>
      <c r="AW438" s="187"/>
      <c r="AX438" s="187"/>
      <c r="AY438" s="187"/>
      <c r="AZ438" s="187"/>
      <c r="BA438" s="187"/>
      <c r="BB438" s="187"/>
    </row>
    <row r="439" spans="1:54" ht="15.75" customHeight="1">
      <c r="A439" s="442"/>
      <c r="B439" s="442"/>
      <c r="C439" s="187"/>
      <c r="D439" s="187"/>
      <c r="E439" s="187"/>
      <c r="F439" s="187"/>
      <c r="G439" s="444"/>
      <c r="H439" s="443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  <c r="AA439" s="187"/>
      <c r="AB439" s="187"/>
      <c r="AC439" s="187"/>
      <c r="AD439" s="187"/>
      <c r="AE439" s="187"/>
      <c r="AF439" s="187"/>
      <c r="AG439" s="187"/>
      <c r="AH439" s="187"/>
      <c r="AI439" s="187"/>
      <c r="AJ439" s="187"/>
      <c r="AK439" s="187"/>
      <c r="AL439" s="187"/>
      <c r="AM439" s="187"/>
      <c r="AO439" s="187"/>
      <c r="AP439" s="187"/>
      <c r="AQ439" s="187"/>
      <c r="AR439" s="187"/>
      <c r="AS439" s="187"/>
      <c r="AT439" s="187"/>
      <c r="AU439" s="187"/>
      <c r="AV439" s="187"/>
      <c r="AW439" s="187"/>
      <c r="AX439" s="187"/>
      <c r="AY439" s="187"/>
      <c r="AZ439" s="187"/>
      <c r="BA439" s="187"/>
      <c r="BB439" s="187"/>
    </row>
    <row r="440" spans="1:54" ht="15.75" customHeight="1">
      <c r="A440" s="442"/>
      <c r="B440" s="442"/>
      <c r="C440" s="187"/>
      <c r="D440" s="187"/>
      <c r="E440" s="187"/>
      <c r="F440" s="187"/>
      <c r="G440" s="444"/>
      <c r="H440" s="443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  <c r="AA440" s="187"/>
      <c r="AB440" s="187"/>
      <c r="AC440" s="187"/>
      <c r="AD440" s="187"/>
      <c r="AE440" s="187"/>
      <c r="AF440" s="187"/>
      <c r="AG440" s="187"/>
      <c r="AH440" s="187"/>
      <c r="AI440" s="187"/>
      <c r="AJ440" s="187"/>
      <c r="AK440" s="187"/>
      <c r="AL440" s="187"/>
      <c r="AM440" s="187"/>
      <c r="AO440" s="187"/>
      <c r="AP440" s="187"/>
      <c r="AQ440" s="187"/>
      <c r="AR440" s="187"/>
      <c r="AS440" s="187"/>
      <c r="AT440" s="187"/>
      <c r="AU440" s="187"/>
      <c r="AV440" s="187"/>
      <c r="AW440" s="187"/>
      <c r="AX440" s="187"/>
      <c r="AY440" s="187"/>
      <c r="AZ440" s="187"/>
      <c r="BA440" s="187"/>
      <c r="BB440" s="187"/>
    </row>
    <row r="441" spans="1:54" ht="15.75" customHeight="1">
      <c r="A441" s="442"/>
      <c r="B441" s="442"/>
      <c r="C441" s="187"/>
      <c r="D441" s="187"/>
      <c r="E441" s="187"/>
      <c r="F441" s="187"/>
      <c r="G441" s="444"/>
      <c r="H441" s="443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  <c r="AA441" s="187"/>
      <c r="AB441" s="187"/>
      <c r="AC441" s="187"/>
      <c r="AD441" s="187"/>
      <c r="AE441" s="187"/>
      <c r="AF441" s="187"/>
      <c r="AG441" s="187"/>
      <c r="AH441" s="187"/>
      <c r="AI441" s="187"/>
      <c r="AJ441" s="187"/>
      <c r="AK441" s="187"/>
      <c r="AL441" s="187"/>
      <c r="AM441" s="187"/>
      <c r="AO441" s="187"/>
      <c r="AP441" s="187"/>
      <c r="AQ441" s="187"/>
      <c r="AR441" s="187"/>
      <c r="AS441" s="187"/>
      <c r="AT441" s="187"/>
      <c r="AU441" s="187"/>
      <c r="AV441" s="187"/>
      <c r="AW441" s="187"/>
      <c r="AX441" s="187"/>
      <c r="AY441" s="187"/>
      <c r="AZ441" s="187"/>
      <c r="BA441" s="187"/>
      <c r="BB441" s="187"/>
    </row>
    <row r="442" spans="1:54" ht="15.75" customHeight="1">
      <c r="A442" s="442"/>
      <c r="B442" s="442"/>
      <c r="C442" s="187"/>
      <c r="D442" s="187"/>
      <c r="E442" s="187"/>
      <c r="F442" s="187"/>
      <c r="G442" s="444"/>
      <c r="H442" s="443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  <c r="AA442" s="187"/>
      <c r="AB442" s="187"/>
      <c r="AC442" s="187"/>
      <c r="AD442" s="187"/>
      <c r="AE442" s="187"/>
      <c r="AF442" s="187"/>
      <c r="AG442" s="187"/>
      <c r="AH442" s="187"/>
      <c r="AI442" s="187"/>
      <c r="AJ442" s="187"/>
      <c r="AK442" s="187"/>
      <c r="AL442" s="187"/>
      <c r="AM442" s="187"/>
      <c r="AO442" s="187"/>
      <c r="AP442" s="187"/>
      <c r="AQ442" s="187"/>
      <c r="AR442" s="187"/>
      <c r="AS442" s="187"/>
      <c r="AT442" s="187"/>
      <c r="AU442" s="187"/>
      <c r="AV442" s="187"/>
      <c r="AW442" s="187"/>
      <c r="AX442" s="187"/>
      <c r="AY442" s="187"/>
      <c r="AZ442" s="187"/>
      <c r="BA442" s="187"/>
      <c r="BB442" s="187"/>
    </row>
    <row r="443" spans="1:54" ht="15.75" customHeight="1">
      <c r="A443" s="442"/>
      <c r="B443" s="442"/>
      <c r="C443" s="187"/>
      <c r="D443" s="187"/>
      <c r="E443" s="187"/>
      <c r="F443" s="187"/>
      <c r="G443" s="444"/>
      <c r="H443" s="443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7"/>
      <c r="AD443" s="187"/>
      <c r="AE443" s="187"/>
      <c r="AF443" s="187"/>
      <c r="AG443" s="187"/>
      <c r="AH443" s="187"/>
      <c r="AI443" s="187"/>
      <c r="AJ443" s="187"/>
      <c r="AK443" s="187"/>
      <c r="AL443" s="187"/>
      <c r="AM443" s="187"/>
      <c r="AO443" s="187"/>
      <c r="AP443" s="187"/>
      <c r="AQ443" s="187"/>
      <c r="AR443" s="187"/>
      <c r="AS443" s="187"/>
      <c r="AT443" s="187"/>
      <c r="AU443" s="187"/>
      <c r="AV443" s="187"/>
      <c r="AW443" s="187"/>
      <c r="AX443" s="187"/>
      <c r="AY443" s="187"/>
      <c r="AZ443" s="187"/>
      <c r="BA443" s="187"/>
      <c r="BB443" s="187"/>
    </row>
    <row r="444" spans="1:54" ht="15.75" customHeight="1">
      <c r="A444" s="442"/>
      <c r="B444" s="442"/>
      <c r="C444" s="187"/>
      <c r="D444" s="187"/>
      <c r="E444" s="187"/>
      <c r="F444" s="187"/>
      <c r="G444" s="444"/>
      <c r="H444" s="443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187"/>
      <c r="AG444" s="187"/>
      <c r="AH444" s="187"/>
      <c r="AI444" s="187"/>
      <c r="AJ444" s="187"/>
      <c r="AK444" s="187"/>
      <c r="AL444" s="187"/>
      <c r="AM444" s="187"/>
      <c r="AO444" s="187"/>
      <c r="AP444" s="187"/>
      <c r="AQ444" s="187"/>
      <c r="AR444" s="187"/>
      <c r="AS444" s="187"/>
      <c r="AT444" s="187"/>
      <c r="AU444" s="187"/>
      <c r="AV444" s="187"/>
      <c r="AW444" s="187"/>
      <c r="AX444" s="187"/>
      <c r="AY444" s="187"/>
      <c r="AZ444" s="187"/>
      <c r="BA444" s="187"/>
      <c r="BB444" s="187"/>
    </row>
    <row r="445" spans="1:54" ht="15.75" customHeight="1">
      <c r="A445" s="442"/>
      <c r="B445" s="442"/>
      <c r="C445" s="187"/>
      <c r="D445" s="187"/>
      <c r="E445" s="187"/>
      <c r="F445" s="187"/>
      <c r="G445" s="444"/>
      <c r="H445" s="443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187"/>
      <c r="AG445" s="187"/>
      <c r="AH445" s="187"/>
      <c r="AI445" s="187"/>
      <c r="AJ445" s="187"/>
      <c r="AK445" s="187"/>
      <c r="AL445" s="187"/>
      <c r="AM445" s="187"/>
      <c r="AO445" s="187"/>
      <c r="AP445" s="187"/>
      <c r="AQ445" s="187"/>
      <c r="AR445" s="187"/>
      <c r="AS445" s="187"/>
      <c r="AT445" s="187"/>
      <c r="AU445" s="187"/>
      <c r="AV445" s="187"/>
      <c r="AW445" s="187"/>
      <c r="AX445" s="187"/>
      <c r="AY445" s="187"/>
      <c r="AZ445" s="187"/>
      <c r="BA445" s="187"/>
      <c r="BB445" s="187"/>
    </row>
    <row r="446" spans="1:54" ht="15.75" customHeight="1">
      <c r="A446" s="442"/>
      <c r="B446" s="442"/>
      <c r="C446" s="187"/>
      <c r="D446" s="187"/>
      <c r="E446" s="187"/>
      <c r="F446" s="187"/>
      <c r="G446" s="444"/>
      <c r="H446" s="443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O446" s="187"/>
      <c r="AP446" s="187"/>
      <c r="AQ446" s="187"/>
      <c r="AR446" s="187"/>
      <c r="AS446" s="187"/>
      <c r="AT446" s="187"/>
      <c r="AU446" s="187"/>
      <c r="AV446" s="187"/>
      <c r="AW446" s="187"/>
      <c r="AX446" s="187"/>
      <c r="AY446" s="187"/>
      <c r="AZ446" s="187"/>
      <c r="BA446" s="187"/>
      <c r="BB446" s="187"/>
    </row>
    <row r="447" spans="1:54" ht="15.75" customHeight="1">
      <c r="A447" s="442"/>
      <c r="B447" s="442"/>
      <c r="C447" s="187"/>
      <c r="D447" s="187"/>
      <c r="E447" s="187"/>
      <c r="F447" s="187"/>
      <c r="G447" s="444"/>
      <c r="H447" s="443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  <c r="AI447" s="187"/>
      <c r="AJ447" s="187"/>
      <c r="AK447" s="187"/>
      <c r="AL447" s="187"/>
      <c r="AM447" s="187"/>
      <c r="AO447" s="187"/>
      <c r="AP447" s="187"/>
      <c r="AQ447" s="187"/>
      <c r="AR447" s="187"/>
      <c r="AS447" s="187"/>
      <c r="AT447" s="187"/>
      <c r="AU447" s="187"/>
      <c r="AV447" s="187"/>
      <c r="AW447" s="187"/>
      <c r="AX447" s="187"/>
      <c r="AY447" s="187"/>
      <c r="AZ447" s="187"/>
      <c r="BA447" s="187"/>
      <c r="BB447" s="187"/>
    </row>
    <row r="448" spans="1:54" ht="15.75" customHeight="1">
      <c r="A448" s="442"/>
      <c r="B448" s="442"/>
      <c r="C448" s="187"/>
      <c r="D448" s="187"/>
      <c r="E448" s="187"/>
      <c r="F448" s="187"/>
      <c r="G448" s="444"/>
      <c r="H448" s="443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  <c r="AI448" s="187"/>
      <c r="AJ448" s="187"/>
      <c r="AK448" s="187"/>
      <c r="AL448" s="187"/>
      <c r="AM448" s="187"/>
      <c r="AO448" s="187"/>
      <c r="AP448" s="187"/>
      <c r="AQ448" s="187"/>
      <c r="AR448" s="187"/>
      <c r="AS448" s="187"/>
      <c r="AT448" s="187"/>
      <c r="AU448" s="187"/>
      <c r="AV448" s="187"/>
      <c r="AW448" s="187"/>
      <c r="AX448" s="187"/>
      <c r="AY448" s="187"/>
      <c r="AZ448" s="187"/>
      <c r="BA448" s="187"/>
      <c r="BB448" s="187"/>
    </row>
    <row r="449" spans="1:54" ht="15.75" customHeight="1">
      <c r="A449" s="442"/>
      <c r="B449" s="442"/>
      <c r="C449" s="187"/>
      <c r="D449" s="187"/>
      <c r="E449" s="187"/>
      <c r="F449" s="187"/>
      <c r="G449" s="444"/>
      <c r="H449" s="443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  <c r="AI449" s="187"/>
      <c r="AJ449" s="187"/>
      <c r="AK449" s="187"/>
      <c r="AL449" s="187"/>
      <c r="AM449" s="187"/>
      <c r="AO449" s="187"/>
      <c r="AP449" s="187"/>
      <c r="AQ449" s="187"/>
      <c r="AR449" s="187"/>
      <c r="AS449" s="187"/>
      <c r="AT449" s="187"/>
      <c r="AU449" s="187"/>
      <c r="AV449" s="187"/>
      <c r="AW449" s="187"/>
      <c r="AX449" s="187"/>
      <c r="AY449" s="187"/>
      <c r="AZ449" s="187"/>
      <c r="BA449" s="187"/>
      <c r="BB449" s="187"/>
    </row>
    <row r="450" spans="1:54" ht="15.75" customHeight="1">
      <c r="A450" s="442"/>
      <c r="B450" s="442"/>
      <c r="C450" s="187"/>
      <c r="D450" s="187"/>
      <c r="E450" s="187"/>
      <c r="F450" s="187"/>
      <c r="G450" s="444"/>
      <c r="H450" s="443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  <c r="AI450" s="187"/>
      <c r="AJ450" s="187"/>
      <c r="AK450" s="187"/>
      <c r="AL450" s="187"/>
      <c r="AM450" s="187"/>
      <c r="AO450" s="187"/>
      <c r="AP450" s="187"/>
      <c r="AQ450" s="187"/>
      <c r="AR450" s="187"/>
      <c r="AS450" s="187"/>
      <c r="AT450" s="187"/>
      <c r="AU450" s="187"/>
      <c r="AV450" s="187"/>
      <c r="AW450" s="187"/>
      <c r="AX450" s="187"/>
      <c r="AY450" s="187"/>
      <c r="AZ450" s="187"/>
      <c r="BA450" s="187"/>
      <c r="BB450" s="187"/>
    </row>
    <row r="451" spans="1:54" ht="15.75" customHeight="1">
      <c r="A451" s="442"/>
      <c r="B451" s="442"/>
      <c r="C451" s="187"/>
      <c r="D451" s="187"/>
      <c r="E451" s="187"/>
      <c r="F451" s="187"/>
      <c r="G451" s="444"/>
      <c r="H451" s="443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  <c r="AI451" s="187"/>
      <c r="AJ451" s="187"/>
      <c r="AK451" s="187"/>
      <c r="AL451" s="187"/>
      <c r="AM451" s="187"/>
      <c r="AO451" s="187"/>
      <c r="AP451" s="187"/>
      <c r="AQ451" s="187"/>
      <c r="AR451" s="187"/>
      <c r="AS451" s="187"/>
      <c r="AT451" s="187"/>
      <c r="AU451" s="187"/>
      <c r="AV451" s="187"/>
      <c r="AW451" s="187"/>
      <c r="AX451" s="187"/>
      <c r="AY451" s="187"/>
      <c r="AZ451" s="187"/>
      <c r="BA451" s="187"/>
      <c r="BB451" s="187"/>
    </row>
    <row r="452" spans="1:54" ht="15.75" customHeight="1">
      <c r="A452" s="442"/>
      <c r="B452" s="442"/>
      <c r="C452" s="187"/>
      <c r="D452" s="187"/>
      <c r="E452" s="187"/>
      <c r="F452" s="187"/>
      <c r="G452" s="444"/>
      <c r="H452" s="443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  <c r="AI452" s="187"/>
      <c r="AJ452" s="187"/>
      <c r="AK452" s="187"/>
      <c r="AL452" s="187"/>
      <c r="AM452" s="187"/>
      <c r="AO452" s="187"/>
      <c r="AP452" s="187"/>
      <c r="AQ452" s="187"/>
      <c r="AR452" s="187"/>
      <c r="AS452" s="187"/>
      <c r="AT452" s="187"/>
      <c r="AU452" s="187"/>
      <c r="AV452" s="187"/>
      <c r="AW452" s="187"/>
      <c r="AX452" s="187"/>
      <c r="AY452" s="187"/>
      <c r="AZ452" s="187"/>
      <c r="BA452" s="187"/>
      <c r="BB452" s="187"/>
    </row>
    <row r="453" spans="1:54" ht="15.75" customHeight="1">
      <c r="A453" s="442"/>
      <c r="B453" s="442"/>
      <c r="C453" s="187"/>
      <c r="D453" s="187"/>
      <c r="E453" s="187"/>
      <c r="F453" s="187"/>
      <c r="G453" s="444"/>
      <c r="H453" s="443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  <c r="AA453" s="187"/>
      <c r="AB453" s="187"/>
      <c r="AC453" s="187"/>
      <c r="AD453" s="187"/>
      <c r="AE453" s="187"/>
      <c r="AF453" s="187"/>
      <c r="AG453" s="187"/>
      <c r="AH453" s="187"/>
      <c r="AI453" s="187"/>
      <c r="AJ453" s="187"/>
      <c r="AK453" s="187"/>
      <c r="AL453" s="187"/>
      <c r="AM453" s="187"/>
      <c r="AO453" s="187"/>
      <c r="AP453" s="187"/>
      <c r="AQ453" s="187"/>
      <c r="AR453" s="187"/>
      <c r="AS453" s="187"/>
      <c r="AT453" s="187"/>
      <c r="AU453" s="187"/>
      <c r="AV453" s="187"/>
      <c r="AW453" s="187"/>
      <c r="AX453" s="187"/>
      <c r="AY453" s="187"/>
      <c r="AZ453" s="187"/>
      <c r="BA453" s="187"/>
      <c r="BB453" s="187"/>
    </row>
    <row r="454" spans="1:54" ht="15.75" customHeight="1">
      <c r="A454" s="442"/>
      <c r="B454" s="442"/>
      <c r="C454" s="187"/>
      <c r="D454" s="187"/>
      <c r="E454" s="187"/>
      <c r="F454" s="187"/>
      <c r="G454" s="444"/>
      <c r="H454" s="443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  <c r="AA454" s="187"/>
      <c r="AB454" s="187"/>
      <c r="AC454" s="187"/>
      <c r="AD454" s="187"/>
      <c r="AE454" s="187"/>
      <c r="AF454" s="187"/>
      <c r="AG454" s="187"/>
      <c r="AH454" s="187"/>
      <c r="AI454" s="187"/>
      <c r="AJ454" s="187"/>
      <c r="AK454" s="187"/>
      <c r="AL454" s="187"/>
      <c r="AM454" s="187"/>
      <c r="AO454" s="187"/>
      <c r="AP454" s="187"/>
      <c r="AQ454" s="187"/>
      <c r="AR454" s="187"/>
      <c r="AS454" s="187"/>
      <c r="AT454" s="187"/>
      <c r="AU454" s="187"/>
      <c r="AV454" s="187"/>
      <c r="AW454" s="187"/>
      <c r="AX454" s="187"/>
      <c r="AY454" s="187"/>
      <c r="AZ454" s="187"/>
      <c r="BA454" s="187"/>
      <c r="BB454" s="187"/>
    </row>
    <row r="455" spans="1:54" ht="15.75" customHeight="1">
      <c r="A455" s="442"/>
      <c r="B455" s="442"/>
      <c r="C455" s="187"/>
      <c r="D455" s="187"/>
      <c r="E455" s="187"/>
      <c r="F455" s="187"/>
      <c r="G455" s="444"/>
      <c r="H455" s="443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  <c r="AA455" s="187"/>
      <c r="AB455" s="187"/>
      <c r="AC455" s="187"/>
      <c r="AD455" s="187"/>
      <c r="AE455" s="187"/>
      <c r="AF455" s="187"/>
      <c r="AG455" s="187"/>
      <c r="AH455" s="187"/>
      <c r="AI455" s="187"/>
      <c r="AJ455" s="187"/>
      <c r="AK455" s="187"/>
      <c r="AL455" s="187"/>
      <c r="AM455" s="187"/>
      <c r="AO455" s="187"/>
      <c r="AP455" s="187"/>
      <c r="AQ455" s="187"/>
      <c r="AR455" s="187"/>
      <c r="AS455" s="187"/>
      <c r="AT455" s="187"/>
      <c r="AU455" s="187"/>
      <c r="AV455" s="187"/>
      <c r="AW455" s="187"/>
      <c r="AX455" s="187"/>
      <c r="AY455" s="187"/>
      <c r="AZ455" s="187"/>
      <c r="BA455" s="187"/>
      <c r="BB455" s="187"/>
    </row>
    <row r="456" spans="1:54" ht="15.75" customHeight="1">
      <c r="A456" s="442"/>
      <c r="B456" s="442"/>
      <c r="C456" s="187"/>
      <c r="D456" s="187"/>
      <c r="E456" s="187"/>
      <c r="F456" s="187"/>
      <c r="G456" s="444"/>
      <c r="H456" s="443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  <c r="AA456" s="187"/>
      <c r="AB456" s="187"/>
      <c r="AC456" s="187"/>
      <c r="AD456" s="187"/>
      <c r="AE456" s="187"/>
      <c r="AF456" s="187"/>
      <c r="AG456" s="187"/>
      <c r="AH456" s="187"/>
      <c r="AI456" s="187"/>
      <c r="AJ456" s="187"/>
      <c r="AK456" s="187"/>
      <c r="AL456" s="187"/>
      <c r="AM456" s="187"/>
      <c r="AO456" s="187"/>
      <c r="AP456" s="187"/>
      <c r="AQ456" s="187"/>
      <c r="AR456" s="187"/>
      <c r="AS456" s="187"/>
      <c r="AT456" s="187"/>
      <c r="AU456" s="187"/>
      <c r="AV456" s="187"/>
      <c r="AW456" s="187"/>
      <c r="AX456" s="187"/>
      <c r="AY456" s="187"/>
      <c r="AZ456" s="187"/>
      <c r="BA456" s="187"/>
      <c r="BB456" s="187"/>
    </row>
    <row r="457" spans="1:54" ht="15.75" customHeight="1">
      <c r="A457" s="442"/>
      <c r="B457" s="442"/>
      <c r="C457" s="187"/>
      <c r="D457" s="187"/>
      <c r="E457" s="187"/>
      <c r="F457" s="187"/>
      <c r="G457" s="444"/>
      <c r="H457" s="443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  <c r="AA457" s="187"/>
      <c r="AB457" s="187"/>
      <c r="AC457" s="187"/>
      <c r="AD457" s="187"/>
      <c r="AE457" s="187"/>
      <c r="AF457" s="187"/>
      <c r="AG457" s="187"/>
      <c r="AH457" s="187"/>
      <c r="AI457" s="187"/>
      <c r="AJ457" s="187"/>
      <c r="AK457" s="187"/>
      <c r="AL457" s="187"/>
      <c r="AM457" s="187"/>
      <c r="AO457" s="187"/>
      <c r="AP457" s="187"/>
      <c r="AQ457" s="187"/>
      <c r="AR457" s="187"/>
      <c r="AS457" s="187"/>
      <c r="AT457" s="187"/>
      <c r="AU457" s="187"/>
      <c r="AV457" s="187"/>
      <c r="AW457" s="187"/>
      <c r="AX457" s="187"/>
      <c r="AY457" s="187"/>
      <c r="AZ457" s="187"/>
      <c r="BA457" s="187"/>
      <c r="BB457" s="187"/>
    </row>
    <row r="458" spans="1:54" ht="15.75" customHeight="1">
      <c r="A458" s="442"/>
      <c r="B458" s="442"/>
      <c r="C458" s="187"/>
      <c r="D458" s="187"/>
      <c r="E458" s="187"/>
      <c r="F458" s="187"/>
      <c r="G458" s="444"/>
      <c r="H458" s="443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  <c r="AA458" s="187"/>
      <c r="AB458" s="187"/>
      <c r="AC458" s="187"/>
      <c r="AD458" s="187"/>
      <c r="AE458" s="187"/>
      <c r="AF458" s="187"/>
      <c r="AG458" s="187"/>
      <c r="AH458" s="187"/>
      <c r="AI458" s="187"/>
      <c r="AJ458" s="187"/>
      <c r="AK458" s="187"/>
      <c r="AL458" s="187"/>
      <c r="AM458" s="187"/>
      <c r="AO458" s="187"/>
      <c r="AP458" s="187"/>
      <c r="AQ458" s="187"/>
      <c r="AR458" s="187"/>
      <c r="AS458" s="187"/>
      <c r="AT458" s="187"/>
      <c r="AU458" s="187"/>
      <c r="AV458" s="187"/>
      <c r="AW458" s="187"/>
      <c r="AX458" s="187"/>
      <c r="AY458" s="187"/>
      <c r="AZ458" s="187"/>
      <c r="BA458" s="187"/>
      <c r="BB458" s="187"/>
    </row>
    <row r="459" spans="1:54" ht="15.75" customHeight="1">
      <c r="A459" s="442"/>
      <c r="B459" s="442"/>
      <c r="C459" s="187"/>
      <c r="D459" s="187"/>
      <c r="E459" s="187"/>
      <c r="F459" s="187"/>
      <c r="G459" s="444"/>
      <c r="H459" s="443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  <c r="AA459" s="187"/>
      <c r="AB459" s="187"/>
      <c r="AC459" s="187"/>
      <c r="AD459" s="187"/>
      <c r="AE459" s="187"/>
      <c r="AF459" s="187"/>
      <c r="AG459" s="187"/>
      <c r="AH459" s="187"/>
      <c r="AI459" s="187"/>
      <c r="AJ459" s="187"/>
      <c r="AK459" s="187"/>
      <c r="AL459" s="187"/>
      <c r="AM459" s="187"/>
      <c r="AO459" s="187"/>
      <c r="AP459" s="187"/>
      <c r="AQ459" s="187"/>
      <c r="AR459" s="187"/>
      <c r="AS459" s="187"/>
      <c r="AT459" s="187"/>
      <c r="AU459" s="187"/>
      <c r="AV459" s="187"/>
      <c r="AW459" s="187"/>
      <c r="AX459" s="187"/>
      <c r="AY459" s="187"/>
      <c r="AZ459" s="187"/>
      <c r="BA459" s="187"/>
      <c r="BB459" s="187"/>
    </row>
    <row r="460" spans="1:54" ht="15.75" customHeight="1">
      <c r="A460" s="442"/>
      <c r="B460" s="442"/>
      <c r="C460" s="187"/>
      <c r="D460" s="187"/>
      <c r="E460" s="187"/>
      <c r="F460" s="187"/>
      <c r="G460" s="444"/>
      <c r="H460" s="443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  <c r="AA460" s="187"/>
      <c r="AB460" s="187"/>
      <c r="AC460" s="187"/>
      <c r="AD460" s="187"/>
      <c r="AE460" s="187"/>
      <c r="AF460" s="187"/>
      <c r="AG460" s="187"/>
      <c r="AH460" s="187"/>
      <c r="AI460" s="187"/>
      <c r="AJ460" s="187"/>
      <c r="AK460" s="187"/>
      <c r="AL460" s="187"/>
      <c r="AM460" s="187"/>
      <c r="AO460" s="187"/>
      <c r="AP460" s="187"/>
      <c r="AQ460" s="187"/>
      <c r="AR460" s="187"/>
      <c r="AS460" s="187"/>
      <c r="AT460" s="187"/>
      <c r="AU460" s="187"/>
      <c r="AV460" s="187"/>
      <c r="AW460" s="187"/>
      <c r="AX460" s="187"/>
      <c r="AY460" s="187"/>
      <c r="AZ460" s="187"/>
      <c r="BA460" s="187"/>
      <c r="BB460" s="187"/>
    </row>
    <row r="461" spans="1:54" ht="15.75" customHeight="1">
      <c r="A461" s="442"/>
      <c r="B461" s="442"/>
      <c r="C461" s="187"/>
      <c r="D461" s="187"/>
      <c r="E461" s="187"/>
      <c r="F461" s="187"/>
      <c r="G461" s="444"/>
      <c r="H461" s="443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  <c r="AA461" s="187"/>
      <c r="AB461" s="187"/>
      <c r="AC461" s="187"/>
      <c r="AD461" s="187"/>
      <c r="AE461" s="187"/>
      <c r="AF461" s="187"/>
      <c r="AG461" s="187"/>
      <c r="AH461" s="187"/>
      <c r="AI461" s="187"/>
      <c r="AJ461" s="187"/>
      <c r="AK461" s="187"/>
      <c r="AL461" s="187"/>
      <c r="AM461" s="187"/>
      <c r="AO461" s="187"/>
      <c r="AP461" s="187"/>
      <c r="AQ461" s="187"/>
      <c r="AR461" s="187"/>
      <c r="AS461" s="187"/>
      <c r="AT461" s="187"/>
      <c r="AU461" s="187"/>
      <c r="AV461" s="187"/>
      <c r="AW461" s="187"/>
      <c r="AX461" s="187"/>
      <c r="AY461" s="187"/>
      <c r="AZ461" s="187"/>
      <c r="BA461" s="187"/>
      <c r="BB461" s="187"/>
    </row>
    <row r="462" spans="1:54" ht="15.75" customHeight="1">
      <c r="A462" s="442"/>
      <c r="B462" s="442"/>
      <c r="C462" s="187"/>
      <c r="D462" s="187"/>
      <c r="E462" s="187"/>
      <c r="F462" s="187"/>
      <c r="G462" s="444"/>
      <c r="H462" s="443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  <c r="AA462" s="187"/>
      <c r="AB462" s="187"/>
      <c r="AC462" s="187"/>
      <c r="AD462" s="187"/>
      <c r="AE462" s="187"/>
      <c r="AF462" s="187"/>
      <c r="AG462" s="187"/>
      <c r="AH462" s="187"/>
      <c r="AI462" s="187"/>
      <c r="AJ462" s="187"/>
      <c r="AK462" s="187"/>
      <c r="AL462" s="187"/>
      <c r="AM462" s="187"/>
      <c r="AO462" s="187"/>
      <c r="AP462" s="187"/>
      <c r="AQ462" s="187"/>
      <c r="AR462" s="187"/>
      <c r="AS462" s="187"/>
      <c r="AT462" s="187"/>
      <c r="AU462" s="187"/>
      <c r="AV462" s="187"/>
      <c r="AW462" s="187"/>
      <c r="AX462" s="187"/>
      <c r="AY462" s="187"/>
      <c r="AZ462" s="187"/>
      <c r="BA462" s="187"/>
      <c r="BB462" s="187"/>
    </row>
    <row r="463" spans="1:54" ht="15.75" customHeight="1">
      <c r="A463" s="442"/>
      <c r="B463" s="442"/>
      <c r="C463" s="187"/>
      <c r="D463" s="187"/>
      <c r="E463" s="187"/>
      <c r="F463" s="187"/>
      <c r="G463" s="444"/>
      <c r="H463" s="443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  <c r="AA463" s="187"/>
      <c r="AB463" s="187"/>
      <c r="AC463" s="187"/>
      <c r="AD463" s="187"/>
      <c r="AE463" s="187"/>
      <c r="AF463" s="187"/>
      <c r="AG463" s="187"/>
      <c r="AH463" s="187"/>
      <c r="AI463" s="187"/>
      <c r="AJ463" s="187"/>
      <c r="AK463" s="187"/>
      <c r="AL463" s="187"/>
      <c r="AM463" s="187"/>
      <c r="AO463" s="187"/>
      <c r="AP463" s="187"/>
      <c r="AQ463" s="187"/>
      <c r="AR463" s="187"/>
      <c r="AS463" s="187"/>
      <c r="AT463" s="187"/>
      <c r="AU463" s="187"/>
      <c r="AV463" s="187"/>
      <c r="AW463" s="187"/>
      <c r="AX463" s="187"/>
      <c r="AY463" s="187"/>
      <c r="AZ463" s="187"/>
      <c r="BA463" s="187"/>
      <c r="BB463" s="187"/>
    </row>
    <row r="464" spans="1:54" ht="15.75" customHeight="1">
      <c r="A464" s="442"/>
      <c r="B464" s="442"/>
      <c r="C464" s="187"/>
      <c r="D464" s="187"/>
      <c r="E464" s="187"/>
      <c r="F464" s="187"/>
      <c r="G464" s="444"/>
      <c r="H464" s="443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O464" s="187"/>
      <c r="AP464" s="187"/>
      <c r="AQ464" s="187"/>
      <c r="AR464" s="187"/>
      <c r="AS464" s="187"/>
      <c r="AT464" s="187"/>
      <c r="AU464" s="187"/>
      <c r="AV464" s="187"/>
      <c r="AW464" s="187"/>
      <c r="AX464" s="187"/>
      <c r="AY464" s="187"/>
      <c r="AZ464" s="187"/>
      <c r="BA464" s="187"/>
      <c r="BB464" s="187"/>
    </row>
    <row r="465" spans="1:54" ht="15.75" customHeight="1">
      <c r="A465" s="442"/>
      <c r="B465" s="442"/>
      <c r="C465" s="187"/>
      <c r="D465" s="187"/>
      <c r="E465" s="187"/>
      <c r="F465" s="187"/>
      <c r="G465" s="444"/>
      <c r="H465" s="443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  <c r="AA465" s="187"/>
      <c r="AB465" s="187"/>
      <c r="AC465" s="187"/>
      <c r="AD465" s="187"/>
      <c r="AE465" s="187"/>
      <c r="AF465" s="187"/>
      <c r="AG465" s="187"/>
      <c r="AH465" s="187"/>
      <c r="AI465" s="187"/>
      <c r="AJ465" s="187"/>
      <c r="AK465" s="187"/>
      <c r="AL465" s="187"/>
      <c r="AM465" s="187"/>
      <c r="AO465" s="187"/>
      <c r="AP465" s="187"/>
      <c r="AQ465" s="187"/>
      <c r="AR465" s="187"/>
      <c r="AS465" s="187"/>
      <c r="AT465" s="187"/>
      <c r="AU465" s="187"/>
      <c r="AV465" s="187"/>
      <c r="AW465" s="187"/>
      <c r="AX465" s="187"/>
      <c r="AY465" s="187"/>
      <c r="AZ465" s="187"/>
      <c r="BA465" s="187"/>
      <c r="BB465" s="187"/>
    </row>
    <row r="466" spans="1:54" ht="15.75" customHeight="1">
      <c r="A466" s="442"/>
      <c r="B466" s="442"/>
      <c r="C466" s="187"/>
      <c r="D466" s="187"/>
      <c r="E466" s="187"/>
      <c r="F466" s="187"/>
      <c r="G466" s="444"/>
      <c r="H466" s="443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  <c r="AA466" s="187"/>
      <c r="AB466" s="187"/>
      <c r="AC466" s="187"/>
      <c r="AD466" s="187"/>
      <c r="AE466" s="187"/>
      <c r="AF466" s="187"/>
      <c r="AG466" s="187"/>
      <c r="AH466" s="187"/>
      <c r="AI466" s="187"/>
      <c r="AJ466" s="187"/>
      <c r="AK466" s="187"/>
      <c r="AL466" s="187"/>
      <c r="AM466" s="187"/>
      <c r="AO466" s="187"/>
      <c r="AP466" s="187"/>
      <c r="AQ466" s="187"/>
      <c r="AR466" s="187"/>
      <c r="AS466" s="187"/>
      <c r="AT466" s="187"/>
      <c r="AU466" s="187"/>
      <c r="AV466" s="187"/>
      <c r="AW466" s="187"/>
      <c r="AX466" s="187"/>
      <c r="AY466" s="187"/>
      <c r="AZ466" s="187"/>
      <c r="BA466" s="187"/>
      <c r="BB466" s="187"/>
    </row>
    <row r="467" spans="1:54" ht="15.75" customHeight="1">
      <c r="A467" s="442"/>
      <c r="B467" s="442"/>
      <c r="C467" s="187"/>
      <c r="D467" s="187"/>
      <c r="E467" s="187"/>
      <c r="F467" s="187"/>
      <c r="G467" s="444"/>
      <c r="H467" s="443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  <c r="AA467" s="187"/>
      <c r="AB467" s="187"/>
      <c r="AC467" s="187"/>
      <c r="AD467" s="187"/>
      <c r="AE467" s="187"/>
      <c r="AF467" s="187"/>
      <c r="AG467" s="187"/>
      <c r="AH467" s="187"/>
      <c r="AI467" s="187"/>
      <c r="AJ467" s="187"/>
      <c r="AK467" s="187"/>
      <c r="AL467" s="187"/>
      <c r="AM467" s="187"/>
      <c r="AO467" s="187"/>
      <c r="AP467" s="187"/>
      <c r="AQ467" s="187"/>
      <c r="AR467" s="187"/>
      <c r="AS467" s="187"/>
      <c r="AT467" s="187"/>
      <c r="AU467" s="187"/>
      <c r="AV467" s="187"/>
      <c r="AW467" s="187"/>
      <c r="AX467" s="187"/>
      <c r="AY467" s="187"/>
      <c r="AZ467" s="187"/>
      <c r="BA467" s="187"/>
      <c r="BB467" s="187"/>
    </row>
    <row r="468" spans="1:54" ht="15.75" customHeight="1">
      <c r="A468" s="442"/>
      <c r="B468" s="442"/>
      <c r="C468" s="187"/>
      <c r="D468" s="187"/>
      <c r="E468" s="187"/>
      <c r="F468" s="187"/>
      <c r="G468" s="444"/>
      <c r="H468" s="443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  <c r="AA468" s="187"/>
      <c r="AB468" s="187"/>
      <c r="AC468" s="187"/>
      <c r="AD468" s="187"/>
      <c r="AE468" s="187"/>
      <c r="AF468" s="187"/>
      <c r="AG468" s="187"/>
      <c r="AH468" s="187"/>
      <c r="AI468" s="187"/>
      <c r="AJ468" s="187"/>
      <c r="AK468" s="187"/>
      <c r="AL468" s="187"/>
      <c r="AM468" s="187"/>
      <c r="AO468" s="187"/>
      <c r="AP468" s="187"/>
      <c r="AQ468" s="187"/>
      <c r="AR468" s="187"/>
      <c r="AS468" s="187"/>
      <c r="AT468" s="187"/>
      <c r="AU468" s="187"/>
      <c r="AV468" s="187"/>
      <c r="AW468" s="187"/>
      <c r="AX468" s="187"/>
      <c r="AY468" s="187"/>
      <c r="AZ468" s="187"/>
      <c r="BA468" s="187"/>
      <c r="BB468" s="187"/>
    </row>
    <row r="469" spans="1:54" ht="15.75" customHeight="1">
      <c r="A469" s="442"/>
      <c r="B469" s="442"/>
      <c r="C469" s="187"/>
      <c r="D469" s="187"/>
      <c r="E469" s="187"/>
      <c r="F469" s="187"/>
      <c r="G469" s="444"/>
      <c r="H469" s="443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  <c r="AA469" s="187"/>
      <c r="AB469" s="187"/>
      <c r="AC469" s="187"/>
      <c r="AD469" s="187"/>
      <c r="AE469" s="187"/>
      <c r="AF469" s="187"/>
      <c r="AG469" s="187"/>
      <c r="AH469" s="187"/>
      <c r="AI469" s="187"/>
      <c r="AJ469" s="187"/>
      <c r="AK469" s="187"/>
      <c r="AL469" s="187"/>
      <c r="AM469" s="187"/>
      <c r="AO469" s="187"/>
      <c r="AP469" s="187"/>
      <c r="AQ469" s="187"/>
      <c r="AR469" s="187"/>
      <c r="AS469" s="187"/>
      <c r="AT469" s="187"/>
      <c r="AU469" s="187"/>
      <c r="AV469" s="187"/>
      <c r="AW469" s="187"/>
      <c r="AX469" s="187"/>
      <c r="AY469" s="187"/>
      <c r="AZ469" s="187"/>
      <c r="BA469" s="187"/>
      <c r="BB469" s="187"/>
    </row>
    <row r="470" spans="1:54" ht="15.75" customHeight="1">
      <c r="A470" s="442"/>
      <c r="B470" s="442"/>
      <c r="C470" s="187"/>
      <c r="D470" s="187"/>
      <c r="E470" s="187"/>
      <c r="F470" s="187"/>
      <c r="G470" s="444"/>
      <c r="H470" s="443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  <c r="AA470" s="187"/>
      <c r="AB470" s="187"/>
      <c r="AC470" s="187"/>
      <c r="AD470" s="187"/>
      <c r="AE470" s="187"/>
      <c r="AF470" s="187"/>
      <c r="AG470" s="187"/>
      <c r="AH470" s="187"/>
      <c r="AI470" s="187"/>
      <c r="AJ470" s="187"/>
      <c r="AK470" s="187"/>
      <c r="AL470" s="187"/>
      <c r="AM470" s="187"/>
      <c r="AO470" s="187"/>
      <c r="AP470" s="187"/>
      <c r="AQ470" s="187"/>
      <c r="AR470" s="187"/>
      <c r="AS470" s="187"/>
      <c r="AT470" s="187"/>
      <c r="AU470" s="187"/>
      <c r="AV470" s="187"/>
      <c r="AW470" s="187"/>
      <c r="AX470" s="187"/>
      <c r="AY470" s="187"/>
      <c r="AZ470" s="187"/>
      <c r="BA470" s="187"/>
      <c r="BB470" s="187"/>
    </row>
    <row r="471" spans="1:54" ht="15.75" customHeight="1">
      <c r="A471" s="442"/>
      <c r="B471" s="442"/>
      <c r="C471" s="187"/>
      <c r="D471" s="187"/>
      <c r="E471" s="187"/>
      <c r="F471" s="187"/>
      <c r="G471" s="444"/>
      <c r="H471" s="443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  <c r="AA471" s="187"/>
      <c r="AB471" s="187"/>
      <c r="AC471" s="187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O471" s="187"/>
      <c r="AP471" s="187"/>
      <c r="AQ471" s="187"/>
      <c r="AR471" s="187"/>
      <c r="AS471" s="187"/>
      <c r="AT471" s="187"/>
      <c r="AU471" s="187"/>
      <c r="AV471" s="187"/>
      <c r="AW471" s="187"/>
      <c r="AX471" s="187"/>
      <c r="AY471" s="187"/>
      <c r="AZ471" s="187"/>
      <c r="BA471" s="187"/>
      <c r="BB471" s="187"/>
    </row>
    <row r="472" spans="1:54" ht="15.75" customHeight="1">
      <c r="A472" s="442"/>
      <c r="B472" s="442"/>
      <c r="C472" s="187"/>
      <c r="D472" s="187"/>
      <c r="E472" s="187"/>
      <c r="F472" s="187"/>
      <c r="G472" s="444"/>
      <c r="H472" s="443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  <c r="AA472" s="187"/>
      <c r="AB472" s="187"/>
      <c r="AC472" s="187"/>
      <c r="AD472" s="187"/>
      <c r="AE472" s="187"/>
      <c r="AF472" s="187"/>
      <c r="AG472" s="187"/>
      <c r="AH472" s="187"/>
      <c r="AI472" s="187"/>
      <c r="AJ472" s="187"/>
      <c r="AK472" s="187"/>
      <c r="AL472" s="187"/>
      <c r="AM472" s="187"/>
      <c r="AO472" s="187"/>
      <c r="AP472" s="187"/>
      <c r="AQ472" s="187"/>
      <c r="AR472" s="187"/>
      <c r="AS472" s="187"/>
      <c r="AT472" s="187"/>
      <c r="AU472" s="187"/>
      <c r="AV472" s="187"/>
      <c r="AW472" s="187"/>
      <c r="AX472" s="187"/>
      <c r="AY472" s="187"/>
      <c r="AZ472" s="187"/>
      <c r="BA472" s="187"/>
      <c r="BB472" s="187"/>
    </row>
    <row r="473" spans="1:54" ht="15.75" customHeight="1">
      <c r="A473" s="442"/>
      <c r="B473" s="442"/>
      <c r="C473" s="187"/>
      <c r="D473" s="187"/>
      <c r="E473" s="187"/>
      <c r="F473" s="187"/>
      <c r="G473" s="444"/>
      <c r="H473" s="443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  <c r="AA473" s="187"/>
      <c r="AB473" s="187"/>
      <c r="AC473" s="187"/>
      <c r="AD473" s="187"/>
      <c r="AE473" s="187"/>
      <c r="AF473" s="187"/>
      <c r="AG473" s="187"/>
      <c r="AH473" s="187"/>
      <c r="AI473" s="187"/>
      <c r="AJ473" s="187"/>
      <c r="AK473" s="187"/>
      <c r="AL473" s="187"/>
      <c r="AM473" s="187"/>
      <c r="AO473" s="187"/>
      <c r="AP473" s="187"/>
      <c r="AQ473" s="187"/>
      <c r="AR473" s="187"/>
      <c r="AS473" s="187"/>
      <c r="AT473" s="187"/>
      <c r="AU473" s="187"/>
      <c r="AV473" s="187"/>
      <c r="AW473" s="187"/>
      <c r="AX473" s="187"/>
      <c r="AY473" s="187"/>
      <c r="AZ473" s="187"/>
      <c r="BA473" s="187"/>
      <c r="BB473" s="187"/>
    </row>
    <row r="474" spans="1:54" ht="15.75" customHeight="1">
      <c r="A474" s="442"/>
      <c r="B474" s="442"/>
      <c r="C474" s="187"/>
      <c r="D474" s="187"/>
      <c r="E474" s="187"/>
      <c r="F474" s="187"/>
      <c r="G474" s="444"/>
      <c r="H474" s="443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  <c r="AI474" s="187"/>
      <c r="AJ474" s="187"/>
      <c r="AK474" s="187"/>
      <c r="AL474" s="187"/>
      <c r="AM474" s="187"/>
      <c r="AO474" s="187"/>
      <c r="AP474" s="187"/>
      <c r="AQ474" s="187"/>
      <c r="AR474" s="187"/>
      <c r="AS474" s="187"/>
      <c r="AT474" s="187"/>
      <c r="AU474" s="187"/>
      <c r="AV474" s="187"/>
      <c r="AW474" s="187"/>
      <c r="AX474" s="187"/>
      <c r="AY474" s="187"/>
      <c r="AZ474" s="187"/>
      <c r="BA474" s="187"/>
      <c r="BB474" s="187"/>
    </row>
    <row r="475" spans="1:54" ht="15.75" customHeight="1">
      <c r="A475" s="442"/>
      <c r="B475" s="442"/>
      <c r="C475" s="187"/>
      <c r="D475" s="187"/>
      <c r="E475" s="187"/>
      <c r="F475" s="187"/>
      <c r="G475" s="444"/>
      <c r="H475" s="443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  <c r="AI475" s="187"/>
      <c r="AJ475" s="187"/>
      <c r="AK475" s="187"/>
      <c r="AL475" s="187"/>
      <c r="AM475" s="187"/>
      <c r="AO475" s="187"/>
      <c r="AP475" s="187"/>
      <c r="AQ475" s="187"/>
      <c r="AR475" s="187"/>
      <c r="AS475" s="187"/>
      <c r="AT475" s="187"/>
      <c r="AU475" s="187"/>
      <c r="AV475" s="187"/>
      <c r="AW475" s="187"/>
      <c r="AX475" s="187"/>
      <c r="AY475" s="187"/>
      <c r="AZ475" s="187"/>
      <c r="BA475" s="187"/>
      <c r="BB475" s="187"/>
    </row>
    <row r="476" spans="1:54" ht="15.75" customHeight="1">
      <c r="A476" s="442"/>
      <c r="B476" s="442"/>
      <c r="C476" s="187"/>
      <c r="D476" s="187"/>
      <c r="E476" s="187"/>
      <c r="F476" s="187"/>
      <c r="G476" s="444"/>
      <c r="H476" s="443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  <c r="AI476" s="187"/>
      <c r="AJ476" s="187"/>
      <c r="AK476" s="187"/>
      <c r="AL476" s="187"/>
      <c r="AM476" s="187"/>
      <c r="AO476" s="187"/>
      <c r="AP476" s="187"/>
      <c r="AQ476" s="187"/>
      <c r="AR476" s="187"/>
      <c r="AS476" s="187"/>
      <c r="AT476" s="187"/>
      <c r="AU476" s="187"/>
      <c r="AV476" s="187"/>
      <c r="AW476" s="187"/>
      <c r="AX476" s="187"/>
      <c r="AY476" s="187"/>
      <c r="AZ476" s="187"/>
      <c r="BA476" s="187"/>
      <c r="BB476" s="187"/>
    </row>
    <row r="477" spans="1:54" ht="15.75" customHeight="1">
      <c r="A477" s="442"/>
      <c r="B477" s="442"/>
      <c r="C477" s="187"/>
      <c r="D477" s="187"/>
      <c r="E477" s="187"/>
      <c r="F477" s="187"/>
      <c r="G477" s="444"/>
      <c r="H477" s="443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  <c r="AI477" s="187"/>
      <c r="AJ477" s="187"/>
      <c r="AK477" s="187"/>
      <c r="AL477" s="187"/>
      <c r="AM477" s="187"/>
      <c r="AO477" s="187"/>
      <c r="AP477" s="187"/>
      <c r="AQ477" s="187"/>
      <c r="AR477" s="187"/>
      <c r="AS477" s="187"/>
      <c r="AT477" s="187"/>
      <c r="AU477" s="187"/>
      <c r="AV477" s="187"/>
      <c r="AW477" s="187"/>
      <c r="AX477" s="187"/>
      <c r="AY477" s="187"/>
      <c r="AZ477" s="187"/>
      <c r="BA477" s="187"/>
      <c r="BB477" s="187"/>
    </row>
    <row r="478" spans="1:54" ht="15.75" customHeight="1">
      <c r="A478" s="442"/>
      <c r="B478" s="442"/>
      <c r="C478" s="187"/>
      <c r="D478" s="187"/>
      <c r="E478" s="187"/>
      <c r="F478" s="187"/>
      <c r="G478" s="444"/>
      <c r="H478" s="443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  <c r="AI478" s="187"/>
      <c r="AJ478" s="187"/>
      <c r="AK478" s="187"/>
      <c r="AL478" s="187"/>
      <c r="AM478" s="187"/>
      <c r="AO478" s="187"/>
      <c r="AP478" s="187"/>
      <c r="AQ478" s="187"/>
      <c r="AR478" s="187"/>
      <c r="AS478" s="187"/>
      <c r="AT478" s="187"/>
      <c r="AU478" s="187"/>
      <c r="AV478" s="187"/>
      <c r="AW478" s="187"/>
      <c r="AX478" s="187"/>
      <c r="AY478" s="187"/>
      <c r="AZ478" s="187"/>
      <c r="BA478" s="187"/>
      <c r="BB478" s="187"/>
    </row>
    <row r="479" spans="1:54" ht="15.75" customHeight="1">
      <c r="A479" s="442"/>
      <c r="B479" s="442"/>
      <c r="C479" s="187"/>
      <c r="D479" s="187"/>
      <c r="E479" s="187"/>
      <c r="F479" s="187"/>
      <c r="G479" s="444"/>
      <c r="H479" s="443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  <c r="AA479" s="187"/>
      <c r="AB479" s="187"/>
      <c r="AC479" s="187"/>
      <c r="AD479" s="187"/>
      <c r="AE479" s="187"/>
      <c r="AF479" s="187"/>
      <c r="AG479" s="187"/>
      <c r="AH479" s="187"/>
      <c r="AI479" s="187"/>
      <c r="AJ479" s="187"/>
      <c r="AK479" s="187"/>
      <c r="AL479" s="187"/>
      <c r="AM479" s="187"/>
      <c r="AO479" s="187"/>
      <c r="AP479" s="187"/>
      <c r="AQ479" s="187"/>
      <c r="AR479" s="187"/>
      <c r="AS479" s="187"/>
      <c r="AT479" s="187"/>
      <c r="AU479" s="187"/>
      <c r="AV479" s="187"/>
      <c r="AW479" s="187"/>
      <c r="AX479" s="187"/>
      <c r="AY479" s="187"/>
      <c r="AZ479" s="187"/>
      <c r="BA479" s="187"/>
      <c r="BB479" s="187"/>
    </row>
    <row r="480" spans="1:54" ht="15.75" customHeight="1">
      <c r="A480" s="442"/>
      <c r="B480" s="442"/>
      <c r="C480" s="187"/>
      <c r="D480" s="187"/>
      <c r="E480" s="187"/>
      <c r="F480" s="187"/>
      <c r="G480" s="444"/>
      <c r="H480" s="443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  <c r="AA480" s="187"/>
      <c r="AB480" s="187"/>
      <c r="AC480" s="187"/>
      <c r="AD480" s="187"/>
      <c r="AE480" s="187"/>
      <c r="AF480" s="187"/>
      <c r="AG480" s="187"/>
      <c r="AH480" s="187"/>
      <c r="AI480" s="187"/>
      <c r="AJ480" s="187"/>
      <c r="AK480" s="187"/>
      <c r="AL480" s="187"/>
      <c r="AM480" s="187"/>
      <c r="AO480" s="187"/>
      <c r="AP480" s="187"/>
      <c r="AQ480" s="187"/>
      <c r="AR480" s="187"/>
      <c r="AS480" s="187"/>
      <c r="AT480" s="187"/>
      <c r="AU480" s="187"/>
      <c r="AV480" s="187"/>
      <c r="AW480" s="187"/>
      <c r="AX480" s="187"/>
      <c r="AY480" s="187"/>
      <c r="AZ480" s="187"/>
      <c r="BA480" s="187"/>
      <c r="BB480" s="187"/>
    </row>
    <row r="481" spans="1:54" ht="15.75" customHeight="1">
      <c r="A481" s="442"/>
      <c r="B481" s="442"/>
      <c r="C481" s="187"/>
      <c r="D481" s="187"/>
      <c r="E481" s="187"/>
      <c r="F481" s="187"/>
      <c r="G481" s="444"/>
      <c r="H481" s="443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  <c r="AA481" s="187"/>
      <c r="AB481" s="187"/>
      <c r="AC481" s="187"/>
      <c r="AD481" s="187"/>
      <c r="AE481" s="187"/>
      <c r="AF481" s="187"/>
      <c r="AG481" s="187"/>
      <c r="AH481" s="187"/>
      <c r="AI481" s="187"/>
      <c r="AJ481" s="187"/>
      <c r="AK481" s="187"/>
      <c r="AL481" s="187"/>
      <c r="AM481" s="187"/>
      <c r="AO481" s="187"/>
      <c r="AP481" s="187"/>
      <c r="AQ481" s="187"/>
      <c r="AR481" s="187"/>
      <c r="AS481" s="187"/>
      <c r="AT481" s="187"/>
      <c r="AU481" s="187"/>
      <c r="AV481" s="187"/>
      <c r="AW481" s="187"/>
      <c r="AX481" s="187"/>
      <c r="AY481" s="187"/>
      <c r="AZ481" s="187"/>
      <c r="BA481" s="187"/>
      <c r="BB481" s="187"/>
    </row>
    <row r="482" spans="1:54" ht="15.75" customHeight="1">
      <c r="A482" s="442"/>
      <c r="B482" s="442"/>
      <c r="C482" s="187"/>
      <c r="D482" s="187"/>
      <c r="E482" s="187"/>
      <c r="F482" s="187"/>
      <c r="G482" s="444"/>
      <c r="H482" s="443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  <c r="AA482" s="187"/>
      <c r="AB482" s="187"/>
      <c r="AC482" s="187"/>
      <c r="AD482" s="187"/>
      <c r="AE482" s="187"/>
      <c r="AF482" s="187"/>
      <c r="AG482" s="187"/>
      <c r="AH482" s="187"/>
      <c r="AI482" s="187"/>
      <c r="AJ482" s="187"/>
      <c r="AK482" s="187"/>
      <c r="AL482" s="187"/>
      <c r="AM482" s="187"/>
      <c r="AO482" s="187"/>
      <c r="AP482" s="187"/>
      <c r="AQ482" s="187"/>
      <c r="AR482" s="187"/>
      <c r="AS482" s="187"/>
      <c r="AT482" s="187"/>
      <c r="AU482" s="187"/>
      <c r="AV482" s="187"/>
      <c r="AW482" s="187"/>
      <c r="AX482" s="187"/>
      <c r="AY482" s="187"/>
      <c r="AZ482" s="187"/>
      <c r="BA482" s="187"/>
      <c r="BB482" s="187"/>
    </row>
    <row r="483" spans="1:54" ht="15.75" customHeight="1">
      <c r="A483" s="442"/>
      <c r="B483" s="442"/>
      <c r="C483" s="187"/>
      <c r="D483" s="187"/>
      <c r="E483" s="187"/>
      <c r="F483" s="187"/>
      <c r="G483" s="444"/>
      <c r="H483" s="443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  <c r="AA483" s="187"/>
      <c r="AB483" s="187"/>
      <c r="AC483" s="187"/>
      <c r="AD483" s="187"/>
      <c r="AE483" s="187"/>
      <c r="AF483" s="187"/>
      <c r="AG483" s="187"/>
      <c r="AH483" s="187"/>
      <c r="AI483" s="187"/>
      <c r="AJ483" s="187"/>
      <c r="AK483" s="187"/>
      <c r="AL483" s="187"/>
      <c r="AM483" s="187"/>
      <c r="AO483" s="187"/>
      <c r="AP483" s="187"/>
      <c r="AQ483" s="187"/>
      <c r="AR483" s="187"/>
      <c r="AS483" s="187"/>
      <c r="AT483" s="187"/>
      <c r="AU483" s="187"/>
      <c r="AV483" s="187"/>
      <c r="AW483" s="187"/>
      <c r="AX483" s="187"/>
      <c r="AY483" s="187"/>
      <c r="AZ483" s="187"/>
      <c r="BA483" s="187"/>
      <c r="BB483" s="187"/>
    </row>
    <row r="484" spans="1:54" ht="15.75" customHeight="1">
      <c r="A484" s="442"/>
      <c r="B484" s="442"/>
      <c r="C484" s="187"/>
      <c r="D484" s="187"/>
      <c r="E484" s="187"/>
      <c r="F484" s="187"/>
      <c r="G484" s="444"/>
      <c r="H484" s="443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  <c r="AA484" s="187"/>
      <c r="AB484" s="187"/>
      <c r="AC484" s="187"/>
      <c r="AD484" s="187"/>
      <c r="AE484" s="187"/>
      <c r="AF484" s="187"/>
      <c r="AG484" s="187"/>
      <c r="AH484" s="187"/>
      <c r="AI484" s="187"/>
      <c r="AJ484" s="187"/>
      <c r="AK484" s="187"/>
      <c r="AL484" s="187"/>
      <c r="AM484" s="187"/>
      <c r="AO484" s="187"/>
      <c r="AP484" s="187"/>
      <c r="AQ484" s="187"/>
      <c r="AR484" s="187"/>
      <c r="AS484" s="187"/>
      <c r="AT484" s="187"/>
      <c r="AU484" s="187"/>
      <c r="AV484" s="187"/>
      <c r="AW484" s="187"/>
      <c r="AX484" s="187"/>
      <c r="AY484" s="187"/>
      <c r="AZ484" s="187"/>
      <c r="BA484" s="187"/>
      <c r="BB484" s="187"/>
    </row>
    <row r="485" spans="1:54" ht="15.75" customHeight="1">
      <c r="A485" s="442"/>
      <c r="B485" s="442"/>
      <c r="C485" s="187"/>
      <c r="D485" s="187"/>
      <c r="E485" s="187"/>
      <c r="F485" s="187"/>
      <c r="G485" s="444"/>
      <c r="H485" s="443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  <c r="AA485" s="187"/>
      <c r="AB485" s="187"/>
      <c r="AC485" s="187"/>
      <c r="AD485" s="187"/>
      <c r="AE485" s="187"/>
      <c r="AF485" s="187"/>
      <c r="AG485" s="187"/>
      <c r="AH485" s="187"/>
      <c r="AI485" s="187"/>
      <c r="AJ485" s="187"/>
      <c r="AK485" s="187"/>
      <c r="AL485" s="187"/>
      <c r="AM485" s="187"/>
      <c r="AO485" s="187"/>
      <c r="AP485" s="187"/>
      <c r="AQ485" s="187"/>
      <c r="AR485" s="187"/>
      <c r="AS485" s="187"/>
      <c r="AT485" s="187"/>
      <c r="AU485" s="187"/>
      <c r="AV485" s="187"/>
      <c r="AW485" s="187"/>
      <c r="AX485" s="187"/>
      <c r="AY485" s="187"/>
      <c r="AZ485" s="187"/>
      <c r="BA485" s="187"/>
      <c r="BB485" s="187"/>
    </row>
    <row r="486" spans="1:54" ht="15.75" customHeight="1">
      <c r="A486" s="442"/>
      <c r="B486" s="442"/>
      <c r="C486" s="187"/>
      <c r="D486" s="187"/>
      <c r="E486" s="187"/>
      <c r="F486" s="187"/>
      <c r="G486" s="444"/>
      <c r="H486" s="443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  <c r="AA486" s="187"/>
      <c r="AB486" s="187"/>
      <c r="AC486" s="187"/>
      <c r="AD486" s="187"/>
      <c r="AE486" s="187"/>
      <c r="AF486" s="187"/>
      <c r="AG486" s="187"/>
      <c r="AH486" s="187"/>
      <c r="AI486" s="187"/>
      <c r="AJ486" s="187"/>
      <c r="AK486" s="187"/>
      <c r="AL486" s="187"/>
      <c r="AM486" s="187"/>
      <c r="AO486" s="187"/>
      <c r="AP486" s="187"/>
      <c r="AQ486" s="187"/>
      <c r="AR486" s="187"/>
      <c r="AS486" s="187"/>
      <c r="AT486" s="187"/>
      <c r="AU486" s="187"/>
      <c r="AV486" s="187"/>
      <c r="AW486" s="187"/>
      <c r="AX486" s="187"/>
      <c r="AY486" s="187"/>
      <c r="AZ486" s="187"/>
      <c r="BA486" s="187"/>
      <c r="BB486" s="187"/>
    </row>
    <row r="487" spans="1:54" ht="15.75" customHeight="1">
      <c r="A487" s="442"/>
      <c r="B487" s="442"/>
      <c r="C487" s="187"/>
      <c r="D487" s="187"/>
      <c r="E487" s="187"/>
      <c r="F487" s="187"/>
      <c r="G487" s="444"/>
      <c r="H487" s="443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  <c r="AA487" s="187"/>
      <c r="AB487" s="187"/>
      <c r="AC487" s="187"/>
      <c r="AD487" s="187"/>
      <c r="AE487" s="187"/>
      <c r="AF487" s="187"/>
      <c r="AG487" s="187"/>
      <c r="AH487" s="187"/>
      <c r="AI487" s="187"/>
      <c r="AJ487" s="187"/>
      <c r="AK487" s="187"/>
      <c r="AL487" s="187"/>
      <c r="AM487" s="187"/>
      <c r="AO487" s="187"/>
      <c r="AP487" s="187"/>
      <c r="AQ487" s="187"/>
      <c r="AR487" s="187"/>
      <c r="AS487" s="187"/>
      <c r="AT487" s="187"/>
      <c r="AU487" s="187"/>
      <c r="AV487" s="187"/>
      <c r="AW487" s="187"/>
      <c r="AX487" s="187"/>
      <c r="AY487" s="187"/>
      <c r="AZ487" s="187"/>
      <c r="BA487" s="187"/>
      <c r="BB487" s="187"/>
    </row>
    <row r="488" spans="1:54" ht="15.75" customHeight="1">
      <c r="A488" s="442"/>
      <c r="B488" s="442"/>
      <c r="C488" s="187"/>
      <c r="D488" s="187"/>
      <c r="E488" s="187"/>
      <c r="F488" s="187"/>
      <c r="G488" s="444"/>
      <c r="H488" s="443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  <c r="AA488" s="187"/>
      <c r="AB488" s="187"/>
      <c r="AC488" s="187"/>
      <c r="AD488" s="187"/>
      <c r="AE488" s="187"/>
      <c r="AF488" s="187"/>
      <c r="AG488" s="187"/>
      <c r="AH488" s="187"/>
      <c r="AI488" s="187"/>
      <c r="AJ488" s="187"/>
      <c r="AK488" s="187"/>
      <c r="AL488" s="187"/>
      <c r="AM488" s="187"/>
      <c r="AO488" s="187"/>
      <c r="AP488" s="187"/>
      <c r="AQ488" s="187"/>
      <c r="AR488" s="187"/>
      <c r="AS488" s="187"/>
      <c r="AT488" s="187"/>
      <c r="AU488" s="187"/>
      <c r="AV488" s="187"/>
      <c r="AW488" s="187"/>
      <c r="AX488" s="187"/>
      <c r="AY488" s="187"/>
      <c r="AZ488" s="187"/>
      <c r="BA488" s="187"/>
      <c r="BB488" s="187"/>
    </row>
    <row r="489" spans="1:54" ht="15.75" customHeight="1">
      <c r="A489" s="442"/>
      <c r="B489" s="442"/>
      <c r="C489" s="187"/>
      <c r="D489" s="187"/>
      <c r="E489" s="187"/>
      <c r="F489" s="187"/>
      <c r="G489" s="444"/>
      <c r="H489" s="443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  <c r="AA489" s="187"/>
      <c r="AB489" s="187"/>
      <c r="AC489" s="187"/>
      <c r="AD489" s="187"/>
      <c r="AE489" s="187"/>
      <c r="AF489" s="187"/>
      <c r="AG489" s="187"/>
      <c r="AH489" s="187"/>
      <c r="AI489" s="187"/>
      <c r="AJ489" s="187"/>
      <c r="AK489" s="187"/>
      <c r="AL489" s="187"/>
      <c r="AM489" s="187"/>
      <c r="AO489" s="187"/>
      <c r="AP489" s="187"/>
      <c r="AQ489" s="187"/>
      <c r="AR489" s="187"/>
      <c r="AS489" s="187"/>
      <c r="AT489" s="187"/>
      <c r="AU489" s="187"/>
      <c r="AV489" s="187"/>
      <c r="AW489" s="187"/>
      <c r="AX489" s="187"/>
      <c r="AY489" s="187"/>
      <c r="AZ489" s="187"/>
      <c r="BA489" s="187"/>
      <c r="BB489" s="187"/>
    </row>
    <row r="490" spans="1:54" ht="15.75" customHeight="1">
      <c r="A490" s="442"/>
      <c r="B490" s="442"/>
      <c r="C490" s="187"/>
      <c r="D490" s="187"/>
      <c r="E490" s="187"/>
      <c r="F490" s="187"/>
      <c r="G490" s="444"/>
      <c r="H490" s="443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  <c r="AA490" s="187"/>
      <c r="AB490" s="187"/>
      <c r="AC490" s="187"/>
      <c r="AD490" s="187"/>
      <c r="AE490" s="187"/>
      <c r="AF490" s="187"/>
      <c r="AG490" s="187"/>
      <c r="AH490" s="187"/>
      <c r="AI490" s="187"/>
      <c r="AJ490" s="187"/>
      <c r="AK490" s="187"/>
      <c r="AL490" s="187"/>
      <c r="AM490" s="187"/>
      <c r="AO490" s="187"/>
      <c r="AP490" s="187"/>
      <c r="AQ490" s="187"/>
      <c r="AR490" s="187"/>
      <c r="AS490" s="187"/>
      <c r="AT490" s="187"/>
      <c r="AU490" s="187"/>
      <c r="AV490" s="187"/>
      <c r="AW490" s="187"/>
      <c r="AX490" s="187"/>
      <c r="AY490" s="187"/>
      <c r="AZ490" s="187"/>
      <c r="BA490" s="187"/>
      <c r="BB490" s="187"/>
    </row>
    <row r="491" spans="1:54" ht="15.75" customHeight="1">
      <c r="A491" s="442"/>
      <c r="B491" s="442"/>
      <c r="C491" s="187"/>
      <c r="D491" s="187"/>
      <c r="E491" s="187"/>
      <c r="F491" s="187"/>
      <c r="G491" s="444"/>
      <c r="H491" s="443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  <c r="AA491" s="187"/>
      <c r="AB491" s="187"/>
      <c r="AC491" s="187"/>
      <c r="AD491" s="187"/>
      <c r="AE491" s="187"/>
      <c r="AF491" s="187"/>
      <c r="AG491" s="187"/>
      <c r="AH491" s="187"/>
      <c r="AI491" s="187"/>
      <c r="AJ491" s="187"/>
      <c r="AK491" s="187"/>
      <c r="AL491" s="187"/>
      <c r="AM491" s="187"/>
      <c r="AO491" s="187"/>
      <c r="AP491" s="187"/>
      <c r="AQ491" s="187"/>
      <c r="AR491" s="187"/>
      <c r="AS491" s="187"/>
      <c r="AT491" s="187"/>
      <c r="AU491" s="187"/>
      <c r="AV491" s="187"/>
      <c r="AW491" s="187"/>
      <c r="AX491" s="187"/>
      <c r="AY491" s="187"/>
      <c r="AZ491" s="187"/>
      <c r="BA491" s="187"/>
      <c r="BB491" s="187"/>
    </row>
    <row r="492" spans="1:54" ht="15.75" customHeight="1">
      <c r="A492" s="442"/>
      <c r="B492" s="442"/>
      <c r="C492" s="187"/>
      <c r="D492" s="187"/>
      <c r="E492" s="187"/>
      <c r="F492" s="187"/>
      <c r="G492" s="444"/>
      <c r="H492" s="443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O492" s="187"/>
      <c r="AP492" s="187"/>
      <c r="AQ492" s="187"/>
      <c r="AR492" s="187"/>
      <c r="AS492" s="187"/>
      <c r="AT492" s="187"/>
      <c r="AU492" s="187"/>
      <c r="AV492" s="187"/>
      <c r="AW492" s="187"/>
      <c r="AX492" s="187"/>
      <c r="AY492" s="187"/>
      <c r="AZ492" s="187"/>
      <c r="BA492" s="187"/>
      <c r="BB492" s="187"/>
    </row>
    <row r="493" spans="1:54" ht="15.75" customHeight="1">
      <c r="A493" s="442"/>
      <c r="B493" s="442"/>
      <c r="C493" s="187"/>
      <c r="D493" s="187"/>
      <c r="E493" s="187"/>
      <c r="F493" s="187"/>
      <c r="G493" s="444"/>
      <c r="H493" s="443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O493" s="187"/>
      <c r="AP493" s="187"/>
      <c r="AQ493" s="187"/>
      <c r="AR493" s="187"/>
      <c r="AS493" s="187"/>
      <c r="AT493" s="187"/>
      <c r="AU493" s="187"/>
      <c r="AV493" s="187"/>
      <c r="AW493" s="187"/>
      <c r="AX493" s="187"/>
      <c r="AY493" s="187"/>
      <c r="AZ493" s="187"/>
      <c r="BA493" s="187"/>
      <c r="BB493" s="187"/>
    </row>
    <row r="494" spans="1:54" ht="15.75" customHeight="1">
      <c r="A494" s="442"/>
      <c r="B494" s="442"/>
      <c r="C494" s="187"/>
      <c r="D494" s="187"/>
      <c r="E494" s="187"/>
      <c r="F494" s="187"/>
      <c r="G494" s="444"/>
      <c r="H494" s="443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O494" s="187"/>
      <c r="AP494" s="187"/>
      <c r="AQ494" s="187"/>
      <c r="AR494" s="187"/>
      <c r="AS494" s="187"/>
      <c r="AT494" s="187"/>
      <c r="AU494" s="187"/>
      <c r="AV494" s="187"/>
      <c r="AW494" s="187"/>
      <c r="AX494" s="187"/>
      <c r="AY494" s="187"/>
      <c r="AZ494" s="187"/>
      <c r="BA494" s="187"/>
      <c r="BB494" s="187"/>
    </row>
    <row r="495" spans="1:54" ht="15.75" customHeight="1">
      <c r="A495" s="442"/>
      <c r="B495" s="442"/>
      <c r="C495" s="187"/>
      <c r="D495" s="187"/>
      <c r="E495" s="187"/>
      <c r="F495" s="187"/>
      <c r="G495" s="444"/>
      <c r="H495" s="443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O495" s="187"/>
      <c r="AP495" s="187"/>
      <c r="AQ495" s="187"/>
      <c r="AR495" s="187"/>
      <c r="AS495" s="187"/>
      <c r="AT495" s="187"/>
      <c r="AU495" s="187"/>
      <c r="AV495" s="187"/>
      <c r="AW495" s="187"/>
      <c r="AX495" s="187"/>
      <c r="AY495" s="187"/>
      <c r="AZ495" s="187"/>
      <c r="BA495" s="187"/>
      <c r="BB495" s="187"/>
    </row>
    <row r="496" spans="1:54" ht="15.75" customHeight="1">
      <c r="A496" s="442"/>
      <c r="B496" s="442"/>
      <c r="C496" s="187"/>
      <c r="D496" s="187"/>
      <c r="E496" s="187"/>
      <c r="F496" s="187"/>
      <c r="G496" s="444"/>
      <c r="H496" s="443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O496" s="187"/>
      <c r="AP496" s="187"/>
      <c r="AQ496" s="187"/>
      <c r="AR496" s="187"/>
      <c r="AS496" s="187"/>
      <c r="AT496" s="187"/>
      <c r="AU496" s="187"/>
      <c r="AV496" s="187"/>
      <c r="AW496" s="187"/>
      <c r="AX496" s="187"/>
      <c r="AY496" s="187"/>
      <c r="AZ496" s="187"/>
      <c r="BA496" s="187"/>
      <c r="BB496" s="187"/>
    </row>
    <row r="497" spans="1:54" ht="15.75" customHeight="1">
      <c r="A497" s="442"/>
      <c r="B497" s="442"/>
      <c r="C497" s="187"/>
      <c r="D497" s="187"/>
      <c r="E497" s="187"/>
      <c r="F497" s="187"/>
      <c r="G497" s="444"/>
      <c r="H497" s="443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O497" s="187"/>
      <c r="AP497" s="187"/>
      <c r="AQ497" s="187"/>
      <c r="AR497" s="187"/>
      <c r="AS497" s="187"/>
      <c r="AT497" s="187"/>
      <c r="AU497" s="187"/>
      <c r="AV497" s="187"/>
      <c r="AW497" s="187"/>
      <c r="AX497" s="187"/>
      <c r="AY497" s="187"/>
      <c r="AZ497" s="187"/>
      <c r="BA497" s="187"/>
      <c r="BB497" s="187"/>
    </row>
    <row r="498" spans="1:54" ht="15.75" customHeight="1">
      <c r="A498" s="442"/>
      <c r="B498" s="442"/>
      <c r="C498" s="187"/>
      <c r="D498" s="187"/>
      <c r="E498" s="187"/>
      <c r="F498" s="187"/>
      <c r="G498" s="444"/>
      <c r="H498" s="443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O498" s="187"/>
      <c r="AP498" s="187"/>
      <c r="AQ498" s="187"/>
      <c r="AR498" s="187"/>
      <c r="AS498" s="187"/>
      <c r="AT498" s="187"/>
      <c r="AU498" s="187"/>
      <c r="AV498" s="187"/>
      <c r="AW498" s="187"/>
      <c r="AX498" s="187"/>
      <c r="AY498" s="187"/>
      <c r="AZ498" s="187"/>
      <c r="BA498" s="187"/>
      <c r="BB498" s="187"/>
    </row>
    <row r="499" spans="1:54" ht="15.75" customHeight="1">
      <c r="A499" s="442"/>
      <c r="B499" s="442"/>
      <c r="C499" s="187"/>
      <c r="D499" s="187"/>
      <c r="E499" s="187"/>
      <c r="F499" s="187"/>
      <c r="G499" s="444"/>
      <c r="H499" s="443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O499" s="187"/>
      <c r="AP499" s="187"/>
      <c r="AQ499" s="187"/>
      <c r="AR499" s="187"/>
      <c r="AS499" s="187"/>
      <c r="AT499" s="187"/>
      <c r="AU499" s="187"/>
      <c r="AV499" s="187"/>
      <c r="AW499" s="187"/>
      <c r="AX499" s="187"/>
      <c r="AY499" s="187"/>
      <c r="AZ499" s="187"/>
      <c r="BA499" s="187"/>
      <c r="BB499" s="187"/>
    </row>
    <row r="500" spans="1:54" ht="15.75" customHeight="1">
      <c r="A500" s="442"/>
      <c r="B500" s="442"/>
      <c r="C500" s="187"/>
      <c r="D500" s="187"/>
      <c r="E500" s="187"/>
      <c r="F500" s="187"/>
      <c r="G500" s="444"/>
      <c r="H500" s="443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O500" s="187"/>
      <c r="AP500" s="187"/>
      <c r="AQ500" s="187"/>
      <c r="AR500" s="187"/>
      <c r="AS500" s="187"/>
      <c r="AT500" s="187"/>
      <c r="AU500" s="187"/>
      <c r="AV500" s="187"/>
      <c r="AW500" s="187"/>
      <c r="AX500" s="187"/>
      <c r="AY500" s="187"/>
      <c r="AZ500" s="187"/>
      <c r="BA500" s="187"/>
      <c r="BB500" s="187"/>
    </row>
    <row r="501" spans="1:54" ht="15.75" customHeight="1">
      <c r="A501" s="442"/>
      <c r="B501" s="442"/>
      <c r="C501" s="187"/>
      <c r="D501" s="187"/>
      <c r="E501" s="187"/>
      <c r="F501" s="187"/>
      <c r="G501" s="444"/>
      <c r="H501" s="443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  <c r="AA501" s="187"/>
      <c r="AB501" s="187"/>
      <c r="AC501" s="187"/>
      <c r="AD501" s="187"/>
      <c r="AE501" s="187"/>
      <c r="AF501" s="187"/>
      <c r="AG501" s="187"/>
      <c r="AH501" s="187"/>
      <c r="AI501" s="187"/>
      <c r="AJ501" s="187"/>
      <c r="AK501" s="187"/>
      <c r="AL501" s="187"/>
      <c r="AM501" s="187"/>
      <c r="AO501" s="187"/>
      <c r="AP501" s="187"/>
      <c r="AQ501" s="187"/>
      <c r="AR501" s="187"/>
      <c r="AS501" s="187"/>
      <c r="AT501" s="187"/>
      <c r="AU501" s="187"/>
      <c r="AV501" s="187"/>
      <c r="AW501" s="187"/>
      <c r="AX501" s="187"/>
      <c r="AY501" s="187"/>
      <c r="AZ501" s="187"/>
      <c r="BA501" s="187"/>
      <c r="BB501" s="187"/>
    </row>
    <row r="502" spans="1:54" ht="15.75" customHeight="1">
      <c r="A502" s="442"/>
      <c r="B502" s="442"/>
      <c r="C502" s="187"/>
      <c r="D502" s="187"/>
      <c r="E502" s="187"/>
      <c r="F502" s="187"/>
      <c r="G502" s="444"/>
      <c r="H502" s="443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  <c r="AA502" s="187"/>
      <c r="AB502" s="187"/>
      <c r="AC502" s="187"/>
      <c r="AD502" s="187"/>
      <c r="AE502" s="187"/>
      <c r="AF502" s="187"/>
      <c r="AG502" s="187"/>
      <c r="AH502" s="187"/>
      <c r="AI502" s="187"/>
      <c r="AJ502" s="187"/>
      <c r="AK502" s="187"/>
      <c r="AL502" s="187"/>
      <c r="AM502" s="187"/>
      <c r="AO502" s="187"/>
      <c r="AP502" s="187"/>
      <c r="AQ502" s="187"/>
      <c r="AR502" s="187"/>
      <c r="AS502" s="187"/>
      <c r="AT502" s="187"/>
      <c r="AU502" s="187"/>
      <c r="AV502" s="187"/>
      <c r="AW502" s="187"/>
      <c r="AX502" s="187"/>
      <c r="AY502" s="187"/>
      <c r="AZ502" s="187"/>
      <c r="BA502" s="187"/>
      <c r="BB502" s="187"/>
    </row>
    <row r="503" spans="1:54" ht="15.75" customHeight="1">
      <c r="A503" s="442"/>
      <c r="B503" s="442"/>
      <c r="C503" s="187"/>
      <c r="D503" s="187"/>
      <c r="E503" s="187"/>
      <c r="F503" s="187"/>
      <c r="G503" s="444"/>
      <c r="H503" s="443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  <c r="AA503" s="187"/>
      <c r="AB503" s="187"/>
      <c r="AC503" s="187"/>
      <c r="AD503" s="187"/>
      <c r="AE503" s="187"/>
      <c r="AF503" s="187"/>
      <c r="AG503" s="187"/>
      <c r="AH503" s="187"/>
      <c r="AI503" s="187"/>
      <c r="AJ503" s="187"/>
      <c r="AK503" s="187"/>
      <c r="AL503" s="187"/>
      <c r="AM503" s="187"/>
      <c r="AO503" s="187"/>
      <c r="AP503" s="187"/>
      <c r="AQ503" s="187"/>
      <c r="AR503" s="187"/>
      <c r="AS503" s="187"/>
      <c r="AT503" s="187"/>
      <c r="AU503" s="187"/>
      <c r="AV503" s="187"/>
      <c r="AW503" s="187"/>
      <c r="AX503" s="187"/>
      <c r="AY503" s="187"/>
      <c r="AZ503" s="187"/>
      <c r="BA503" s="187"/>
      <c r="BB503" s="187"/>
    </row>
    <row r="504" spans="1:54" ht="15.75" customHeight="1">
      <c r="A504" s="442"/>
      <c r="B504" s="442"/>
      <c r="C504" s="187"/>
      <c r="D504" s="187"/>
      <c r="E504" s="187"/>
      <c r="F504" s="187"/>
      <c r="G504" s="444"/>
      <c r="H504" s="443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  <c r="AA504" s="187"/>
      <c r="AB504" s="187"/>
      <c r="AC504" s="187"/>
      <c r="AD504" s="187"/>
      <c r="AE504" s="187"/>
      <c r="AF504" s="187"/>
      <c r="AG504" s="187"/>
      <c r="AH504" s="187"/>
      <c r="AI504" s="187"/>
      <c r="AJ504" s="187"/>
      <c r="AK504" s="187"/>
      <c r="AL504" s="187"/>
      <c r="AM504" s="187"/>
      <c r="AO504" s="187"/>
      <c r="AP504" s="187"/>
      <c r="AQ504" s="187"/>
      <c r="AR504" s="187"/>
      <c r="AS504" s="187"/>
      <c r="AT504" s="187"/>
      <c r="AU504" s="187"/>
      <c r="AV504" s="187"/>
      <c r="AW504" s="187"/>
      <c r="AX504" s="187"/>
      <c r="AY504" s="187"/>
      <c r="AZ504" s="187"/>
      <c r="BA504" s="187"/>
      <c r="BB504" s="187"/>
    </row>
    <row r="505" spans="1:54" ht="15.75" customHeight="1">
      <c r="A505" s="442"/>
      <c r="B505" s="442"/>
      <c r="C505" s="187"/>
      <c r="D505" s="187"/>
      <c r="E505" s="187"/>
      <c r="F505" s="187"/>
      <c r="G505" s="444"/>
      <c r="H505" s="443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  <c r="AA505" s="187"/>
      <c r="AB505" s="187"/>
      <c r="AC505" s="187"/>
      <c r="AD505" s="187"/>
      <c r="AE505" s="187"/>
      <c r="AF505" s="187"/>
      <c r="AG505" s="187"/>
      <c r="AH505" s="187"/>
      <c r="AI505" s="187"/>
      <c r="AJ505" s="187"/>
      <c r="AK505" s="187"/>
      <c r="AL505" s="187"/>
      <c r="AM505" s="187"/>
      <c r="AO505" s="187"/>
      <c r="AP505" s="187"/>
      <c r="AQ505" s="187"/>
      <c r="AR505" s="187"/>
      <c r="AS505" s="187"/>
      <c r="AT505" s="187"/>
      <c r="AU505" s="187"/>
      <c r="AV505" s="187"/>
      <c r="AW505" s="187"/>
      <c r="AX505" s="187"/>
      <c r="AY505" s="187"/>
      <c r="AZ505" s="187"/>
      <c r="BA505" s="187"/>
      <c r="BB505" s="187"/>
    </row>
    <row r="506" spans="1:54" ht="15.75" customHeight="1">
      <c r="A506" s="442"/>
      <c r="B506" s="442"/>
      <c r="C506" s="187"/>
      <c r="D506" s="187"/>
      <c r="E506" s="187"/>
      <c r="F506" s="187"/>
      <c r="G506" s="444"/>
      <c r="H506" s="443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  <c r="AA506" s="187"/>
      <c r="AB506" s="187"/>
      <c r="AC506" s="187"/>
      <c r="AD506" s="187"/>
      <c r="AE506" s="187"/>
      <c r="AF506" s="187"/>
      <c r="AG506" s="187"/>
      <c r="AH506" s="187"/>
      <c r="AI506" s="187"/>
      <c r="AJ506" s="187"/>
      <c r="AK506" s="187"/>
      <c r="AL506" s="187"/>
      <c r="AM506" s="187"/>
      <c r="AO506" s="187"/>
      <c r="AP506" s="187"/>
      <c r="AQ506" s="187"/>
      <c r="AR506" s="187"/>
      <c r="AS506" s="187"/>
      <c r="AT506" s="187"/>
      <c r="AU506" s="187"/>
      <c r="AV506" s="187"/>
      <c r="AW506" s="187"/>
      <c r="AX506" s="187"/>
      <c r="AY506" s="187"/>
      <c r="AZ506" s="187"/>
      <c r="BA506" s="187"/>
      <c r="BB506" s="187"/>
    </row>
    <row r="507" spans="1:54" ht="15.75" customHeight="1">
      <c r="A507" s="442"/>
      <c r="B507" s="442"/>
      <c r="C507" s="187"/>
      <c r="D507" s="187"/>
      <c r="E507" s="187"/>
      <c r="F507" s="187"/>
      <c r="G507" s="444"/>
      <c r="H507" s="443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  <c r="AA507" s="187"/>
      <c r="AB507" s="187"/>
      <c r="AC507" s="187"/>
      <c r="AD507" s="187"/>
      <c r="AE507" s="187"/>
      <c r="AF507" s="187"/>
      <c r="AG507" s="187"/>
      <c r="AH507" s="187"/>
      <c r="AI507" s="187"/>
      <c r="AJ507" s="187"/>
      <c r="AK507" s="187"/>
      <c r="AL507" s="187"/>
      <c r="AM507" s="187"/>
      <c r="AO507" s="187"/>
      <c r="AP507" s="187"/>
      <c r="AQ507" s="187"/>
      <c r="AR507" s="187"/>
      <c r="AS507" s="187"/>
      <c r="AT507" s="187"/>
      <c r="AU507" s="187"/>
      <c r="AV507" s="187"/>
      <c r="AW507" s="187"/>
      <c r="AX507" s="187"/>
      <c r="AY507" s="187"/>
      <c r="AZ507" s="187"/>
      <c r="BA507" s="187"/>
      <c r="BB507" s="187"/>
    </row>
    <row r="508" spans="1:54" ht="15.75" customHeight="1">
      <c r="A508" s="442"/>
      <c r="B508" s="442"/>
      <c r="C508" s="187"/>
      <c r="D508" s="187"/>
      <c r="E508" s="187"/>
      <c r="F508" s="187"/>
      <c r="G508" s="444"/>
      <c r="H508" s="443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  <c r="AA508" s="187"/>
      <c r="AB508" s="187"/>
      <c r="AC508" s="187"/>
      <c r="AD508" s="187"/>
      <c r="AE508" s="187"/>
      <c r="AF508" s="187"/>
      <c r="AG508" s="187"/>
      <c r="AH508" s="187"/>
      <c r="AI508" s="187"/>
      <c r="AJ508" s="187"/>
      <c r="AK508" s="187"/>
      <c r="AL508" s="187"/>
      <c r="AM508" s="187"/>
      <c r="AO508" s="187"/>
      <c r="AP508" s="187"/>
      <c r="AQ508" s="187"/>
      <c r="AR508" s="187"/>
      <c r="AS508" s="187"/>
      <c r="AT508" s="187"/>
      <c r="AU508" s="187"/>
      <c r="AV508" s="187"/>
      <c r="AW508" s="187"/>
      <c r="AX508" s="187"/>
      <c r="AY508" s="187"/>
      <c r="AZ508" s="187"/>
      <c r="BA508" s="187"/>
      <c r="BB508" s="187"/>
    </row>
    <row r="509" spans="1:54" ht="15.75" customHeight="1">
      <c r="A509" s="442"/>
      <c r="B509" s="442"/>
      <c r="C509" s="187"/>
      <c r="D509" s="187"/>
      <c r="E509" s="187"/>
      <c r="F509" s="187"/>
      <c r="G509" s="444"/>
      <c r="H509" s="443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  <c r="AA509" s="187"/>
      <c r="AB509" s="187"/>
      <c r="AC509" s="187"/>
      <c r="AD509" s="187"/>
      <c r="AE509" s="187"/>
      <c r="AF509" s="187"/>
      <c r="AG509" s="187"/>
      <c r="AH509" s="187"/>
      <c r="AI509" s="187"/>
      <c r="AJ509" s="187"/>
      <c r="AK509" s="187"/>
      <c r="AL509" s="187"/>
      <c r="AM509" s="187"/>
      <c r="AO509" s="187"/>
      <c r="AP509" s="187"/>
      <c r="AQ509" s="187"/>
      <c r="AR509" s="187"/>
      <c r="AS509" s="187"/>
      <c r="AT509" s="187"/>
      <c r="AU509" s="187"/>
      <c r="AV509" s="187"/>
      <c r="AW509" s="187"/>
      <c r="AX509" s="187"/>
      <c r="AY509" s="187"/>
      <c r="AZ509" s="187"/>
      <c r="BA509" s="187"/>
      <c r="BB509" s="187"/>
    </row>
    <row r="510" spans="1:54" ht="15.75" customHeight="1">
      <c r="A510" s="442"/>
      <c r="B510" s="442"/>
      <c r="C510" s="187"/>
      <c r="D510" s="187"/>
      <c r="E510" s="187"/>
      <c r="F510" s="187"/>
      <c r="G510" s="444"/>
      <c r="H510" s="443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O510" s="187"/>
      <c r="AP510" s="187"/>
      <c r="AQ510" s="187"/>
      <c r="AR510" s="187"/>
      <c r="AS510" s="187"/>
      <c r="AT510" s="187"/>
      <c r="AU510" s="187"/>
      <c r="AV510" s="187"/>
      <c r="AW510" s="187"/>
      <c r="AX510" s="187"/>
      <c r="AY510" s="187"/>
      <c r="AZ510" s="187"/>
      <c r="BA510" s="187"/>
      <c r="BB510" s="187"/>
    </row>
    <row r="511" spans="1:54" ht="15.75" customHeight="1">
      <c r="A511" s="442"/>
      <c r="B511" s="442"/>
      <c r="C511" s="187"/>
      <c r="D511" s="187"/>
      <c r="E511" s="187"/>
      <c r="F511" s="187"/>
      <c r="G511" s="444"/>
      <c r="H511" s="443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  <c r="AI511" s="187"/>
      <c r="AJ511" s="187"/>
      <c r="AK511" s="187"/>
      <c r="AL511" s="187"/>
      <c r="AM511" s="187"/>
      <c r="AO511" s="187"/>
      <c r="AP511" s="187"/>
      <c r="AQ511" s="187"/>
      <c r="AR511" s="187"/>
      <c r="AS511" s="187"/>
      <c r="AT511" s="187"/>
      <c r="AU511" s="187"/>
      <c r="AV511" s="187"/>
      <c r="AW511" s="187"/>
      <c r="AX511" s="187"/>
      <c r="AY511" s="187"/>
      <c r="AZ511" s="187"/>
      <c r="BA511" s="187"/>
      <c r="BB511" s="187"/>
    </row>
    <row r="512" spans="1:54" ht="15.75" customHeight="1">
      <c r="A512" s="442"/>
      <c r="B512" s="442"/>
      <c r="C512" s="187"/>
      <c r="D512" s="187"/>
      <c r="E512" s="187"/>
      <c r="F512" s="187"/>
      <c r="G512" s="444"/>
      <c r="H512" s="443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7"/>
      <c r="AD512" s="187"/>
      <c r="AE512" s="187"/>
      <c r="AF512" s="187"/>
      <c r="AG512" s="187"/>
      <c r="AH512" s="187"/>
      <c r="AI512" s="187"/>
      <c r="AJ512" s="187"/>
      <c r="AK512" s="187"/>
      <c r="AL512" s="187"/>
      <c r="AM512" s="187"/>
      <c r="AO512" s="187"/>
      <c r="AP512" s="187"/>
      <c r="AQ512" s="187"/>
      <c r="AR512" s="187"/>
      <c r="AS512" s="187"/>
      <c r="AT512" s="187"/>
      <c r="AU512" s="187"/>
      <c r="AV512" s="187"/>
      <c r="AW512" s="187"/>
      <c r="AX512" s="187"/>
      <c r="AY512" s="187"/>
      <c r="AZ512" s="187"/>
      <c r="BA512" s="187"/>
      <c r="BB512" s="187"/>
    </row>
    <row r="513" spans="1:54" ht="15.75" customHeight="1">
      <c r="A513" s="442"/>
      <c r="B513" s="442"/>
      <c r="C513" s="187"/>
      <c r="D513" s="187"/>
      <c r="E513" s="187"/>
      <c r="F513" s="187"/>
      <c r="G513" s="444"/>
      <c r="H513" s="443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7"/>
      <c r="AD513" s="187"/>
      <c r="AE513" s="187"/>
      <c r="AF513" s="187"/>
      <c r="AG513" s="187"/>
      <c r="AH513" s="187"/>
      <c r="AI513" s="187"/>
      <c r="AJ513" s="187"/>
      <c r="AK513" s="187"/>
      <c r="AL513" s="187"/>
      <c r="AM513" s="187"/>
      <c r="AO513" s="187"/>
      <c r="AP513" s="187"/>
      <c r="AQ513" s="187"/>
      <c r="AR513" s="187"/>
      <c r="AS513" s="187"/>
      <c r="AT513" s="187"/>
      <c r="AU513" s="187"/>
      <c r="AV513" s="187"/>
      <c r="AW513" s="187"/>
      <c r="AX513" s="187"/>
      <c r="AY513" s="187"/>
      <c r="AZ513" s="187"/>
      <c r="BA513" s="187"/>
      <c r="BB513" s="187"/>
    </row>
    <row r="514" spans="1:54" ht="15.75" customHeight="1">
      <c r="A514" s="442"/>
      <c r="B514" s="442"/>
      <c r="C514" s="187"/>
      <c r="D514" s="187"/>
      <c r="E514" s="187"/>
      <c r="F514" s="187"/>
      <c r="G514" s="444"/>
      <c r="H514" s="443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  <c r="AA514" s="187"/>
      <c r="AB514" s="187"/>
      <c r="AC514" s="187"/>
      <c r="AD514" s="187"/>
      <c r="AE514" s="187"/>
      <c r="AF514" s="187"/>
      <c r="AG514" s="187"/>
      <c r="AH514" s="187"/>
      <c r="AI514" s="187"/>
      <c r="AJ514" s="187"/>
      <c r="AK514" s="187"/>
      <c r="AL514" s="187"/>
      <c r="AM514" s="187"/>
      <c r="AO514" s="187"/>
      <c r="AP514" s="187"/>
      <c r="AQ514" s="187"/>
      <c r="AR514" s="187"/>
      <c r="AS514" s="187"/>
      <c r="AT514" s="187"/>
      <c r="AU514" s="187"/>
      <c r="AV514" s="187"/>
      <c r="AW514" s="187"/>
      <c r="AX514" s="187"/>
      <c r="AY514" s="187"/>
      <c r="AZ514" s="187"/>
      <c r="BA514" s="187"/>
      <c r="BB514" s="187"/>
    </row>
    <row r="515" spans="1:54" ht="15.75" customHeight="1">
      <c r="A515" s="442"/>
      <c r="B515" s="442"/>
      <c r="C515" s="187"/>
      <c r="D515" s="187"/>
      <c r="E515" s="187"/>
      <c r="F515" s="187"/>
      <c r="G515" s="444"/>
      <c r="H515" s="443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  <c r="AA515" s="187"/>
      <c r="AB515" s="187"/>
      <c r="AC515" s="187"/>
      <c r="AD515" s="187"/>
      <c r="AE515" s="187"/>
      <c r="AF515" s="187"/>
      <c r="AG515" s="187"/>
      <c r="AH515" s="187"/>
      <c r="AI515" s="187"/>
      <c r="AJ515" s="187"/>
      <c r="AK515" s="187"/>
      <c r="AL515" s="187"/>
      <c r="AM515" s="187"/>
      <c r="AO515" s="187"/>
      <c r="AP515" s="187"/>
      <c r="AQ515" s="187"/>
      <c r="AR515" s="187"/>
      <c r="AS515" s="187"/>
      <c r="AT515" s="187"/>
      <c r="AU515" s="187"/>
      <c r="AV515" s="187"/>
      <c r="AW515" s="187"/>
      <c r="AX515" s="187"/>
      <c r="AY515" s="187"/>
      <c r="AZ515" s="187"/>
      <c r="BA515" s="187"/>
      <c r="BB515" s="187"/>
    </row>
    <row r="516" spans="1:54" ht="15.75" customHeight="1">
      <c r="A516" s="442"/>
      <c r="B516" s="442"/>
      <c r="C516" s="187"/>
      <c r="D516" s="187"/>
      <c r="E516" s="187"/>
      <c r="F516" s="187"/>
      <c r="G516" s="444"/>
      <c r="H516" s="443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  <c r="AA516" s="187"/>
      <c r="AB516" s="187"/>
      <c r="AC516" s="187"/>
      <c r="AD516" s="187"/>
      <c r="AE516" s="187"/>
      <c r="AF516" s="187"/>
      <c r="AG516" s="187"/>
      <c r="AH516" s="187"/>
      <c r="AI516" s="187"/>
      <c r="AJ516" s="187"/>
      <c r="AK516" s="187"/>
      <c r="AL516" s="187"/>
      <c r="AM516" s="187"/>
      <c r="AO516" s="187"/>
      <c r="AP516" s="187"/>
      <c r="AQ516" s="187"/>
      <c r="AR516" s="187"/>
      <c r="AS516" s="187"/>
      <c r="AT516" s="187"/>
      <c r="AU516" s="187"/>
      <c r="AV516" s="187"/>
      <c r="AW516" s="187"/>
      <c r="AX516" s="187"/>
      <c r="AY516" s="187"/>
      <c r="AZ516" s="187"/>
      <c r="BA516" s="187"/>
      <c r="BB516" s="187"/>
    </row>
    <row r="517" spans="1:54" ht="15.75" customHeight="1">
      <c r="A517" s="442"/>
      <c r="B517" s="442"/>
      <c r="C517" s="187"/>
      <c r="D517" s="187"/>
      <c r="E517" s="187"/>
      <c r="F517" s="187"/>
      <c r="G517" s="444"/>
      <c r="H517" s="443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  <c r="AA517" s="187"/>
      <c r="AB517" s="187"/>
      <c r="AC517" s="187"/>
      <c r="AD517" s="187"/>
      <c r="AE517" s="187"/>
      <c r="AF517" s="187"/>
      <c r="AG517" s="187"/>
      <c r="AH517" s="187"/>
      <c r="AI517" s="187"/>
      <c r="AJ517" s="187"/>
      <c r="AK517" s="187"/>
      <c r="AL517" s="187"/>
      <c r="AM517" s="187"/>
      <c r="AO517" s="187"/>
      <c r="AP517" s="187"/>
      <c r="AQ517" s="187"/>
      <c r="AR517" s="187"/>
      <c r="AS517" s="187"/>
      <c r="AT517" s="187"/>
      <c r="AU517" s="187"/>
      <c r="AV517" s="187"/>
      <c r="AW517" s="187"/>
      <c r="AX517" s="187"/>
      <c r="AY517" s="187"/>
      <c r="AZ517" s="187"/>
      <c r="BA517" s="187"/>
      <c r="BB517" s="187"/>
    </row>
    <row r="518" spans="1:54" ht="15.75" customHeight="1">
      <c r="A518" s="442"/>
      <c r="B518" s="442"/>
      <c r="C518" s="187"/>
      <c r="D518" s="187"/>
      <c r="E518" s="187"/>
      <c r="F518" s="187"/>
      <c r="G518" s="444"/>
      <c r="H518" s="443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  <c r="AA518" s="187"/>
      <c r="AB518" s="187"/>
      <c r="AC518" s="187"/>
      <c r="AD518" s="187"/>
      <c r="AE518" s="187"/>
      <c r="AF518" s="187"/>
      <c r="AG518" s="187"/>
      <c r="AH518" s="187"/>
      <c r="AI518" s="187"/>
      <c r="AJ518" s="187"/>
      <c r="AK518" s="187"/>
      <c r="AL518" s="187"/>
      <c r="AM518" s="187"/>
      <c r="AO518" s="187"/>
      <c r="AP518" s="187"/>
      <c r="AQ518" s="187"/>
      <c r="AR518" s="187"/>
      <c r="AS518" s="187"/>
      <c r="AT518" s="187"/>
      <c r="AU518" s="187"/>
      <c r="AV518" s="187"/>
      <c r="AW518" s="187"/>
      <c r="AX518" s="187"/>
      <c r="AY518" s="187"/>
      <c r="AZ518" s="187"/>
      <c r="BA518" s="187"/>
      <c r="BB518" s="187"/>
    </row>
    <row r="519" spans="1:54" ht="15.75" customHeight="1">
      <c r="A519" s="442"/>
      <c r="B519" s="442"/>
      <c r="C519" s="187"/>
      <c r="D519" s="187"/>
      <c r="E519" s="187"/>
      <c r="F519" s="187"/>
      <c r="G519" s="444"/>
      <c r="H519" s="443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  <c r="AA519" s="187"/>
      <c r="AB519" s="187"/>
      <c r="AC519" s="187"/>
      <c r="AD519" s="187"/>
      <c r="AE519" s="187"/>
      <c r="AF519" s="187"/>
      <c r="AG519" s="187"/>
      <c r="AH519" s="187"/>
      <c r="AI519" s="187"/>
      <c r="AJ519" s="187"/>
      <c r="AK519" s="187"/>
      <c r="AL519" s="187"/>
      <c r="AM519" s="187"/>
      <c r="AO519" s="187"/>
      <c r="AP519" s="187"/>
      <c r="AQ519" s="187"/>
      <c r="AR519" s="187"/>
      <c r="AS519" s="187"/>
      <c r="AT519" s="187"/>
      <c r="AU519" s="187"/>
      <c r="AV519" s="187"/>
      <c r="AW519" s="187"/>
      <c r="AX519" s="187"/>
      <c r="AY519" s="187"/>
      <c r="AZ519" s="187"/>
      <c r="BA519" s="187"/>
      <c r="BB519" s="187"/>
    </row>
    <row r="520" spans="1:54" ht="15.75" customHeight="1">
      <c r="A520" s="442"/>
      <c r="B520" s="442"/>
      <c r="C520" s="187"/>
      <c r="D520" s="187"/>
      <c r="E520" s="187"/>
      <c r="F520" s="187"/>
      <c r="G520" s="444"/>
      <c r="H520" s="443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  <c r="AA520" s="187"/>
      <c r="AB520" s="187"/>
      <c r="AC520" s="187"/>
      <c r="AD520" s="187"/>
      <c r="AE520" s="187"/>
      <c r="AF520" s="187"/>
      <c r="AG520" s="187"/>
      <c r="AH520" s="187"/>
      <c r="AI520" s="187"/>
      <c r="AJ520" s="187"/>
      <c r="AK520" s="187"/>
      <c r="AL520" s="187"/>
      <c r="AM520" s="187"/>
      <c r="AO520" s="187"/>
      <c r="AP520" s="187"/>
      <c r="AQ520" s="187"/>
      <c r="AR520" s="187"/>
      <c r="AS520" s="187"/>
      <c r="AT520" s="187"/>
      <c r="AU520" s="187"/>
      <c r="AV520" s="187"/>
      <c r="AW520" s="187"/>
      <c r="AX520" s="187"/>
      <c r="AY520" s="187"/>
      <c r="AZ520" s="187"/>
      <c r="BA520" s="187"/>
      <c r="BB520" s="187"/>
    </row>
    <row r="521" spans="1:54" ht="15.75" customHeight="1">
      <c r="A521" s="442"/>
      <c r="B521" s="442"/>
      <c r="C521" s="187"/>
      <c r="D521" s="187"/>
      <c r="E521" s="187"/>
      <c r="F521" s="187"/>
      <c r="G521" s="444"/>
      <c r="H521" s="443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  <c r="AA521" s="187"/>
      <c r="AB521" s="187"/>
      <c r="AC521" s="187"/>
      <c r="AD521" s="187"/>
      <c r="AE521" s="187"/>
      <c r="AF521" s="187"/>
      <c r="AG521" s="187"/>
      <c r="AH521" s="187"/>
      <c r="AI521" s="187"/>
      <c r="AJ521" s="187"/>
      <c r="AK521" s="187"/>
      <c r="AL521" s="187"/>
      <c r="AM521" s="187"/>
      <c r="AO521" s="187"/>
      <c r="AP521" s="187"/>
      <c r="AQ521" s="187"/>
      <c r="AR521" s="187"/>
      <c r="AS521" s="187"/>
      <c r="AT521" s="187"/>
      <c r="AU521" s="187"/>
      <c r="AV521" s="187"/>
      <c r="AW521" s="187"/>
      <c r="AX521" s="187"/>
      <c r="AY521" s="187"/>
      <c r="AZ521" s="187"/>
      <c r="BA521" s="187"/>
      <c r="BB521" s="187"/>
    </row>
    <row r="522" spans="1:54" ht="15.75" customHeight="1">
      <c r="A522" s="442"/>
      <c r="B522" s="442"/>
      <c r="C522" s="187"/>
      <c r="D522" s="187"/>
      <c r="E522" s="187"/>
      <c r="F522" s="187"/>
      <c r="G522" s="444"/>
      <c r="H522" s="443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  <c r="AA522" s="187"/>
      <c r="AB522" s="187"/>
      <c r="AC522" s="187"/>
      <c r="AD522" s="187"/>
      <c r="AE522" s="187"/>
      <c r="AF522" s="187"/>
      <c r="AG522" s="187"/>
      <c r="AH522" s="187"/>
      <c r="AI522" s="187"/>
      <c r="AJ522" s="187"/>
      <c r="AK522" s="187"/>
      <c r="AL522" s="187"/>
      <c r="AM522" s="187"/>
      <c r="AO522" s="187"/>
      <c r="AP522" s="187"/>
      <c r="AQ522" s="187"/>
      <c r="AR522" s="187"/>
      <c r="AS522" s="187"/>
      <c r="AT522" s="187"/>
      <c r="AU522" s="187"/>
      <c r="AV522" s="187"/>
      <c r="AW522" s="187"/>
      <c r="AX522" s="187"/>
      <c r="AY522" s="187"/>
      <c r="AZ522" s="187"/>
      <c r="BA522" s="187"/>
      <c r="BB522" s="187"/>
    </row>
    <row r="523" spans="1:54" ht="15.75" customHeight="1">
      <c r="A523" s="442"/>
      <c r="B523" s="442"/>
      <c r="C523" s="187"/>
      <c r="D523" s="187"/>
      <c r="E523" s="187"/>
      <c r="F523" s="187"/>
      <c r="G523" s="444"/>
      <c r="H523" s="443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  <c r="AA523" s="187"/>
      <c r="AB523" s="187"/>
      <c r="AC523" s="187"/>
      <c r="AD523" s="187"/>
      <c r="AE523" s="187"/>
      <c r="AF523" s="187"/>
      <c r="AG523" s="187"/>
      <c r="AH523" s="187"/>
      <c r="AI523" s="187"/>
      <c r="AJ523" s="187"/>
      <c r="AK523" s="187"/>
      <c r="AL523" s="187"/>
      <c r="AM523" s="187"/>
      <c r="AO523" s="187"/>
      <c r="AP523" s="187"/>
      <c r="AQ523" s="187"/>
      <c r="AR523" s="187"/>
      <c r="AS523" s="187"/>
      <c r="AT523" s="187"/>
      <c r="AU523" s="187"/>
      <c r="AV523" s="187"/>
      <c r="AW523" s="187"/>
      <c r="AX523" s="187"/>
      <c r="AY523" s="187"/>
      <c r="AZ523" s="187"/>
      <c r="BA523" s="187"/>
      <c r="BB523" s="187"/>
    </row>
    <row r="524" spans="1:54" ht="15.75" customHeight="1">
      <c r="A524" s="442"/>
      <c r="B524" s="442"/>
      <c r="C524" s="187"/>
      <c r="D524" s="187"/>
      <c r="E524" s="187"/>
      <c r="F524" s="187"/>
      <c r="G524" s="444"/>
      <c r="H524" s="443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  <c r="AA524" s="187"/>
      <c r="AB524" s="187"/>
      <c r="AC524" s="187"/>
      <c r="AD524" s="187"/>
      <c r="AE524" s="187"/>
      <c r="AF524" s="187"/>
      <c r="AG524" s="187"/>
      <c r="AH524" s="187"/>
      <c r="AI524" s="187"/>
      <c r="AJ524" s="187"/>
      <c r="AK524" s="187"/>
      <c r="AL524" s="187"/>
      <c r="AM524" s="187"/>
      <c r="AO524" s="187"/>
      <c r="AP524" s="187"/>
      <c r="AQ524" s="187"/>
      <c r="AR524" s="187"/>
      <c r="AS524" s="187"/>
      <c r="AT524" s="187"/>
      <c r="AU524" s="187"/>
      <c r="AV524" s="187"/>
      <c r="AW524" s="187"/>
      <c r="AX524" s="187"/>
      <c r="AY524" s="187"/>
      <c r="AZ524" s="187"/>
      <c r="BA524" s="187"/>
      <c r="BB524" s="187"/>
    </row>
    <row r="525" spans="1:54" ht="15.75" customHeight="1">
      <c r="A525" s="442"/>
      <c r="B525" s="442"/>
      <c r="C525" s="187"/>
      <c r="D525" s="187"/>
      <c r="E525" s="187"/>
      <c r="F525" s="187"/>
      <c r="G525" s="444"/>
      <c r="H525" s="443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  <c r="AA525" s="187"/>
      <c r="AB525" s="187"/>
      <c r="AC525" s="187"/>
      <c r="AD525" s="187"/>
      <c r="AE525" s="187"/>
      <c r="AF525" s="187"/>
      <c r="AG525" s="187"/>
      <c r="AH525" s="187"/>
      <c r="AI525" s="187"/>
      <c r="AJ525" s="187"/>
      <c r="AK525" s="187"/>
      <c r="AL525" s="187"/>
      <c r="AM525" s="187"/>
      <c r="AO525" s="187"/>
      <c r="AP525" s="187"/>
      <c r="AQ525" s="187"/>
      <c r="AR525" s="187"/>
      <c r="AS525" s="187"/>
      <c r="AT525" s="187"/>
      <c r="AU525" s="187"/>
      <c r="AV525" s="187"/>
      <c r="AW525" s="187"/>
      <c r="AX525" s="187"/>
      <c r="AY525" s="187"/>
      <c r="AZ525" s="187"/>
      <c r="BA525" s="187"/>
      <c r="BB525" s="187"/>
    </row>
    <row r="526" spans="1:54" ht="15.75" customHeight="1">
      <c r="A526" s="442"/>
      <c r="B526" s="442"/>
      <c r="C526" s="187"/>
      <c r="D526" s="187"/>
      <c r="E526" s="187"/>
      <c r="F526" s="187"/>
      <c r="G526" s="444"/>
      <c r="H526" s="443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  <c r="AA526" s="187"/>
      <c r="AB526" s="187"/>
      <c r="AC526" s="187"/>
      <c r="AD526" s="187"/>
      <c r="AE526" s="187"/>
      <c r="AF526" s="187"/>
      <c r="AG526" s="187"/>
      <c r="AH526" s="187"/>
      <c r="AI526" s="187"/>
      <c r="AJ526" s="187"/>
      <c r="AK526" s="187"/>
      <c r="AL526" s="187"/>
      <c r="AM526" s="187"/>
      <c r="AO526" s="187"/>
      <c r="AP526" s="187"/>
      <c r="AQ526" s="187"/>
      <c r="AR526" s="187"/>
      <c r="AS526" s="187"/>
      <c r="AT526" s="187"/>
      <c r="AU526" s="187"/>
      <c r="AV526" s="187"/>
      <c r="AW526" s="187"/>
      <c r="AX526" s="187"/>
      <c r="AY526" s="187"/>
      <c r="AZ526" s="187"/>
      <c r="BA526" s="187"/>
      <c r="BB526" s="187"/>
    </row>
    <row r="527" spans="1:54" ht="15.75" customHeight="1">
      <c r="A527" s="442"/>
      <c r="B527" s="442"/>
      <c r="C527" s="187"/>
      <c r="D527" s="187"/>
      <c r="E527" s="187"/>
      <c r="F527" s="187"/>
      <c r="G527" s="444"/>
      <c r="H527" s="443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  <c r="AA527" s="187"/>
      <c r="AB527" s="187"/>
      <c r="AC527" s="187"/>
      <c r="AD527" s="187"/>
      <c r="AE527" s="187"/>
      <c r="AF527" s="187"/>
      <c r="AG527" s="187"/>
      <c r="AH527" s="187"/>
      <c r="AI527" s="187"/>
      <c r="AJ527" s="187"/>
      <c r="AK527" s="187"/>
      <c r="AL527" s="187"/>
      <c r="AM527" s="187"/>
      <c r="AO527" s="187"/>
      <c r="AP527" s="187"/>
      <c r="AQ527" s="187"/>
      <c r="AR527" s="187"/>
      <c r="AS527" s="187"/>
      <c r="AT527" s="187"/>
      <c r="AU527" s="187"/>
      <c r="AV527" s="187"/>
      <c r="AW527" s="187"/>
      <c r="AX527" s="187"/>
      <c r="AY527" s="187"/>
      <c r="AZ527" s="187"/>
      <c r="BA527" s="187"/>
      <c r="BB527" s="187"/>
    </row>
    <row r="528" spans="1:54" ht="15.75" customHeight="1">
      <c r="A528" s="442"/>
      <c r="B528" s="442"/>
      <c r="C528" s="187"/>
      <c r="D528" s="187"/>
      <c r="E528" s="187"/>
      <c r="F528" s="187"/>
      <c r="G528" s="444"/>
      <c r="H528" s="443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  <c r="AA528" s="187"/>
      <c r="AB528" s="187"/>
      <c r="AC528" s="187"/>
      <c r="AD528" s="187"/>
      <c r="AE528" s="187"/>
      <c r="AF528" s="187"/>
      <c r="AG528" s="187"/>
      <c r="AH528" s="187"/>
      <c r="AI528" s="187"/>
      <c r="AJ528" s="187"/>
      <c r="AK528" s="187"/>
      <c r="AL528" s="187"/>
      <c r="AM528" s="187"/>
      <c r="AO528" s="187"/>
      <c r="AP528" s="187"/>
      <c r="AQ528" s="187"/>
      <c r="AR528" s="187"/>
      <c r="AS528" s="187"/>
      <c r="AT528" s="187"/>
      <c r="AU528" s="187"/>
      <c r="AV528" s="187"/>
      <c r="AW528" s="187"/>
      <c r="AX528" s="187"/>
      <c r="AY528" s="187"/>
      <c r="AZ528" s="187"/>
      <c r="BA528" s="187"/>
      <c r="BB528" s="187"/>
    </row>
    <row r="529" spans="1:54" ht="15.75" customHeight="1">
      <c r="A529" s="442"/>
      <c r="B529" s="442"/>
      <c r="C529" s="187"/>
      <c r="D529" s="187"/>
      <c r="E529" s="187"/>
      <c r="F529" s="187"/>
      <c r="G529" s="444"/>
      <c r="H529" s="443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  <c r="AA529" s="187"/>
      <c r="AB529" s="187"/>
      <c r="AC529" s="187"/>
      <c r="AD529" s="187"/>
      <c r="AE529" s="187"/>
      <c r="AF529" s="187"/>
      <c r="AG529" s="187"/>
      <c r="AH529" s="187"/>
      <c r="AI529" s="187"/>
      <c r="AJ529" s="187"/>
      <c r="AK529" s="187"/>
      <c r="AL529" s="187"/>
      <c r="AM529" s="187"/>
      <c r="AO529" s="187"/>
      <c r="AP529" s="187"/>
      <c r="AQ529" s="187"/>
      <c r="AR529" s="187"/>
      <c r="AS529" s="187"/>
      <c r="AT529" s="187"/>
      <c r="AU529" s="187"/>
      <c r="AV529" s="187"/>
      <c r="AW529" s="187"/>
      <c r="AX529" s="187"/>
      <c r="AY529" s="187"/>
      <c r="AZ529" s="187"/>
      <c r="BA529" s="187"/>
      <c r="BB529" s="187"/>
    </row>
    <row r="530" spans="1:54" ht="15.75" customHeight="1">
      <c r="A530" s="442"/>
      <c r="B530" s="442"/>
      <c r="C530" s="187"/>
      <c r="D530" s="187"/>
      <c r="E530" s="187"/>
      <c r="F530" s="187"/>
      <c r="G530" s="444"/>
      <c r="H530" s="443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  <c r="AA530" s="187"/>
      <c r="AB530" s="187"/>
      <c r="AC530" s="187"/>
      <c r="AD530" s="187"/>
      <c r="AE530" s="187"/>
      <c r="AF530" s="187"/>
      <c r="AG530" s="187"/>
      <c r="AH530" s="187"/>
      <c r="AI530" s="187"/>
      <c r="AJ530" s="187"/>
      <c r="AK530" s="187"/>
      <c r="AL530" s="187"/>
      <c r="AM530" s="187"/>
      <c r="AO530" s="187"/>
      <c r="AP530" s="187"/>
      <c r="AQ530" s="187"/>
      <c r="AR530" s="187"/>
      <c r="AS530" s="187"/>
      <c r="AT530" s="187"/>
      <c r="AU530" s="187"/>
      <c r="AV530" s="187"/>
      <c r="AW530" s="187"/>
      <c r="AX530" s="187"/>
      <c r="AY530" s="187"/>
      <c r="AZ530" s="187"/>
      <c r="BA530" s="187"/>
      <c r="BB530" s="187"/>
    </row>
    <row r="531" spans="1:54" ht="15.75" customHeight="1">
      <c r="A531" s="442"/>
      <c r="B531" s="442"/>
      <c r="C531" s="187"/>
      <c r="D531" s="187"/>
      <c r="E531" s="187"/>
      <c r="F531" s="187"/>
      <c r="G531" s="444"/>
      <c r="H531" s="443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  <c r="AA531" s="187"/>
      <c r="AB531" s="187"/>
      <c r="AC531" s="187"/>
      <c r="AD531" s="187"/>
      <c r="AE531" s="187"/>
      <c r="AF531" s="187"/>
      <c r="AG531" s="187"/>
      <c r="AH531" s="187"/>
      <c r="AI531" s="187"/>
      <c r="AJ531" s="187"/>
      <c r="AK531" s="187"/>
      <c r="AL531" s="187"/>
      <c r="AM531" s="187"/>
      <c r="AO531" s="187"/>
      <c r="AP531" s="187"/>
      <c r="AQ531" s="187"/>
      <c r="AR531" s="187"/>
      <c r="AS531" s="187"/>
      <c r="AT531" s="187"/>
      <c r="AU531" s="187"/>
      <c r="AV531" s="187"/>
      <c r="AW531" s="187"/>
      <c r="AX531" s="187"/>
      <c r="AY531" s="187"/>
      <c r="AZ531" s="187"/>
      <c r="BA531" s="187"/>
      <c r="BB531" s="187"/>
    </row>
    <row r="532" spans="1:54" ht="15.75" customHeight="1">
      <c r="A532" s="442"/>
      <c r="B532" s="442"/>
      <c r="C532" s="187"/>
      <c r="D532" s="187"/>
      <c r="E532" s="187"/>
      <c r="F532" s="187"/>
      <c r="G532" s="444"/>
      <c r="H532" s="443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  <c r="AA532" s="187"/>
      <c r="AB532" s="187"/>
      <c r="AC532" s="187"/>
      <c r="AD532" s="187"/>
      <c r="AE532" s="187"/>
      <c r="AF532" s="187"/>
      <c r="AG532" s="187"/>
      <c r="AH532" s="187"/>
      <c r="AI532" s="187"/>
      <c r="AJ532" s="187"/>
      <c r="AK532" s="187"/>
      <c r="AL532" s="187"/>
      <c r="AM532" s="187"/>
      <c r="AO532" s="187"/>
      <c r="AP532" s="187"/>
      <c r="AQ532" s="187"/>
      <c r="AR532" s="187"/>
      <c r="AS532" s="187"/>
      <c r="AT532" s="187"/>
      <c r="AU532" s="187"/>
      <c r="AV532" s="187"/>
      <c r="AW532" s="187"/>
      <c r="AX532" s="187"/>
      <c r="AY532" s="187"/>
      <c r="AZ532" s="187"/>
      <c r="BA532" s="187"/>
      <c r="BB532" s="187"/>
    </row>
    <row r="533" spans="1:54" ht="15.75" customHeight="1">
      <c r="A533" s="442"/>
      <c r="B533" s="442"/>
      <c r="C533" s="187"/>
      <c r="D533" s="187"/>
      <c r="E533" s="187"/>
      <c r="F533" s="187"/>
      <c r="G533" s="444"/>
      <c r="H533" s="443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  <c r="AA533" s="187"/>
      <c r="AB533" s="187"/>
      <c r="AC533" s="187"/>
      <c r="AD533" s="187"/>
      <c r="AE533" s="187"/>
      <c r="AF533" s="187"/>
      <c r="AG533" s="187"/>
      <c r="AH533" s="187"/>
      <c r="AI533" s="187"/>
      <c r="AJ533" s="187"/>
      <c r="AK533" s="187"/>
      <c r="AL533" s="187"/>
      <c r="AM533" s="187"/>
      <c r="AO533" s="187"/>
      <c r="AP533" s="187"/>
      <c r="AQ533" s="187"/>
      <c r="AR533" s="187"/>
      <c r="AS533" s="187"/>
      <c r="AT533" s="187"/>
      <c r="AU533" s="187"/>
      <c r="AV533" s="187"/>
      <c r="AW533" s="187"/>
      <c r="AX533" s="187"/>
      <c r="AY533" s="187"/>
      <c r="AZ533" s="187"/>
      <c r="BA533" s="187"/>
      <c r="BB533" s="187"/>
    </row>
    <row r="534" spans="1:54" ht="15.75" customHeight="1">
      <c r="A534" s="442"/>
      <c r="B534" s="442"/>
      <c r="C534" s="187"/>
      <c r="D534" s="187"/>
      <c r="E534" s="187"/>
      <c r="F534" s="187"/>
      <c r="G534" s="444"/>
      <c r="H534" s="443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  <c r="AA534" s="187"/>
      <c r="AB534" s="187"/>
      <c r="AC534" s="187"/>
      <c r="AD534" s="187"/>
      <c r="AE534" s="187"/>
      <c r="AF534" s="187"/>
      <c r="AG534" s="187"/>
      <c r="AH534" s="187"/>
      <c r="AI534" s="187"/>
      <c r="AJ534" s="187"/>
      <c r="AK534" s="187"/>
      <c r="AL534" s="187"/>
      <c r="AM534" s="187"/>
      <c r="AO534" s="187"/>
      <c r="AP534" s="187"/>
      <c r="AQ534" s="187"/>
      <c r="AR534" s="187"/>
      <c r="AS534" s="187"/>
      <c r="AT534" s="187"/>
      <c r="AU534" s="187"/>
      <c r="AV534" s="187"/>
      <c r="AW534" s="187"/>
      <c r="AX534" s="187"/>
      <c r="AY534" s="187"/>
      <c r="AZ534" s="187"/>
      <c r="BA534" s="187"/>
      <c r="BB534" s="187"/>
    </row>
    <row r="535" spans="1:54" ht="15.75" customHeight="1">
      <c r="A535" s="442"/>
      <c r="B535" s="442"/>
      <c r="C535" s="187"/>
      <c r="D535" s="187"/>
      <c r="E535" s="187"/>
      <c r="F535" s="187"/>
      <c r="G535" s="444"/>
      <c r="H535" s="443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  <c r="AA535" s="187"/>
      <c r="AB535" s="187"/>
      <c r="AC535" s="187"/>
      <c r="AD535" s="187"/>
      <c r="AE535" s="187"/>
      <c r="AF535" s="187"/>
      <c r="AG535" s="187"/>
      <c r="AH535" s="187"/>
      <c r="AI535" s="187"/>
      <c r="AJ535" s="187"/>
      <c r="AK535" s="187"/>
      <c r="AL535" s="187"/>
      <c r="AM535" s="187"/>
      <c r="AO535" s="187"/>
      <c r="AP535" s="187"/>
      <c r="AQ535" s="187"/>
      <c r="AR535" s="187"/>
      <c r="AS535" s="187"/>
      <c r="AT535" s="187"/>
      <c r="AU535" s="187"/>
      <c r="AV535" s="187"/>
      <c r="AW535" s="187"/>
      <c r="AX535" s="187"/>
      <c r="AY535" s="187"/>
      <c r="AZ535" s="187"/>
      <c r="BA535" s="187"/>
      <c r="BB535" s="187"/>
    </row>
    <row r="536" spans="1:54" ht="15.75" customHeight="1">
      <c r="A536" s="442"/>
      <c r="B536" s="442"/>
      <c r="C536" s="187"/>
      <c r="D536" s="187"/>
      <c r="E536" s="187"/>
      <c r="F536" s="187"/>
      <c r="G536" s="444"/>
      <c r="H536" s="443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7"/>
      <c r="AD536" s="187"/>
      <c r="AE536" s="187"/>
      <c r="AF536" s="187"/>
      <c r="AG536" s="187"/>
      <c r="AH536" s="187"/>
      <c r="AI536" s="187"/>
      <c r="AJ536" s="187"/>
      <c r="AK536" s="187"/>
      <c r="AL536" s="187"/>
      <c r="AM536" s="187"/>
      <c r="AO536" s="187"/>
      <c r="AP536" s="187"/>
      <c r="AQ536" s="187"/>
      <c r="AR536" s="187"/>
      <c r="AS536" s="187"/>
      <c r="AT536" s="187"/>
      <c r="AU536" s="187"/>
      <c r="AV536" s="187"/>
      <c r="AW536" s="187"/>
      <c r="AX536" s="187"/>
      <c r="AY536" s="187"/>
      <c r="AZ536" s="187"/>
      <c r="BA536" s="187"/>
      <c r="BB536" s="187"/>
    </row>
    <row r="537" spans="1:54" ht="15.75" customHeight="1">
      <c r="A537" s="442"/>
      <c r="B537" s="442"/>
      <c r="C537" s="187"/>
      <c r="D537" s="187"/>
      <c r="E537" s="187"/>
      <c r="F537" s="187"/>
      <c r="G537" s="444"/>
      <c r="H537" s="443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  <c r="AA537" s="187"/>
      <c r="AB537" s="187"/>
      <c r="AC537" s="187"/>
      <c r="AD537" s="187"/>
      <c r="AE537" s="187"/>
      <c r="AF537" s="187"/>
      <c r="AG537" s="187"/>
      <c r="AH537" s="187"/>
      <c r="AI537" s="187"/>
      <c r="AJ537" s="187"/>
      <c r="AK537" s="187"/>
      <c r="AL537" s="187"/>
      <c r="AM537" s="187"/>
      <c r="AO537" s="187"/>
      <c r="AP537" s="187"/>
      <c r="AQ537" s="187"/>
      <c r="AR537" s="187"/>
      <c r="AS537" s="187"/>
      <c r="AT537" s="187"/>
      <c r="AU537" s="187"/>
      <c r="AV537" s="187"/>
      <c r="AW537" s="187"/>
      <c r="AX537" s="187"/>
      <c r="AY537" s="187"/>
      <c r="AZ537" s="187"/>
      <c r="BA537" s="187"/>
      <c r="BB537" s="187"/>
    </row>
    <row r="538" spans="1:54" ht="15.75" customHeight="1">
      <c r="A538" s="442"/>
      <c r="B538" s="442"/>
      <c r="C538" s="187"/>
      <c r="D538" s="187"/>
      <c r="E538" s="187"/>
      <c r="F538" s="187"/>
      <c r="G538" s="444"/>
      <c r="H538" s="443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  <c r="AA538" s="187"/>
      <c r="AB538" s="187"/>
      <c r="AC538" s="187"/>
      <c r="AD538" s="187"/>
      <c r="AE538" s="187"/>
      <c r="AF538" s="187"/>
      <c r="AG538" s="187"/>
      <c r="AH538" s="187"/>
      <c r="AI538" s="187"/>
      <c r="AJ538" s="187"/>
      <c r="AK538" s="187"/>
      <c r="AL538" s="187"/>
      <c r="AM538" s="187"/>
      <c r="AO538" s="187"/>
      <c r="AP538" s="187"/>
      <c r="AQ538" s="187"/>
      <c r="AR538" s="187"/>
      <c r="AS538" s="187"/>
      <c r="AT538" s="187"/>
      <c r="AU538" s="187"/>
      <c r="AV538" s="187"/>
      <c r="AW538" s="187"/>
      <c r="AX538" s="187"/>
      <c r="AY538" s="187"/>
      <c r="AZ538" s="187"/>
      <c r="BA538" s="187"/>
      <c r="BB538" s="187"/>
    </row>
    <row r="539" spans="1:54" ht="15.75" customHeight="1">
      <c r="A539" s="442"/>
      <c r="B539" s="442"/>
      <c r="C539" s="187"/>
      <c r="D539" s="187"/>
      <c r="E539" s="187"/>
      <c r="F539" s="187"/>
      <c r="G539" s="444"/>
      <c r="H539" s="443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  <c r="AA539" s="187"/>
      <c r="AB539" s="187"/>
      <c r="AC539" s="187"/>
      <c r="AD539" s="187"/>
      <c r="AE539" s="187"/>
      <c r="AF539" s="187"/>
      <c r="AG539" s="187"/>
      <c r="AH539" s="187"/>
      <c r="AI539" s="187"/>
      <c r="AJ539" s="187"/>
      <c r="AK539" s="187"/>
      <c r="AL539" s="187"/>
      <c r="AM539" s="187"/>
      <c r="AO539" s="187"/>
      <c r="AP539" s="187"/>
      <c r="AQ539" s="187"/>
      <c r="AR539" s="187"/>
      <c r="AS539" s="187"/>
      <c r="AT539" s="187"/>
      <c r="AU539" s="187"/>
      <c r="AV539" s="187"/>
      <c r="AW539" s="187"/>
      <c r="AX539" s="187"/>
      <c r="AY539" s="187"/>
      <c r="AZ539" s="187"/>
      <c r="BA539" s="187"/>
      <c r="BB539" s="187"/>
    </row>
    <row r="540" spans="1:54" ht="15.75" customHeight="1">
      <c r="A540" s="442"/>
      <c r="B540" s="442"/>
      <c r="C540" s="187"/>
      <c r="D540" s="187"/>
      <c r="E540" s="187"/>
      <c r="F540" s="187"/>
      <c r="G540" s="444"/>
      <c r="H540" s="443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  <c r="AA540" s="187"/>
      <c r="AB540" s="187"/>
      <c r="AC540" s="187"/>
      <c r="AD540" s="187"/>
      <c r="AE540" s="187"/>
      <c r="AF540" s="187"/>
      <c r="AG540" s="187"/>
      <c r="AH540" s="187"/>
      <c r="AI540" s="187"/>
      <c r="AJ540" s="187"/>
      <c r="AK540" s="187"/>
      <c r="AL540" s="187"/>
      <c r="AM540" s="187"/>
      <c r="AO540" s="187"/>
      <c r="AP540" s="187"/>
      <c r="AQ540" s="187"/>
      <c r="AR540" s="187"/>
      <c r="AS540" s="187"/>
      <c r="AT540" s="187"/>
      <c r="AU540" s="187"/>
      <c r="AV540" s="187"/>
      <c r="AW540" s="187"/>
      <c r="AX540" s="187"/>
      <c r="AY540" s="187"/>
      <c r="AZ540" s="187"/>
      <c r="BA540" s="187"/>
      <c r="BB540" s="187"/>
    </row>
    <row r="541" spans="1:54" ht="15.75" customHeight="1">
      <c r="A541" s="442"/>
      <c r="B541" s="442"/>
      <c r="C541" s="187"/>
      <c r="D541" s="187"/>
      <c r="E541" s="187"/>
      <c r="F541" s="187"/>
      <c r="G541" s="444"/>
      <c r="H541" s="443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  <c r="AA541" s="187"/>
      <c r="AB541" s="187"/>
      <c r="AC541" s="187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O541" s="187"/>
      <c r="AP541" s="187"/>
      <c r="AQ541" s="187"/>
      <c r="AR541" s="187"/>
      <c r="AS541" s="187"/>
      <c r="AT541" s="187"/>
      <c r="AU541" s="187"/>
      <c r="AV541" s="187"/>
      <c r="AW541" s="187"/>
      <c r="AX541" s="187"/>
      <c r="AY541" s="187"/>
      <c r="AZ541" s="187"/>
      <c r="BA541" s="187"/>
      <c r="BB541" s="187"/>
    </row>
    <row r="542" spans="1:54" ht="15.75" customHeight="1">
      <c r="A542" s="442"/>
      <c r="B542" s="442"/>
      <c r="C542" s="187"/>
      <c r="D542" s="187"/>
      <c r="E542" s="187"/>
      <c r="F542" s="187"/>
      <c r="G542" s="444"/>
      <c r="H542" s="443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  <c r="AA542" s="187"/>
      <c r="AB542" s="187"/>
      <c r="AC542" s="187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O542" s="187"/>
      <c r="AP542" s="187"/>
      <c r="AQ542" s="187"/>
      <c r="AR542" s="187"/>
      <c r="AS542" s="187"/>
      <c r="AT542" s="187"/>
      <c r="AU542" s="187"/>
      <c r="AV542" s="187"/>
      <c r="AW542" s="187"/>
      <c r="AX542" s="187"/>
      <c r="AY542" s="187"/>
      <c r="AZ542" s="187"/>
      <c r="BA542" s="187"/>
      <c r="BB542" s="187"/>
    </row>
    <row r="543" spans="1:54" ht="15.75" customHeight="1">
      <c r="A543" s="442"/>
      <c r="B543" s="442"/>
      <c r="C543" s="187"/>
      <c r="D543" s="187"/>
      <c r="E543" s="187"/>
      <c r="F543" s="187"/>
      <c r="G543" s="444"/>
      <c r="H543" s="443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  <c r="AA543" s="187"/>
      <c r="AB543" s="187"/>
      <c r="AC543" s="187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O543" s="187"/>
      <c r="AP543" s="187"/>
      <c r="AQ543" s="187"/>
      <c r="AR543" s="187"/>
      <c r="AS543" s="187"/>
      <c r="AT543" s="187"/>
      <c r="AU543" s="187"/>
      <c r="AV543" s="187"/>
      <c r="AW543" s="187"/>
      <c r="AX543" s="187"/>
      <c r="AY543" s="187"/>
      <c r="AZ543" s="187"/>
      <c r="BA543" s="187"/>
      <c r="BB543" s="187"/>
    </row>
    <row r="544" spans="1:54" ht="15.75" customHeight="1">
      <c r="A544" s="442"/>
      <c r="B544" s="442"/>
      <c r="C544" s="187"/>
      <c r="D544" s="187"/>
      <c r="E544" s="187"/>
      <c r="F544" s="187"/>
      <c r="G544" s="444"/>
      <c r="H544" s="443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7"/>
      <c r="AB544" s="187"/>
      <c r="AC544" s="187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O544" s="187"/>
      <c r="AP544" s="187"/>
      <c r="AQ544" s="187"/>
      <c r="AR544" s="187"/>
      <c r="AS544" s="187"/>
      <c r="AT544" s="187"/>
      <c r="AU544" s="187"/>
      <c r="AV544" s="187"/>
      <c r="AW544" s="187"/>
      <c r="AX544" s="187"/>
      <c r="AY544" s="187"/>
      <c r="AZ544" s="187"/>
      <c r="BA544" s="187"/>
      <c r="BB544" s="187"/>
    </row>
    <row r="545" spans="1:54" ht="15.75" customHeight="1">
      <c r="A545" s="442"/>
      <c r="B545" s="442"/>
      <c r="C545" s="187"/>
      <c r="D545" s="187"/>
      <c r="E545" s="187"/>
      <c r="F545" s="187"/>
      <c r="G545" s="444"/>
      <c r="H545" s="443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  <c r="AA545" s="187"/>
      <c r="AB545" s="187"/>
      <c r="AC545" s="187"/>
      <c r="AD545" s="187"/>
      <c r="AE545" s="187"/>
      <c r="AF545" s="187"/>
      <c r="AG545" s="187"/>
      <c r="AH545" s="187"/>
      <c r="AI545" s="187"/>
      <c r="AJ545" s="187"/>
      <c r="AK545" s="187"/>
      <c r="AL545" s="187"/>
      <c r="AM545" s="187"/>
      <c r="AO545" s="187"/>
      <c r="AP545" s="187"/>
      <c r="AQ545" s="187"/>
      <c r="AR545" s="187"/>
      <c r="AS545" s="187"/>
      <c r="AT545" s="187"/>
      <c r="AU545" s="187"/>
      <c r="AV545" s="187"/>
      <c r="AW545" s="187"/>
      <c r="AX545" s="187"/>
      <c r="AY545" s="187"/>
      <c r="AZ545" s="187"/>
      <c r="BA545" s="187"/>
      <c r="BB545" s="187"/>
    </row>
    <row r="546" spans="1:54" ht="15.75" customHeight="1">
      <c r="A546" s="442"/>
      <c r="B546" s="442"/>
      <c r="C546" s="187"/>
      <c r="D546" s="187"/>
      <c r="E546" s="187"/>
      <c r="F546" s="187"/>
      <c r="G546" s="444"/>
      <c r="H546" s="443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7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O546" s="187"/>
      <c r="AP546" s="187"/>
      <c r="AQ546" s="187"/>
      <c r="AR546" s="187"/>
      <c r="AS546" s="187"/>
      <c r="AT546" s="187"/>
      <c r="AU546" s="187"/>
      <c r="AV546" s="187"/>
      <c r="AW546" s="187"/>
      <c r="AX546" s="187"/>
      <c r="AY546" s="187"/>
      <c r="AZ546" s="187"/>
      <c r="BA546" s="187"/>
      <c r="BB546" s="187"/>
    </row>
    <row r="547" spans="1:54" ht="15.75" customHeight="1">
      <c r="A547" s="442"/>
      <c r="B547" s="442"/>
      <c r="C547" s="187"/>
      <c r="D547" s="187"/>
      <c r="E547" s="187"/>
      <c r="F547" s="187"/>
      <c r="G547" s="444"/>
      <c r="H547" s="443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  <c r="AA547" s="187"/>
      <c r="AB547" s="187"/>
      <c r="AC547" s="187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O547" s="187"/>
      <c r="AP547" s="187"/>
      <c r="AQ547" s="187"/>
      <c r="AR547" s="187"/>
      <c r="AS547" s="187"/>
      <c r="AT547" s="187"/>
      <c r="AU547" s="187"/>
      <c r="AV547" s="187"/>
      <c r="AW547" s="187"/>
      <c r="AX547" s="187"/>
      <c r="AY547" s="187"/>
      <c r="AZ547" s="187"/>
      <c r="BA547" s="187"/>
      <c r="BB547" s="187"/>
    </row>
    <row r="548" spans="1:54" ht="15.75" customHeight="1">
      <c r="A548" s="442"/>
      <c r="B548" s="442"/>
      <c r="C548" s="187"/>
      <c r="D548" s="187"/>
      <c r="E548" s="187"/>
      <c r="F548" s="187"/>
      <c r="G548" s="444"/>
      <c r="H548" s="443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  <c r="AA548" s="187"/>
      <c r="AB548" s="187"/>
      <c r="AC548" s="187"/>
      <c r="AD548" s="187"/>
      <c r="AE548" s="187"/>
      <c r="AF548" s="187"/>
      <c r="AG548" s="187"/>
      <c r="AH548" s="187"/>
      <c r="AI548" s="187"/>
      <c r="AJ548" s="187"/>
      <c r="AK548" s="187"/>
      <c r="AL548" s="187"/>
      <c r="AM548" s="187"/>
      <c r="AO548" s="187"/>
      <c r="AP548" s="187"/>
      <c r="AQ548" s="187"/>
      <c r="AR548" s="187"/>
      <c r="AS548" s="187"/>
      <c r="AT548" s="187"/>
      <c r="AU548" s="187"/>
      <c r="AV548" s="187"/>
      <c r="AW548" s="187"/>
      <c r="AX548" s="187"/>
      <c r="AY548" s="187"/>
      <c r="AZ548" s="187"/>
      <c r="BA548" s="187"/>
      <c r="BB548" s="187"/>
    </row>
    <row r="549" spans="1:54" ht="15.75" customHeight="1">
      <c r="A549" s="442"/>
      <c r="B549" s="442"/>
      <c r="C549" s="187"/>
      <c r="D549" s="187"/>
      <c r="E549" s="187"/>
      <c r="F549" s="187"/>
      <c r="G549" s="444"/>
      <c r="H549" s="443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  <c r="AA549" s="187"/>
      <c r="AB549" s="187"/>
      <c r="AC549" s="187"/>
      <c r="AD549" s="187"/>
      <c r="AE549" s="187"/>
      <c r="AF549" s="187"/>
      <c r="AG549" s="187"/>
      <c r="AH549" s="187"/>
      <c r="AI549" s="187"/>
      <c r="AJ549" s="187"/>
      <c r="AK549" s="187"/>
      <c r="AL549" s="187"/>
      <c r="AM549" s="187"/>
      <c r="AO549" s="187"/>
      <c r="AP549" s="187"/>
      <c r="AQ549" s="187"/>
      <c r="AR549" s="187"/>
      <c r="AS549" s="187"/>
      <c r="AT549" s="187"/>
      <c r="AU549" s="187"/>
      <c r="AV549" s="187"/>
      <c r="AW549" s="187"/>
      <c r="AX549" s="187"/>
      <c r="AY549" s="187"/>
      <c r="AZ549" s="187"/>
      <c r="BA549" s="187"/>
      <c r="BB549" s="187"/>
    </row>
    <row r="550" spans="1:54" ht="15.75" customHeight="1">
      <c r="A550" s="442"/>
      <c r="B550" s="442"/>
      <c r="C550" s="187"/>
      <c r="D550" s="187"/>
      <c r="E550" s="187"/>
      <c r="F550" s="187"/>
      <c r="G550" s="444"/>
      <c r="H550" s="443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  <c r="AA550" s="187"/>
      <c r="AB550" s="187"/>
      <c r="AC550" s="187"/>
      <c r="AD550" s="187"/>
      <c r="AE550" s="187"/>
      <c r="AF550" s="187"/>
      <c r="AG550" s="187"/>
      <c r="AH550" s="187"/>
      <c r="AI550" s="187"/>
      <c r="AJ550" s="187"/>
      <c r="AK550" s="187"/>
      <c r="AL550" s="187"/>
      <c r="AM550" s="187"/>
      <c r="AO550" s="187"/>
      <c r="AP550" s="187"/>
      <c r="AQ550" s="187"/>
      <c r="AR550" s="187"/>
      <c r="AS550" s="187"/>
      <c r="AT550" s="187"/>
      <c r="AU550" s="187"/>
      <c r="AV550" s="187"/>
      <c r="AW550" s="187"/>
      <c r="AX550" s="187"/>
      <c r="AY550" s="187"/>
      <c r="AZ550" s="187"/>
      <c r="BA550" s="187"/>
      <c r="BB550" s="187"/>
    </row>
    <row r="551" spans="1:54" ht="15.75" customHeight="1">
      <c r="A551" s="442"/>
      <c r="B551" s="442"/>
      <c r="C551" s="187"/>
      <c r="D551" s="187"/>
      <c r="E551" s="187"/>
      <c r="F551" s="187"/>
      <c r="G551" s="444"/>
      <c r="H551" s="443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  <c r="AA551" s="187"/>
      <c r="AB551" s="187"/>
      <c r="AC551" s="187"/>
      <c r="AD551" s="187"/>
      <c r="AE551" s="187"/>
      <c r="AF551" s="187"/>
      <c r="AG551" s="187"/>
      <c r="AH551" s="187"/>
      <c r="AI551" s="187"/>
      <c r="AJ551" s="187"/>
      <c r="AK551" s="187"/>
      <c r="AL551" s="187"/>
      <c r="AM551" s="187"/>
      <c r="AO551" s="187"/>
      <c r="AP551" s="187"/>
      <c r="AQ551" s="187"/>
      <c r="AR551" s="187"/>
      <c r="AS551" s="187"/>
      <c r="AT551" s="187"/>
      <c r="AU551" s="187"/>
      <c r="AV551" s="187"/>
      <c r="AW551" s="187"/>
      <c r="AX551" s="187"/>
      <c r="AY551" s="187"/>
      <c r="AZ551" s="187"/>
      <c r="BA551" s="187"/>
      <c r="BB551" s="187"/>
    </row>
    <row r="552" spans="1:54" ht="15.75" customHeight="1">
      <c r="A552" s="442"/>
      <c r="B552" s="442"/>
      <c r="C552" s="187"/>
      <c r="D552" s="187"/>
      <c r="E552" s="187"/>
      <c r="F552" s="187"/>
      <c r="G552" s="444"/>
      <c r="H552" s="443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  <c r="AA552" s="187"/>
      <c r="AB552" s="187"/>
      <c r="AC552" s="187"/>
      <c r="AD552" s="187"/>
      <c r="AE552" s="187"/>
      <c r="AF552" s="187"/>
      <c r="AG552" s="187"/>
      <c r="AH552" s="187"/>
      <c r="AI552" s="187"/>
      <c r="AJ552" s="187"/>
      <c r="AK552" s="187"/>
      <c r="AL552" s="187"/>
      <c r="AM552" s="187"/>
      <c r="AO552" s="187"/>
      <c r="AP552" s="187"/>
      <c r="AQ552" s="187"/>
      <c r="AR552" s="187"/>
      <c r="AS552" s="187"/>
      <c r="AT552" s="187"/>
      <c r="AU552" s="187"/>
      <c r="AV552" s="187"/>
      <c r="AW552" s="187"/>
      <c r="AX552" s="187"/>
      <c r="AY552" s="187"/>
      <c r="AZ552" s="187"/>
      <c r="BA552" s="187"/>
      <c r="BB552" s="187"/>
    </row>
    <row r="553" spans="1:54" ht="15.75" customHeight="1">
      <c r="A553" s="442"/>
      <c r="B553" s="442"/>
      <c r="C553" s="187"/>
      <c r="D553" s="187"/>
      <c r="E553" s="187"/>
      <c r="F553" s="187"/>
      <c r="G553" s="444"/>
      <c r="H553" s="443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  <c r="AA553" s="187"/>
      <c r="AB553" s="187"/>
      <c r="AC553" s="187"/>
      <c r="AD553" s="187"/>
      <c r="AE553" s="187"/>
      <c r="AF553" s="187"/>
      <c r="AG553" s="187"/>
      <c r="AH553" s="187"/>
      <c r="AI553" s="187"/>
      <c r="AJ553" s="187"/>
      <c r="AK553" s="187"/>
      <c r="AL553" s="187"/>
      <c r="AM553" s="187"/>
      <c r="AO553" s="187"/>
      <c r="AP553" s="187"/>
      <c r="AQ553" s="187"/>
      <c r="AR553" s="187"/>
      <c r="AS553" s="187"/>
      <c r="AT553" s="187"/>
      <c r="AU553" s="187"/>
      <c r="AV553" s="187"/>
      <c r="AW553" s="187"/>
      <c r="AX553" s="187"/>
      <c r="AY553" s="187"/>
      <c r="AZ553" s="187"/>
      <c r="BA553" s="187"/>
      <c r="BB553" s="187"/>
    </row>
    <row r="554" spans="1:54" ht="15.75" customHeight="1">
      <c r="A554" s="442"/>
      <c r="B554" s="442"/>
      <c r="C554" s="187"/>
      <c r="D554" s="187"/>
      <c r="E554" s="187"/>
      <c r="F554" s="187"/>
      <c r="G554" s="444"/>
      <c r="H554" s="443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  <c r="AA554" s="187"/>
      <c r="AB554" s="187"/>
      <c r="AC554" s="187"/>
      <c r="AD554" s="187"/>
      <c r="AE554" s="187"/>
      <c r="AF554" s="187"/>
      <c r="AG554" s="187"/>
      <c r="AH554" s="187"/>
      <c r="AI554" s="187"/>
      <c r="AJ554" s="187"/>
      <c r="AK554" s="187"/>
      <c r="AL554" s="187"/>
      <c r="AM554" s="187"/>
      <c r="AO554" s="187"/>
      <c r="AP554" s="187"/>
      <c r="AQ554" s="187"/>
      <c r="AR554" s="187"/>
      <c r="AS554" s="187"/>
      <c r="AT554" s="187"/>
      <c r="AU554" s="187"/>
      <c r="AV554" s="187"/>
      <c r="AW554" s="187"/>
      <c r="AX554" s="187"/>
      <c r="AY554" s="187"/>
      <c r="AZ554" s="187"/>
      <c r="BA554" s="187"/>
      <c r="BB554" s="187"/>
    </row>
    <row r="555" spans="1:54" ht="15.75" customHeight="1">
      <c r="A555" s="442"/>
      <c r="B555" s="442"/>
      <c r="C555" s="187"/>
      <c r="D555" s="187"/>
      <c r="E555" s="187"/>
      <c r="F555" s="187"/>
      <c r="G555" s="444"/>
      <c r="H555" s="443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  <c r="AA555" s="187"/>
      <c r="AB555" s="187"/>
      <c r="AC555" s="187"/>
      <c r="AD555" s="187"/>
      <c r="AE555" s="187"/>
      <c r="AF555" s="187"/>
      <c r="AG555" s="187"/>
      <c r="AH555" s="187"/>
      <c r="AI555" s="187"/>
      <c r="AJ555" s="187"/>
      <c r="AK555" s="187"/>
      <c r="AL555" s="187"/>
      <c r="AM555" s="187"/>
      <c r="AO555" s="187"/>
      <c r="AP555" s="187"/>
      <c r="AQ555" s="187"/>
      <c r="AR555" s="187"/>
      <c r="AS555" s="187"/>
      <c r="AT555" s="187"/>
      <c r="AU555" s="187"/>
      <c r="AV555" s="187"/>
      <c r="AW555" s="187"/>
      <c r="AX555" s="187"/>
      <c r="AY555" s="187"/>
      <c r="AZ555" s="187"/>
      <c r="BA555" s="187"/>
      <c r="BB555" s="187"/>
    </row>
    <row r="556" spans="1:54" ht="15.75" customHeight="1">
      <c r="A556" s="442"/>
      <c r="B556" s="442"/>
      <c r="C556" s="187"/>
      <c r="D556" s="187"/>
      <c r="E556" s="187"/>
      <c r="F556" s="187"/>
      <c r="G556" s="444"/>
      <c r="H556" s="443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  <c r="AA556" s="187"/>
      <c r="AB556" s="187"/>
      <c r="AC556" s="187"/>
      <c r="AD556" s="187"/>
      <c r="AE556" s="187"/>
      <c r="AF556" s="187"/>
      <c r="AG556" s="187"/>
      <c r="AH556" s="187"/>
      <c r="AI556" s="187"/>
      <c r="AJ556" s="187"/>
      <c r="AK556" s="187"/>
      <c r="AL556" s="187"/>
      <c r="AM556" s="187"/>
      <c r="AO556" s="187"/>
      <c r="AP556" s="187"/>
      <c r="AQ556" s="187"/>
      <c r="AR556" s="187"/>
      <c r="AS556" s="187"/>
      <c r="AT556" s="187"/>
      <c r="AU556" s="187"/>
      <c r="AV556" s="187"/>
      <c r="AW556" s="187"/>
      <c r="AX556" s="187"/>
      <c r="AY556" s="187"/>
      <c r="AZ556" s="187"/>
      <c r="BA556" s="187"/>
      <c r="BB556" s="187"/>
    </row>
    <row r="557" spans="1:54" ht="15.75" customHeight="1">
      <c r="A557" s="442"/>
      <c r="B557" s="442"/>
      <c r="C557" s="187"/>
      <c r="D557" s="187"/>
      <c r="E557" s="187"/>
      <c r="F557" s="187"/>
      <c r="G557" s="444"/>
      <c r="H557" s="443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  <c r="AA557" s="187"/>
      <c r="AB557" s="187"/>
      <c r="AC557" s="187"/>
      <c r="AD557" s="187"/>
      <c r="AE557" s="187"/>
      <c r="AF557" s="187"/>
      <c r="AG557" s="187"/>
      <c r="AH557" s="187"/>
      <c r="AI557" s="187"/>
      <c r="AJ557" s="187"/>
      <c r="AK557" s="187"/>
      <c r="AL557" s="187"/>
      <c r="AM557" s="187"/>
      <c r="AO557" s="187"/>
      <c r="AP557" s="187"/>
      <c r="AQ557" s="187"/>
      <c r="AR557" s="187"/>
      <c r="AS557" s="187"/>
      <c r="AT557" s="187"/>
      <c r="AU557" s="187"/>
      <c r="AV557" s="187"/>
      <c r="AW557" s="187"/>
      <c r="AX557" s="187"/>
      <c r="AY557" s="187"/>
      <c r="AZ557" s="187"/>
      <c r="BA557" s="187"/>
      <c r="BB557" s="187"/>
    </row>
    <row r="558" spans="1:54" ht="15.75" customHeight="1">
      <c r="A558" s="442"/>
      <c r="B558" s="442"/>
      <c r="C558" s="187"/>
      <c r="D558" s="187"/>
      <c r="E558" s="187"/>
      <c r="F558" s="187"/>
      <c r="G558" s="444"/>
      <c r="H558" s="443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  <c r="AA558" s="187"/>
      <c r="AB558" s="187"/>
      <c r="AC558" s="187"/>
      <c r="AD558" s="187"/>
      <c r="AE558" s="187"/>
      <c r="AF558" s="187"/>
      <c r="AG558" s="187"/>
      <c r="AH558" s="187"/>
      <c r="AI558" s="187"/>
      <c r="AJ558" s="187"/>
      <c r="AK558" s="187"/>
      <c r="AL558" s="187"/>
      <c r="AM558" s="187"/>
      <c r="AO558" s="187"/>
      <c r="AP558" s="187"/>
      <c r="AQ558" s="187"/>
      <c r="AR558" s="187"/>
      <c r="AS558" s="187"/>
      <c r="AT558" s="187"/>
      <c r="AU558" s="187"/>
      <c r="AV558" s="187"/>
      <c r="AW558" s="187"/>
      <c r="AX558" s="187"/>
      <c r="AY558" s="187"/>
      <c r="AZ558" s="187"/>
      <c r="BA558" s="187"/>
      <c r="BB558" s="187"/>
    </row>
    <row r="559" spans="1:54" ht="15.75" customHeight="1">
      <c r="A559" s="442"/>
      <c r="B559" s="442"/>
      <c r="C559" s="187"/>
      <c r="D559" s="187"/>
      <c r="E559" s="187"/>
      <c r="F559" s="187"/>
      <c r="G559" s="444"/>
      <c r="H559" s="443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  <c r="AA559" s="187"/>
      <c r="AB559" s="187"/>
      <c r="AC559" s="187"/>
      <c r="AD559" s="187"/>
      <c r="AE559" s="187"/>
      <c r="AF559" s="187"/>
      <c r="AG559" s="187"/>
      <c r="AH559" s="187"/>
      <c r="AI559" s="187"/>
      <c r="AJ559" s="187"/>
      <c r="AK559" s="187"/>
      <c r="AL559" s="187"/>
      <c r="AM559" s="187"/>
      <c r="AO559" s="187"/>
      <c r="AP559" s="187"/>
      <c r="AQ559" s="187"/>
      <c r="AR559" s="187"/>
      <c r="AS559" s="187"/>
      <c r="AT559" s="187"/>
      <c r="AU559" s="187"/>
      <c r="AV559" s="187"/>
      <c r="AW559" s="187"/>
      <c r="AX559" s="187"/>
      <c r="AY559" s="187"/>
      <c r="AZ559" s="187"/>
      <c r="BA559" s="187"/>
      <c r="BB559" s="187"/>
    </row>
    <row r="560" spans="1:54" ht="15.75" customHeight="1">
      <c r="A560" s="442"/>
      <c r="B560" s="442"/>
      <c r="C560" s="187"/>
      <c r="D560" s="187"/>
      <c r="E560" s="187"/>
      <c r="F560" s="187"/>
      <c r="G560" s="444"/>
      <c r="H560" s="443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  <c r="AA560" s="187"/>
      <c r="AB560" s="187"/>
      <c r="AC560" s="187"/>
      <c r="AD560" s="187"/>
      <c r="AE560" s="187"/>
      <c r="AF560" s="187"/>
      <c r="AG560" s="187"/>
      <c r="AH560" s="187"/>
      <c r="AI560" s="187"/>
      <c r="AJ560" s="187"/>
      <c r="AK560" s="187"/>
      <c r="AL560" s="187"/>
      <c r="AM560" s="187"/>
      <c r="AO560" s="187"/>
      <c r="AP560" s="187"/>
      <c r="AQ560" s="187"/>
      <c r="AR560" s="187"/>
      <c r="AS560" s="187"/>
      <c r="AT560" s="187"/>
      <c r="AU560" s="187"/>
      <c r="AV560" s="187"/>
      <c r="AW560" s="187"/>
      <c r="AX560" s="187"/>
      <c r="AY560" s="187"/>
      <c r="AZ560" s="187"/>
      <c r="BA560" s="187"/>
      <c r="BB560" s="187"/>
    </row>
    <row r="561" spans="1:54" ht="15.75" customHeight="1">
      <c r="A561" s="442"/>
      <c r="B561" s="442"/>
      <c r="C561" s="187"/>
      <c r="D561" s="187"/>
      <c r="E561" s="187"/>
      <c r="F561" s="187"/>
      <c r="G561" s="444"/>
      <c r="H561" s="443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  <c r="AA561" s="187"/>
      <c r="AB561" s="187"/>
      <c r="AC561" s="187"/>
      <c r="AD561" s="187"/>
      <c r="AE561" s="187"/>
      <c r="AF561" s="187"/>
      <c r="AG561" s="187"/>
      <c r="AH561" s="187"/>
      <c r="AI561" s="187"/>
      <c r="AJ561" s="187"/>
      <c r="AK561" s="187"/>
      <c r="AL561" s="187"/>
      <c r="AM561" s="187"/>
      <c r="AO561" s="187"/>
      <c r="AP561" s="187"/>
      <c r="AQ561" s="187"/>
      <c r="AR561" s="187"/>
      <c r="AS561" s="187"/>
      <c r="AT561" s="187"/>
      <c r="AU561" s="187"/>
      <c r="AV561" s="187"/>
      <c r="AW561" s="187"/>
      <c r="AX561" s="187"/>
      <c r="AY561" s="187"/>
      <c r="AZ561" s="187"/>
      <c r="BA561" s="187"/>
      <c r="BB561" s="187"/>
    </row>
    <row r="562" spans="1:54" ht="15.75" customHeight="1">
      <c r="A562" s="442"/>
      <c r="B562" s="442"/>
      <c r="C562" s="187"/>
      <c r="D562" s="187"/>
      <c r="E562" s="187"/>
      <c r="F562" s="187"/>
      <c r="G562" s="444"/>
      <c r="H562" s="443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  <c r="AA562" s="187"/>
      <c r="AB562" s="187"/>
      <c r="AC562" s="187"/>
      <c r="AD562" s="187"/>
      <c r="AE562" s="187"/>
      <c r="AF562" s="187"/>
      <c r="AG562" s="187"/>
      <c r="AH562" s="187"/>
      <c r="AI562" s="187"/>
      <c r="AJ562" s="187"/>
      <c r="AK562" s="187"/>
      <c r="AL562" s="187"/>
      <c r="AM562" s="187"/>
      <c r="AO562" s="187"/>
      <c r="AP562" s="187"/>
      <c r="AQ562" s="187"/>
      <c r="AR562" s="187"/>
      <c r="AS562" s="187"/>
      <c r="AT562" s="187"/>
      <c r="AU562" s="187"/>
      <c r="AV562" s="187"/>
      <c r="AW562" s="187"/>
      <c r="AX562" s="187"/>
      <c r="AY562" s="187"/>
      <c r="AZ562" s="187"/>
      <c r="BA562" s="187"/>
      <c r="BB562" s="187"/>
    </row>
    <row r="563" spans="1:54" ht="15.75" customHeight="1">
      <c r="A563" s="442"/>
      <c r="B563" s="442"/>
      <c r="C563" s="187"/>
      <c r="D563" s="187"/>
      <c r="E563" s="187"/>
      <c r="F563" s="187"/>
      <c r="G563" s="444"/>
      <c r="H563" s="443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  <c r="AA563" s="187"/>
      <c r="AB563" s="187"/>
      <c r="AC563" s="187"/>
      <c r="AD563" s="187"/>
      <c r="AE563" s="187"/>
      <c r="AF563" s="187"/>
      <c r="AG563" s="187"/>
      <c r="AH563" s="187"/>
      <c r="AI563" s="187"/>
      <c r="AJ563" s="187"/>
      <c r="AK563" s="187"/>
      <c r="AL563" s="187"/>
      <c r="AM563" s="187"/>
      <c r="AO563" s="187"/>
      <c r="AP563" s="187"/>
      <c r="AQ563" s="187"/>
      <c r="AR563" s="187"/>
      <c r="AS563" s="187"/>
      <c r="AT563" s="187"/>
      <c r="AU563" s="187"/>
      <c r="AV563" s="187"/>
      <c r="AW563" s="187"/>
      <c r="AX563" s="187"/>
      <c r="AY563" s="187"/>
      <c r="AZ563" s="187"/>
      <c r="BA563" s="187"/>
      <c r="BB563" s="187"/>
    </row>
    <row r="564" spans="1:54" ht="15.75" customHeight="1">
      <c r="A564" s="442"/>
      <c r="B564" s="442"/>
      <c r="C564" s="187"/>
      <c r="D564" s="187"/>
      <c r="E564" s="187"/>
      <c r="F564" s="187"/>
      <c r="G564" s="444"/>
      <c r="H564" s="443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O564" s="187"/>
      <c r="AP564" s="187"/>
      <c r="AQ564" s="187"/>
      <c r="AR564" s="187"/>
      <c r="AS564" s="187"/>
      <c r="AT564" s="187"/>
      <c r="AU564" s="187"/>
      <c r="AV564" s="187"/>
      <c r="AW564" s="187"/>
      <c r="AX564" s="187"/>
      <c r="AY564" s="187"/>
      <c r="AZ564" s="187"/>
      <c r="BA564" s="187"/>
      <c r="BB564" s="187"/>
    </row>
    <row r="565" spans="1:54" ht="15.75" customHeight="1">
      <c r="A565" s="442"/>
      <c r="B565" s="442"/>
      <c r="C565" s="187"/>
      <c r="D565" s="187"/>
      <c r="E565" s="187"/>
      <c r="F565" s="187"/>
      <c r="G565" s="444"/>
      <c r="H565" s="443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  <c r="AJ565" s="187"/>
      <c r="AK565" s="187"/>
      <c r="AL565" s="187"/>
      <c r="AM565" s="187"/>
      <c r="AO565" s="187"/>
      <c r="AP565" s="187"/>
      <c r="AQ565" s="187"/>
      <c r="AR565" s="187"/>
      <c r="AS565" s="187"/>
      <c r="AT565" s="187"/>
      <c r="AU565" s="187"/>
      <c r="AV565" s="187"/>
      <c r="AW565" s="187"/>
      <c r="AX565" s="187"/>
      <c r="AY565" s="187"/>
      <c r="AZ565" s="187"/>
      <c r="BA565" s="187"/>
      <c r="BB565" s="187"/>
    </row>
    <row r="566" spans="1:54" ht="15.75" customHeight="1">
      <c r="A566" s="442"/>
      <c r="B566" s="442"/>
      <c r="C566" s="187"/>
      <c r="D566" s="187"/>
      <c r="E566" s="187"/>
      <c r="F566" s="187"/>
      <c r="G566" s="444"/>
      <c r="H566" s="443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O566" s="187"/>
      <c r="AP566" s="187"/>
      <c r="AQ566" s="187"/>
      <c r="AR566" s="187"/>
      <c r="AS566" s="187"/>
      <c r="AT566" s="187"/>
      <c r="AU566" s="187"/>
      <c r="AV566" s="187"/>
      <c r="AW566" s="187"/>
      <c r="AX566" s="187"/>
      <c r="AY566" s="187"/>
      <c r="AZ566" s="187"/>
      <c r="BA566" s="187"/>
      <c r="BB566" s="187"/>
    </row>
    <row r="567" spans="1:54" ht="15.75" customHeight="1">
      <c r="A567" s="442"/>
      <c r="B567" s="442"/>
      <c r="C567" s="187"/>
      <c r="D567" s="187"/>
      <c r="E567" s="187"/>
      <c r="F567" s="187"/>
      <c r="G567" s="444"/>
      <c r="H567" s="443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O567" s="187"/>
      <c r="AP567" s="187"/>
      <c r="AQ567" s="187"/>
      <c r="AR567" s="187"/>
      <c r="AS567" s="187"/>
      <c r="AT567" s="187"/>
      <c r="AU567" s="187"/>
      <c r="AV567" s="187"/>
      <c r="AW567" s="187"/>
      <c r="AX567" s="187"/>
      <c r="AY567" s="187"/>
      <c r="AZ567" s="187"/>
      <c r="BA567" s="187"/>
      <c r="BB567" s="187"/>
    </row>
    <row r="568" spans="1:54" ht="15.75" customHeight="1">
      <c r="A568" s="442"/>
      <c r="B568" s="442"/>
      <c r="C568" s="187"/>
      <c r="D568" s="187"/>
      <c r="E568" s="187"/>
      <c r="F568" s="187"/>
      <c r="G568" s="444"/>
      <c r="H568" s="443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O568" s="187"/>
      <c r="AP568" s="187"/>
      <c r="AQ568" s="187"/>
      <c r="AR568" s="187"/>
      <c r="AS568" s="187"/>
      <c r="AT568" s="187"/>
      <c r="AU568" s="187"/>
      <c r="AV568" s="187"/>
      <c r="AW568" s="187"/>
      <c r="AX568" s="187"/>
      <c r="AY568" s="187"/>
      <c r="AZ568" s="187"/>
      <c r="BA568" s="187"/>
      <c r="BB568" s="187"/>
    </row>
    <row r="569" spans="1:54" ht="15.75" customHeight="1">
      <c r="A569" s="442"/>
      <c r="B569" s="442"/>
      <c r="C569" s="187"/>
      <c r="D569" s="187"/>
      <c r="E569" s="187"/>
      <c r="F569" s="187"/>
      <c r="G569" s="444"/>
      <c r="H569" s="443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  <c r="AJ569" s="187"/>
      <c r="AK569" s="187"/>
      <c r="AL569" s="187"/>
      <c r="AM569" s="187"/>
      <c r="AO569" s="187"/>
      <c r="AP569" s="187"/>
      <c r="AQ569" s="187"/>
      <c r="AR569" s="187"/>
      <c r="AS569" s="187"/>
      <c r="AT569" s="187"/>
      <c r="AU569" s="187"/>
      <c r="AV569" s="187"/>
      <c r="AW569" s="187"/>
      <c r="AX569" s="187"/>
      <c r="AY569" s="187"/>
      <c r="AZ569" s="187"/>
      <c r="BA569" s="187"/>
      <c r="BB569" s="187"/>
    </row>
    <row r="570" spans="1:54" ht="15.75" customHeight="1">
      <c r="A570" s="442"/>
      <c r="B570" s="442"/>
      <c r="C570" s="187"/>
      <c r="D570" s="187"/>
      <c r="E570" s="187"/>
      <c r="F570" s="187"/>
      <c r="G570" s="444"/>
      <c r="H570" s="443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  <c r="AI570" s="187"/>
      <c r="AJ570" s="187"/>
      <c r="AK570" s="187"/>
      <c r="AL570" s="187"/>
      <c r="AM570" s="187"/>
      <c r="AO570" s="187"/>
      <c r="AP570" s="187"/>
      <c r="AQ570" s="187"/>
      <c r="AR570" s="187"/>
      <c r="AS570" s="187"/>
      <c r="AT570" s="187"/>
      <c r="AU570" s="187"/>
      <c r="AV570" s="187"/>
      <c r="AW570" s="187"/>
      <c r="AX570" s="187"/>
      <c r="AY570" s="187"/>
      <c r="AZ570" s="187"/>
      <c r="BA570" s="187"/>
      <c r="BB570" s="187"/>
    </row>
    <row r="571" spans="1:54" ht="15.75" customHeight="1">
      <c r="A571" s="442"/>
      <c r="B571" s="442"/>
      <c r="C571" s="187"/>
      <c r="D571" s="187"/>
      <c r="E571" s="187"/>
      <c r="F571" s="187"/>
      <c r="G571" s="444"/>
      <c r="H571" s="443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  <c r="AA571" s="187"/>
      <c r="AB571" s="187"/>
      <c r="AC571" s="187"/>
      <c r="AD571" s="187"/>
      <c r="AE571" s="187"/>
      <c r="AF571" s="187"/>
      <c r="AG571" s="187"/>
      <c r="AH571" s="187"/>
      <c r="AI571" s="187"/>
      <c r="AJ571" s="187"/>
      <c r="AK571" s="187"/>
      <c r="AL571" s="187"/>
      <c r="AM571" s="187"/>
      <c r="AO571" s="187"/>
      <c r="AP571" s="187"/>
      <c r="AQ571" s="187"/>
      <c r="AR571" s="187"/>
      <c r="AS571" s="187"/>
      <c r="AT571" s="187"/>
      <c r="AU571" s="187"/>
      <c r="AV571" s="187"/>
      <c r="AW571" s="187"/>
      <c r="AX571" s="187"/>
      <c r="AY571" s="187"/>
      <c r="AZ571" s="187"/>
      <c r="BA571" s="187"/>
      <c r="BB571" s="187"/>
    </row>
    <row r="572" spans="1:54" ht="15.75" customHeight="1">
      <c r="A572" s="442"/>
      <c r="B572" s="442"/>
      <c r="C572" s="187"/>
      <c r="D572" s="187"/>
      <c r="E572" s="187"/>
      <c r="F572" s="187"/>
      <c r="G572" s="444"/>
      <c r="H572" s="443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  <c r="AA572" s="187"/>
      <c r="AB572" s="187"/>
      <c r="AC572" s="187"/>
      <c r="AD572" s="187"/>
      <c r="AE572" s="187"/>
      <c r="AF572" s="187"/>
      <c r="AG572" s="187"/>
      <c r="AH572" s="187"/>
      <c r="AI572" s="187"/>
      <c r="AJ572" s="187"/>
      <c r="AK572" s="187"/>
      <c r="AL572" s="187"/>
      <c r="AM572" s="187"/>
      <c r="AO572" s="187"/>
      <c r="AP572" s="187"/>
      <c r="AQ572" s="187"/>
      <c r="AR572" s="187"/>
      <c r="AS572" s="187"/>
      <c r="AT572" s="187"/>
      <c r="AU572" s="187"/>
      <c r="AV572" s="187"/>
      <c r="AW572" s="187"/>
      <c r="AX572" s="187"/>
      <c r="AY572" s="187"/>
      <c r="AZ572" s="187"/>
      <c r="BA572" s="187"/>
      <c r="BB572" s="187"/>
    </row>
    <row r="573" spans="1:54" ht="15.75" customHeight="1">
      <c r="A573" s="442"/>
      <c r="B573" s="442"/>
      <c r="C573" s="187"/>
      <c r="D573" s="187"/>
      <c r="E573" s="187"/>
      <c r="F573" s="187"/>
      <c r="G573" s="444"/>
      <c r="H573" s="443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  <c r="AA573" s="187"/>
      <c r="AB573" s="187"/>
      <c r="AC573" s="187"/>
      <c r="AD573" s="187"/>
      <c r="AE573" s="187"/>
      <c r="AF573" s="187"/>
      <c r="AG573" s="187"/>
      <c r="AH573" s="187"/>
      <c r="AI573" s="187"/>
      <c r="AJ573" s="187"/>
      <c r="AK573" s="187"/>
      <c r="AL573" s="187"/>
      <c r="AM573" s="187"/>
      <c r="AO573" s="187"/>
      <c r="AP573" s="187"/>
      <c r="AQ573" s="187"/>
      <c r="AR573" s="187"/>
      <c r="AS573" s="187"/>
      <c r="AT573" s="187"/>
      <c r="AU573" s="187"/>
      <c r="AV573" s="187"/>
      <c r="AW573" s="187"/>
      <c r="AX573" s="187"/>
      <c r="AY573" s="187"/>
      <c r="AZ573" s="187"/>
      <c r="BA573" s="187"/>
      <c r="BB573" s="187"/>
    </row>
    <row r="574" spans="1:54" ht="15.75" customHeight="1">
      <c r="A574" s="442"/>
      <c r="B574" s="442"/>
      <c r="C574" s="187"/>
      <c r="D574" s="187"/>
      <c r="E574" s="187"/>
      <c r="F574" s="187"/>
      <c r="G574" s="444"/>
      <c r="H574" s="443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  <c r="AA574" s="187"/>
      <c r="AB574" s="187"/>
      <c r="AC574" s="187"/>
      <c r="AD574" s="187"/>
      <c r="AE574" s="187"/>
      <c r="AF574" s="187"/>
      <c r="AG574" s="187"/>
      <c r="AH574" s="187"/>
      <c r="AI574" s="187"/>
      <c r="AJ574" s="187"/>
      <c r="AK574" s="187"/>
      <c r="AL574" s="187"/>
      <c r="AM574" s="187"/>
      <c r="AO574" s="187"/>
      <c r="AP574" s="187"/>
      <c r="AQ574" s="187"/>
      <c r="AR574" s="187"/>
      <c r="AS574" s="187"/>
      <c r="AT574" s="187"/>
      <c r="AU574" s="187"/>
      <c r="AV574" s="187"/>
      <c r="AW574" s="187"/>
      <c r="AX574" s="187"/>
      <c r="AY574" s="187"/>
      <c r="AZ574" s="187"/>
      <c r="BA574" s="187"/>
      <c r="BB574" s="187"/>
    </row>
    <row r="575" spans="1:54" ht="15.75" customHeight="1">
      <c r="A575" s="442"/>
      <c r="B575" s="442"/>
      <c r="C575" s="187"/>
      <c r="D575" s="187"/>
      <c r="E575" s="187"/>
      <c r="F575" s="187"/>
      <c r="G575" s="444"/>
      <c r="H575" s="443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  <c r="AA575" s="187"/>
      <c r="AB575" s="187"/>
      <c r="AC575" s="187"/>
      <c r="AD575" s="187"/>
      <c r="AE575" s="187"/>
      <c r="AF575" s="187"/>
      <c r="AG575" s="187"/>
      <c r="AH575" s="187"/>
      <c r="AI575" s="187"/>
      <c r="AJ575" s="187"/>
      <c r="AK575" s="187"/>
      <c r="AL575" s="187"/>
      <c r="AM575" s="187"/>
      <c r="AO575" s="187"/>
      <c r="AP575" s="187"/>
      <c r="AQ575" s="187"/>
      <c r="AR575" s="187"/>
      <c r="AS575" s="187"/>
      <c r="AT575" s="187"/>
      <c r="AU575" s="187"/>
      <c r="AV575" s="187"/>
      <c r="AW575" s="187"/>
      <c r="AX575" s="187"/>
      <c r="AY575" s="187"/>
      <c r="AZ575" s="187"/>
      <c r="BA575" s="187"/>
      <c r="BB575" s="187"/>
    </row>
    <row r="576" spans="1:54" ht="15.75" customHeight="1">
      <c r="A576" s="442"/>
      <c r="B576" s="442"/>
      <c r="C576" s="187"/>
      <c r="D576" s="187"/>
      <c r="E576" s="187"/>
      <c r="F576" s="187"/>
      <c r="G576" s="444"/>
      <c r="H576" s="443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  <c r="AA576" s="187"/>
      <c r="AB576" s="187"/>
      <c r="AC576" s="187"/>
      <c r="AD576" s="187"/>
      <c r="AE576" s="187"/>
      <c r="AF576" s="187"/>
      <c r="AG576" s="187"/>
      <c r="AH576" s="187"/>
      <c r="AI576" s="187"/>
      <c r="AJ576" s="187"/>
      <c r="AK576" s="187"/>
      <c r="AL576" s="187"/>
      <c r="AM576" s="187"/>
      <c r="AO576" s="187"/>
      <c r="AP576" s="187"/>
      <c r="AQ576" s="187"/>
      <c r="AR576" s="187"/>
      <c r="AS576" s="187"/>
      <c r="AT576" s="187"/>
      <c r="AU576" s="187"/>
      <c r="AV576" s="187"/>
      <c r="AW576" s="187"/>
      <c r="AX576" s="187"/>
      <c r="AY576" s="187"/>
      <c r="AZ576" s="187"/>
      <c r="BA576" s="187"/>
      <c r="BB576" s="187"/>
    </row>
    <row r="577" spans="1:54" ht="15.75" customHeight="1">
      <c r="A577" s="442"/>
      <c r="B577" s="442"/>
      <c r="C577" s="187"/>
      <c r="D577" s="187"/>
      <c r="E577" s="187"/>
      <c r="F577" s="187"/>
      <c r="G577" s="444"/>
      <c r="H577" s="443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  <c r="AA577" s="187"/>
      <c r="AB577" s="187"/>
      <c r="AC577" s="187"/>
      <c r="AD577" s="187"/>
      <c r="AE577" s="187"/>
      <c r="AF577" s="187"/>
      <c r="AG577" s="187"/>
      <c r="AH577" s="187"/>
      <c r="AI577" s="187"/>
      <c r="AJ577" s="187"/>
      <c r="AK577" s="187"/>
      <c r="AL577" s="187"/>
      <c r="AM577" s="187"/>
      <c r="AO577" s="187"/>
      <c r="AP577" s="187"/>
      <c r="AQ577" s="187"/>
      <c r="AR577" s="187"/>
      <c r="AS577" s="187"/>
      <c r="AT577" s="187"/>
      <c r="AU577" s="187"/>
      <c r="AV577" s="187"/>
      <c r="AW577" s="187"/>
      <c r="AX577" s="187"/>
      <c r="AY577" s="187"/>
      <c r="AZ577" s="187"/>
      <c r="BA577" s="187"/>
      <c r="BB577" s="187"/>
    </row>
    <row r="578" spans="1:54" ht="15.75" customHeight="1">
      <c r="A578" s="442"/>
      <c r="B578" s="442"/>
      <c r="C578" s="187"/>
      <c r="D578" s="187"/>
      <c r="E578" s="187"/>
      <c r="F578" s="187"/>
      <c r="G578" s="444"/>
      <c r="H578" s="443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  <c r="AA578" s="187"/>
      <c r="AB578" s="187"/>
      <c r="AC578" s="187"/>
      <c r="AD578" s="187"/>
      <c r="AE578" s="187"/>
      <c r="AF578" s="187"/>
      <c r="AG578" s="187"/>
      <c r="AH578" s="187"/>
      <c r="AI578" s="187"/>
      <c r="AJ578" s="187"/>
      <c r="AK578" s="187"/>
      <c r="AL578" s="187"/>
      <c r="AM578" s="187"/>
      <c r="AO578" s="187"/>
      <c r="AP578" s="187"/>
      <c r="AQ578" s="187"/>
      <c r="AR578" s="187"/>
      <c r="AS578" s="187"/>
      <c r="AT578" s="187"/>
      <c r="AU578" s="187"/>
      <c r="AV578" s="187"/>
      <c r="AW578" s="187"/>
      <c r="AX578" s="187"/>
      <c r="AY578" s="187"/>
      <c r="AZ578" s="187"/>
      <c r="BA578" s="187"/>
      <c r="BB578" s="187"/>
    </row>
    <row r="579" spans="1:54" ht="15.75" customHeight="1">
      <c r="A579" s="442"/>
      <c r="B579" s="442"/>
      <c r="C579" s="187"/>
      <c r="D579" s="187"/>
      <c r="E579" s="187"/>
      <c r="F579" s="187"/>
      <c r="G579" s="444"/>
      <c r="H579" s="443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  <c r="AA579" s="187"/>
      <c r="AB579" s="187"/>
      <c r="AC579" s="187"/>
      <c r="AD579" s="187"/>
      <c r="AE579" s="187"/>
      <c r="AF579" s="187"/>
      <c r="AG579" s="187"/>
      <c r="AH579" s="187"/>
      <c r="AI579" s="187"/>
      <c r="AJ579" s="187"/>
      <c r="AK579" s="187"/>
      <c r="AL579" s="187"/>
      <c r="AM579" s="187"/>
      <c r="AO579" s="187"/>
      <c r="AP579" s="187"/>
      <c r="AQ579" s="187"/>
      <c r="AR579" s="187"/>
      <c r="AS579" s="187"/>
      <c r="AT579" s="187"/>
      <c r="AU579" s="187"/>
      <c r="AV579" s="187"/>
      <c r="AW579" s="187"/>
      <c r="AX579" s="187"/>
      <c r="AY579" s="187"/>
      <c r="AZ579" s="187"/>
      <c r="BA579" s="187"/>
      <c r="BB579" s="187"/>
    </row>
    <row r="580" spans="1:54" ht="15.75" customHeight="1">
      <c r="A580" s="442"/>
      <c r="B580" s="442"/>
      <c r="C580" s="187"/>
      <c r="D580" s="187"/>
      <c r="E580" s="187"/>
      <c r="F580" s="187"/>
      <c r="G580" s="444"/>
      <c r="H580" s="443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  <c r="AA580" s="187"/>
      <c r="AB580" s="187"/>
      <c r="AC580" s="187"/>
      <c r="AD580" s="187"/>
      <c r="AE580" s="187"/>
      <c r="AF580" s="187"/>
      <c r="AG580" s="187"/>
      <c r="AH580" s="187"/>
      <c r="AI580" s="187"/>
      <c r="AJ580" s="187"/>
      <c r="AK580" s="187"/>
      <c r="AL580" s="187"/>
      <c r="AM580" s="187"/>
      <c r="AO580" s="187"/>
      <c r="AP580" s="187"/>
      <c r="AQ580" s="187"/>
      <c r="AR580" s="187"/>
      <c r="AS580" s="187"/>
      <c r="AT580" s="187"/>
      <c r="AU580" s="187"/>
      <c r="AV580" s="187"/>
      <c r="AW580" s="187"/>
      <c r="AX580" s="187"/>
      <c r="AY580" s="187"/>
      <c r="AZ580" s="187"/>
      <c r="BA580" s="187"/>
      <c r="BB580" s="187"/>
    </row>
    <row r="581" spans="1:54" ht="15.75" customHeight="1">
      <c r="A581" s="442"/>
      <c r="B581" s="442"/>
      <c r="C581" s="187"/>
      <c r="D581" s="187"/>
      <c r="E581" s="187"/>
      <c r="F581" s="187"/>
      <c r="G581" s="444"/>
      <c r="H581" s="443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  <c r="AA581" s="187"/>
      <c r="AB581" s="187"/>
      <c r="AC581" s="187"/>
      <c r="AD581" s="187"/>
      <c r="AE581" s="187"/>
      <c r="AF581" s="187"/>
      <c r="AG581" s="187"/>
      <c r="AH581" s="187"/>
      <c r="AI581" s="187"/>
      <c r="AJ581" s="187"/>
      <c r="AK581" s="187"/>
      <c r="AL581" s="187"/>
      <c r="AM581" s="187"/>
      <c r="AO581" s="187"/>
      <c r="AP581" s="187"/>
      <c r="AQ581" s="187"/>
      <c r="AR581" s="187"/>
      <c r="AS581" s="187"/>
      <c r="AT581" s="187"/>
      <c r="AU581" s="187"/>
      <c r="AV581" s="187"/>
      <c r="AW581" s="187"/>
      <c r="AX581" s="187"/>
      <c r="AY581" s="187"/>
      <c r="AZ581" s="187"/>
      <c r="BA581" s="187"/>
      <c r="BB581" s="187"/>
    </row>
    <row r="582" spans="1:54" ht="15.75" customHeight="1">
      <c r="A582" s="442"/>
      <c r="B582" s="442"/>
      <c r="C582" s="187"/>
      <c r="D582" s="187"/>
      <c r="E582" s="187"/>
      <c r="F582" s="187"/>
      <c r="G582" s="444"/>
      <c r="H582" s="443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O582" s="187"/>
      <c r="AP582" s="187"/>
      <c r="AQ582" s="187"/>
      <c r="AR582" s="187"/>
      <c r="AS582" s="187"/>
      <c r="AT582" s="187"/>
      <c r="AU582" s="187"/>
      <c r="AV582" s="187"/>
      <c r="AW582" s="187"/>
      <c r="AX582" s="187"/>
      <c r="AY582" s="187"/>
      <c r="AZ582" s="187"/>
      <c r="BA582" s="187"/>
      <c r="BB582" s="187"/>
    </row>
    <row r="583" spans="1:54" ht="15.75" customHeight="1">
      <c r="A583" s="442"/>
      <c r="B583" s="442"/>
      <c r="C583" s="187"/>
      <c r="D583" s="187"/>
      <c r="E583" s="187"/>
      <c r="F583" s="187"/>
      <c r="G583" s="444"/>
      <c r="H583" s="443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O583" s="187"/>
      <c r="AP583" s="187"/>
      <c r="AQ583" s="187"/>
      <c r="AR583" s="187"/>
      <c r="AS583" s="187"/>
      <c r="AT583" s="187"/>
      <c r="AU583" s="187"/>
      <c r="AV583" s="187"/>
      <c r="AW583" s="187"/>
      <c r="AX583" s="187"/>
      <c r="AY583" s="187"/>
      <c r="AZ583" s="187"/>
      <c r="BA583" s="187"/>
      <c r="BB583" s="187"/>
    </row>
    <row r="584" spans="1:54" ht="15.75" customHeight="1">
      <c r="A584" s="442"/>
      <c r="B584" s="442"/>
      <c r="C584" s="187"/>
      <c r="D584" s="187"/>
      <c r="E584" s="187"/>
      <c r="F584" s="187"/>
      <c r="G584" s="444"/>
      <c r="H584" s="443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O584" s="187"/>
      <c r="AP584" s="187"/>
      <c r="AQ584" s="187"/>
      <c r="AR584" s="187"/>
      <c r="AS584" s="187"/>
      <c r="AT584" s="187"/>
      <c r="AU584" s="187"/>
      <c r="AV584" s="187"/>
      <c r="AW584" s="187"/>
      <c r="AX584" s="187"/>
      <c r="AY584" s="187"/>
      <c r="AZ584" s="187"/>
      <c r="BA584" s="187"/>
      <c r="BB584" s="187"/>
    </row>
    <row r="585" spans="1:54" ht="15.75" customHeight="1">
      <c r="A585" s="442"/>
      <c r="B585" s="442"/>
      <c r="C585" s="187"/>
      <c r="D585" s="187"/>
      <c r="E585" s="187"/>
      <c r="F585" s="187"/>
      <c r="G585" s="444"/>
      <c r="H585" s="443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  <c r="AA585" s="187"/>
      <c r="AB585" s="187"/>
      <c r="AC585" s="187"/>
      <c r="AD585" s="187"/>
      <c r="AE585" s="187"/>
      <c r="AF585" s="187"/>
      <c r="AG585" s="187"/>
      <c r="AH585" s="187"/>
      <c r="AI585" s="187"/>
      <c r="AJ585" s="187"/>
      <c r="AK585" s="187"/>
      <c r="AL585" s="187"/>
      <c r="AM585" s="187"/>
      <c r="AO585" s="187"/>
      <c r="AP585" s="187"/>
      <c r="AQ585" s="187"/>
      <c r="AR585" s="187"/>
      <c r="AS585" s="187"/>
      <c r="AT585" s="187"/>
      <c r="AU585" s="187"/>
      <c r="AV585" s="187"/>
      <c r="AW585" s="187"/>
      <c r="AX585" s="187"/>
      <c r="AY585" s="187"/>
      <c r="AZ585" s="187"/>
      <c r="BA585" s="187"/>
      <c r="BB585" s="187"/>
    </row>
    <row r="586" spans="1:54" ht="15.75" customHeight="1">
      <c r="A586" s="442"/>
      <c r="B586" s="442"/>
      <c r="C586" s="187"/>
      <c r="D586" s="187"/>
      <c r="E586" s="187"/>
      <c r="F586" s="187"/>
      <c r="G586" s="444"/>
      <c r="H586" s="443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  <c r="AA586" s="187"/>
      <c r="AB586" s="187"/>
      <c r="AC586" s="187"/>
      <c r="AD586" s="187"/>
      <c r="AE586" s="187"/>
      <c r="AF586" s="187"/>
      <c r="AG586" s="187"/>
      <c r="AH586" s="187"/>
      <c r="AI586" s="187"/>
      <c r="AJ586" s="187"/>
      <c r="AK586" s="187"/>
      <c r="AL586" s="187"/>
      <c r="AM586" s="187"/>
      <c r="AO586" s="187"/>
      <c r="AP586" s="187"/>
      <c r="AQ586" s="187"/>
      <c r="AR586" s="187"/>
      <c r="AS586" s="187"/>
      <c r="AT586" s="187"/>
      <c r="AU586" s="187"/>
      <c r="AV586" s="187"/>
      <c r="AW586" s="187"/>
      <c r="AX586" s="187"/>
      <c r="AY586" s="187"/>
      <c r="AZ586" s="187"/>
      <c r="BA586" s="187"/>
      <c r="BB586" s="187"/>
    </row>
    <row r="587" spans="1:54" ht="15.75" customHeight="1">
      <c r="A587" s="442"/>
      <c r="B587" s="442"/>
      <c r="C587" s="187"/>
      <c r="D587" s="187"/>
      <c r="E587" s="187"/>
      <c r="F587" s="187"/>
      <c r="G587" s="444"/>
      <c r="H587" s="443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  <c r="AA587" s="187"/>
      <c r="AB587" s="187"/>
      <c r="AC587" s="187"/>
      <c r="AD587" s="187"/>
      <c r="AE587" s="187"/>
      <c r="AF587" s="187"/>
      <c r="AG587" s="187"/>
      <c r="AH587" s="187"/>
      <c r="AI587" s="187"/>
      <c r="AJ587" s="187"/>
      <c r="AK587" s="187"/>
      <c r="AL587" s="187"/>
      <c r="AM587" s="187"/>
      <c r="AO587" s="187"/>
      <c r="AP587" s="187"/>
      <c r="AQ587" s="187"/>
      <c r="AR587" s="187"/>
      <c r="AS587" s="187"/>
      <c r="AT587" s="187"/>
      <c r="AU587" s="187"/>
      <c r="AV587" s="187"/>
      <c r="AW587" s="187"/>
      <c r="AX587" s="187"/>
      <c r="AY587" s="187"/>
      <c r="AZ587" s="187"/>
      <c r="BA587" s="187"/>
      <c r="BB587" s="187"/>
    </row>
    <row r="588" spans="1:54" ht="15.75" customHeight="1">
      <c r="A588" s="442"/>
      <c r="B588" s="442"/>
      <c r="C588" s="187"/>
      <c r="D588" s="187"/>
      <c r="E588" s="187"/>
      <c r="F588" s="187"/>
      <c r="G588" s="444"/>
      <c r="H588" s="443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  <c r="AA588" s="187"/>
      <c r="AB588" s="187"/>
      <c r="AC588" s="187"/>
      <c r="AD588" s="187"/>
      <c r="AE588" s="187"/>
      <c r="AF588" s="187"/>
      <c r="AG588" s="187"/>
      <c r="AH588" s="187"/>
      <c r="AI588" s="187"/>
      <c r="AJ588" s="187"/>
      <c r="AK588" s="187"/>
      <c r="AL588" s="187"/>
      <c r="AM588" s="187"/>
      <c r="AO588" s="187"/>
      <c r="AP588" s="187"/>
      <c r="AQ588" s="187"/>
      <c r="AR588" s="187"/>
      <c r="AS588" s="187"/>
      <c r="AT588" s="187"/>
      <c r="AU588" s="187"/>
      <c r="AV588" s="187"/>
      <c r="AW588" s="187"/>
      <c r="AX588" s="187"/>
      <c r="AY588" s="187"/>
      <c r="AZ588" s="187"/>
      <c r="BA588" s="187"/>
      <c r="BB588" s="187"/>
    </row>
    <row r="589" spans="1:54" ht="15.75" customHeight="1">
      <c r="A589" s="442"/>
      <c r="B589" s="442"/>
      <c r="C589" s="187"/>
      <c r="D589" s="187"/>
      <c r="E589" s="187"/>
      <c r="F589" s="187"/>
      <c r="G589" s="444"/>
      <c r="H589" s="443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  <c r="AA589" s="187"/>
      <c r="AB589" s="187"/>
      <c r="AC589" s="187"/>
      <c r="AD589" s="187"/>
      <c r="AE589" s="187"/>
      <c r="AF589" s="187"/>
      <c r="AG589" s="187"/>
      <c r="AH589" s="187"/>
      <c r="AI589" s="187"/>
      <c r="AJ589" s="187"/>
      <c r="AK589" s="187"/>
      <c r="AL589" s="187"/>
      <c r="AM589" s="187"/>
      <c r="AO589" s="187"/>
      <c r="AP589" s="187"/>
      <c r="AQ589" s="187"/>
      <c r="AR589" s="187"/>
      <c r="AS589" s="187"/>
      <c r="AT589" s="187"/>
      <c r="AU589" s="187"/>
      <c r="AV589" s="187"/>
      <c r="AW589" s="187"/>
      <c r="AX589" s="187"/>
      <c r="AY589" s="187"/>
      <c r="AZ589" s="187"/>
      <c r="BA589" s="187"/>
      <c r="BB589" s="187"/>
    </row>
    <row r="590" spans="1:54" ht="15.75" customHeight="1">
      <c r="A590" s="442"/>
      <c r="B590" s="442"/>
      <c r="C590" s="187"/>
      <c r="D590" s="187"/>
      <c r="E590" s="187"/>
      <c r="F590" s="187"/>
      <c r="G590" s="444"/>
      <c r="H590" s="443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  <c r="AA590" s="187"/>
      <c r="AB590" s="187"/>
      <c r="AC590" s="187"/>
      <c r="AD590" s="187"/>
      <c r="AE590" s="187"/>
      <c r="AF590" s="187"/>
      <c r="AG590" s="187"/>
      <c r="AH590" s="187"/>
      <c r="AI590" s="187"/>
      <c r="AJ590" s="187"/>
      <c r="AK590" s="187"/>
      <c r="AL590" s="187"/>
      <c r="AM590" s="187"/>
      <c r="AO590" s="187"/>
      <c r="AP590" s="187"/>
      <c r="AQ590" s="187"/>
      <c r="AR590" s="187"/>
      <c r="AS590" s="187"/>
      <c r="AT590" s="187"/>
      <c r="AU590" s="187"/>
      <c r="AV590" s="187"/>
      <c r="AW590" s="187"/>
      <c r="AX590" s="187"/>
      <c r="AY590" s="187"/>
      <c r="AZ590" s="187"/>
      <c r="BA590" s="187"/>
      <c r="BB590" s="187"/>
    </row>
    <row r="591" spans="1:54" ht="15.75" customHeight="1">
      <c r="A591" s="442"/>
      <c r="B591" s="442"/>
      <c r="C591" s="187"/>
      <c r="D591" s="187"/>
      <c r="E591" s="187"/>
      <c r="F591" s="187"/>
      <c r="G591" s="444"/>
      <c r="H591" s="443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  <c r="AA591" s="187"/>
      <c r="AB591" s="187"/>
      <c r="AC591" s="187"/>
      <c r="AD591" s="187"/>
      <c r="AE591" s="187"/>
      <c r="AF591" s="187"/>
      <c r="AG591" s="187"/>
      <c r="AH591" s="187"/>
      <c r="AI591" s="187"/>
      <c r="AJ591" s="187"/>
      <c r="AK591" s="187"/>
      <c r="AL591" s="187"/>
      <c r="AM591" s="187"/>
      <c r="AO591" s="187"/>
      <c r="AP591" s="187"/>
      <c r="AQ591" s="187"/>
      <c r="AR591" s="187"/>
      <c r="AS591" s="187"/>
      <c r="AT591" s="187"/>
      <c r="AU591" s="187"/>
      <c r="AV591" s="187"/>
      <c r="AW591" s="187"/>
      <c r="AX591" s="187"/>
      <c r="AY591" s="187"/>
      <c r="AZ591" s="187"/>
      <c r="BA591" s="187"/>
      <c r="BB591" s="187"/>
    </row>
    <row r="592" spans="1:54" ht="15.75" customHeight="1">
      <c r="A592" s="442"/>
      <c r="B592" s="442"/>
      <c r="C592" s="187"/>
      <c r="D592" s="187"/>
      <c r="E592" s="187"/>
      <c r="F592" s="187"/>
      <c r="G592" s="444"/>
      <c r="H592" s="443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  <c r="AA592" s="187"/>
      <c r="AB592" s="187"/>
      <c r="AC592" s="187"/>
      <c r="AD592" s="187"/>
      <c r="AE592" s="187"/>
      <c r="AF592" s="187"/>
      <c r="AG592" s="187"/>
      <c r="AH592" s="187"/>
      <c r="AI592" s="187"/>
      <c r="AJ592" s="187"/>
      <c r="AK592" s="187"/>
      <c r="AL592" s="187"/>
      <c r="AM592" s="187"/>
      <c r="AO592" s="187"/>
      <c r="AP592" s="187"/>
      <c r="AQ592" s="187"/>
      <c r="AR592" s="187"/>
      <c r="AS592" s="187"/>
      <c r="AT592" s="187"/>
      <c r="AU592" s="187"/>
      <c r="AV592" s="187"/>
      <c r="AW592" s="187"/>
      <c r="AX592" s="187"/>
      <c r="AY592" s="187"/>
      <c r="AZ592" s="187"/>
      <c r="BA592" s="187"/>
      <c r="BB592" s="187"/>
    </row>
    <row r="593" spans="1:54" ht="15.75" customHeight="1">
      <c r="A593" s="442"/>
      <c r="B593" s="442"/>
      <c r="C593" s="187"/>
      <c r="D593" s="187"/>
      <c r="E593" s="187"/>
      <c r="F593" s="187"/>
      <c r="G593" s="444"/>
      <c r="H593" s="443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  <c r="AA593" s="187"/>
      <c r="AB593" s="187"/>
      <c r="AC593" s="187"/>
      <c r="AD593" s="187"/>
      <c r="AE593" s="187"/>
      <c r="AF593" s="187"/>
      <c r="AG593" s="187"/>
      <c r="AH593" s="187"/>
      <c r="AI593" s="187"/>
      <c r="AJ593" s="187"/>
      <c r="AK593" s="187"/>
      <c r="AL593" s="187"/>
      <c r="AM593" s="187"/>
      <c r="AO593" s="187"/>
      <c r="AP593" s="187"/>
      <c r="AQ593" s="187"/>
      <c r="AR593" s="187"/>
      <c r="AS593" s="187"/>
      <c r="AT593" s="187"/>
      <c r="AU593" s="187"/>
      <c r="AV593" s="187"/>
      <c r="AW593" s="187"/>
      <c r="AX593" s="187"/>
      <c r="AY593" s="187"/>
      <c r="AZ593" s="187"/>
      <c r="BA593" s="187"/>
      <c r="BB593" s="187"/>
    </row>
    <row r="594" spans="1:54" ht="15.75" customHeight="1">
      <c r="A594" s="442"/>
      <c r="B594" s="442"/>
      <c r="C594" s="187"/>
      <c r="D594" s="187"/>
      <c r="E594" s="187"/>
      <c r="F594" s="187"/>
      <c r="G594" s="444"/>
      <c r="H594" s="443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  <c r="AA594" s="187"/>
      <c r="AB594" s="187"/>
      <c r="AC594" s="187"/>
      <c r="AD594" s="187"/>
      <c r="AE594" s="187"/>
      <c r="AF594" s="187"/>
      <c r="AG594" s="187"/>
      <c r="AH594" s="187"/>
      <c r="AI594" s="187"/>
      <c r="AJ594" s="187"/>
      <c r="AK594" s="187"/>
      <c r="AL594" s="187"/>
      <c r="AM594" s="187"/>
      <c r="AO594" s="187"/>
      <c r="AP594" s="187"/>
      <c r="AQ594" s="187"/>
      <c r="AR594" s="187"/>
      <c r="AS594" s="187"/>
      <c r="AT594" s="187"/>
      <c r="AU594" s="187"/>
      <c r="AV594" s="187"/>
      <c r="AW594" s="187"/>
      <c r="AX594" s="187"/>
      <c r="AY594" s="187"/>
      <c r="AZ594" s="187"/>
      <c r="BA594" s="187"/>
      <c r="BB594" s="187"/>
    </row>
    <row r="595" spans="1:54" ht="15.75" customHeight="1">
      <c r="A595" s="442"/>
      <c r="B595" s="442"/>
      <c r="C595" s="187"/>
      <c r="D595" s="187"/>
      <c r="E595" s="187"/>
      <c r="F595" s="187"/>
      <c r="G595" s="444"/>
      <c r="H595" s="443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  <c r="AA595" s="187"/>
      <c r="AB595" s="187"/>
      <c r="AC595" s="187"/>
      <c r="AD595" s="187"/>
      <c r="AE595" s="187"/>
      <c r="AF595" s="187"/>
      <c r="AG595" s="187"/>
      <c r="AH595" s="187"/>
      <c r="AI595" s="187"/>
      <c r="AJ595" s="187"/>
      <c r="AK595" s="187"/>
      <c r="AL595" s="187"/>
      <c r="AM595" s="187"/>
      <c r="AO595" s="187"/>
      <c r="AP595" s="187"/>
      <c r="AQ595" s="187"/>
      <c r="AR595" s="187"/>
      <c r="AS595" s="187"/>
      <c r="AT595" s="187"/>
      <c r="AU595" s="187"/>
      <c r="AV595" s="187"/>
      <c r="AW595" s="187"/>
      <c r="AX595" s="187"/>
      <c r="AY595" s="187"/>
      <c r="AZ595" s="187"/>
      <c r="BA595" s="187"/>
      <c r="BB595" s="187"/>
    </row>
    <row r="596" spans="1:54" ht="15.75" customHeight="1">
      <c r="A596" s="442"/>
      <c r="B596" s="442"/>
      <c r="C596" s="187"/>
      <c r="D596" s="187"/>
      <c r="E596" s="187"/>
      <c r="F596" s="187"/>
      <c r="G596" s="444"/>
      <c r="H596" s="443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  <c r="AA596" s="187"/>
      <c r="AB596" s="187"/>
      <c r="AC596" s="187"/>
      <c r="AD596" s="187"/>
      <c r="AE596" s="187"/>
      <c r="AF596" s="187"/>
      <c r="AG596" s="187"/>
      <c r="AH596" s="187"/>
      <c r="AI596" s="187"/>
      <c r="AJ596" s="187"/>
      <c r="AK596" s="187"/>
      <c r="AL596" s="187"/>
      <c r="AM596" s="187"/>
      <c r="AO596" s="187"/>
      <c r="AP596" s="187"/>
      <c r="AQ596" s="187"/>
      <c r="AR596" s="187"/>
      <c r="AS596" s="187"/>
      <c r="AT596" s="187"/>
      <c r="AU596" s="187"/>
      <c r="AV596" s="187"/>
      <c r="AW596" s="187"/>
      <c r="AX596" s="187"/>
      <c r="AY596" s="187"/>
      <c r="AZ596" s="187"/>
      <c r="BA596" s="187"/>
      <c r="BB596" s="187"/>
    </row>
    <row r="597" spans="1:54" ht="15.75" customHeight="1">
      <c r="A597" s="442"/>
      <c r="B597" s="442"/>
      <c r="C597" s="187"/>
      <c r="D597" s="187"/>
      <c r="E597" s="187"/>
      <c r="F597" s="187"/>
      <c r="G597" s="444"/>
      <c r="H597" s="443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  <c r="AA597" s="187"/>
      <c r="AB597" s="187"/>
      <c r="AC597" s="187"/>
      <c r="AD597" s="187"/>
      <c r="AE597" s="187"/>
      <c r="AF597" s="187"/>
      <c r="AG597" s="187"/>
      <c r="AH597" s="187"/>
      <c r="AI597" s="187"/>
      <c r="AJ597" s="187"/>
      <c r="AK597" s="187"/>
      <c r="AL597" s="187"/>
      <c r="AM597" s="187"/>
      <c r="AO597" s="187"/>
      <c r="AP597" s="187"/>
      <c r="AQ597" s="187"/>
      <c r="AR597" s="187"/>
      <c r="AS597" s="187"/>
      <c r="AT597" s="187"/>
      <c r="AU597" s="187"/>
      <c r="AV597" s="187"/>
      <c r="AW597" s="187"/>
      <c r="AX597" s="187"/>
      <c r="AY597" s="187"/>
      <c r="AZ597" s="187"/>
      <c r="BA597" s="187"/>
      <c r="BB597" s="187"/>
    </row>
    <row r="598" spans="1:54" ht="15.75" customHeight="1">
      <c r="A598" s="442"/>
      <c r="B598" s="442"/>
      <c r="C598" s="187"/>
      <c r="D598" s="187"/>
      <c r="E598" s="187"/>
      <c r="F598" s="187"/>
      <c r="G598" s="444"/>
      <c r="H598" s="443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  <c r="AA598" s="187"/>
      <c r="AB598" s="187"/>
      <c r="AC598" s="187"/>
      <c r="AD598" s="187"/>
      <c r="AE598" s="187"/>
      <c r="AF598" s="187"/>
      <c r="AG598" s="187"/>
      <c r="AH598" s="187"/>
      <c r="AI598" s="187"/>
      <c r="AJ598" s="187"/>
      <c r="AK598" s="187"/>
      <c r="AL598" s="187"/>
      <c r="AM598" s="187"/>
      <c r="AO598" s="187"/>
      <c r="AP598" s="187"/>
      <c r="AQ598" s="187"/>
      <c r="AR598" s="187"/>
      <c r="AS598" s="187"/>
      <c r="AT598" s="187"/>
      <c r="AU598" s="187"/>
      <c r="AV598" s="187"/>
      <c r="AW598" s="187"/>
      <c r="AX598" s="187"/>
      <c r="AY598" s="187"/>
      <c r="AZ598" s="187"/>
      <c r="BA598" s="187"/>
      <c r="BB598" s="187"/>
    </row>
    <row r="599" spans="1:54" ht="15.75" customHeight="1">
      <c r="A599" s="442"/>
      <c r="B599" s="442"/>
      <c r="C599" s="187"/>
      <c r="D599" s="187"/>
      <c r="E599" s="187"/>
      <c r="F599" s="187"/>
      <c r="G599" s="444"/>
      <c r="H599" s="443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  <c r="AA599" s="187"/>
      <c r="AB599" s="187"/>
      <c r="AC599" s="187"/>
      <c r="AD599" s="187"/>
      <c r="AE599" s="187"/>
      <c r="AF599" s="187"/>
      <c r="AG599" s="187"/>
      <c r="AH599" s="187"/>
      <c r="AI599" s="187"/>
      <c r="AJ599" s="187"/>
      <c r="AK599" s="187"/>
      <c r="AL599" s="187"/>
      <c r="AM599" s="187"/>
      <c r="AO599" s="187"/>
      <c r="AP599" s="187"/>
      <c r="AQ599" s="187"/>
      <c r="AR599" s="187"/>
      <c r="AS599" s="187"/>
      <c r="AT599" s="187"/>
      <c r="AU599" s="187"/>
      <c r="AV599" s="187"/>
      <c r="AW599" s="187"/>
      <c r="AX599" s="187"/>
      <c r="AY599" s="187"/>
      <c r="AZ599" s="187"/>
      <c r="BA599" s="187"/>
      <c r="BB599" s="187"/>
    </row>
    <row r="600" spans="1:54" ht="15.75" customHeight="1">
      <c r="A600" s="442"/>
      <c r="B600" s="442"/>
      <c r="C600" s="187"/>
      <c r="D600" s="187"/>
      <c r="E600" s="187"/>
      <c r="F600" s="187"/>
      <c r="G600" s="444"/>
      <c r="H600" s="443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  <c r="AA600" s="187"/>
      <c r="AB600" s="187"/>
      <c r="AC600" s="187"/>
      <c r="AD600" s="187"/>
      <c r="AE600" s="187"/>
      <c r="AF600" s="187"/>
      <c r="AG600" s="187"/>
      <c r="AH600" s="187"/>
      <c r="AI600" s="187"/>
      <c r="AJ600" s="187"/>
      <c r="AK600" s="187"/>
      <c r="AL600" s="187"/>
      <c r="AM600" s="187"/>
      <c r="AO600" s="187"/>
      <c r="AP600" s="187"/>
      <c r="AQ600" s="187"/>
      <c r="AR600" s="187"/>
      <c r="AS600" s="187"/>
      <c r="AT600" s="187"/>
      <c r="AU600" s="187"/>
      <c r="AV600" s="187"/>
      <c r="AW600" s="187"/>
      <c r="AX600" s="187"/>
      <c r="AY600" s="187"/>
      <c r="AZ600" s="187"/>
      <c r="BA600" s="187"/>
      <c r="BB600" s="187"/>
    </row>
    <row r="601" spans="1:54" ht="15.75" customHeight="1">
      <c r="A601" s="442"/>
      <c r="B601" s="442"/>
      <c r="C601" s="187"/>
      <c r="D601" s="187"/>
      <c r="E601" s="187"/>
      <c r="F601" s="187"/>
      <c r="G601" s="444"/>
      <c r="H601" s="443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  <c r="AA601" s="187"/>
      <c r="AB601" s="187"/>
      <c r="AC601" s="187"/>
      <c r="AD601" s="187"/>
      <c r="AE601" s="187"/>
      <c r="AF601" s="187"/>
      <c r="AG601" s="187"/>
      <c r="AH601" s="187"/>
      <c r="AI601" s="187"/>
      <c r="AJ601" s="187"/>
      <c r="AK601" s="187"/>
      <c r="AL601" s="187"/>
      <c r="AM601" s="187"/>
      <c r="AO601" s="187"/>
      <c r="AP601" s="187"/>
      <c r="AQ601" s="187"/>
      <c r="AR601" s="187"/>
      <c r="AS601" s="187"/>
      <c r="AT601" s="187"/>
      <c r="AU601" s="187"/>
      <c r="AV601" s="187"/>
      <c r="AW601" s="187"/>
      <c r="AX601" s="187"/>
      <c r="AY601" s="187"/>
      <c r="AZ601" s="187"/>
      <c r="BA601" s="187"/>
      <c r="BB601" s="187"/>
    </row>
    <row r="602" spans="1:54" ht="15.75" customHeight="1">
      <c r="A602" s="442"/>
      <c r="B602" s="442"/>
      <c r="C602" s="187"/>
      <c r="D602" s="187"/>
      <c r="E602" s="187"/>
      <c r="F602" s="187"/>
      <c r="G602" s="444"/>
      <c r="H602" s="443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  <c r="AA602" s="187"/>
      <c r="AB602" s="187"/>
      <c r="AC602" s="187"/>
      <c r="AD602" s="187"/>
      <c r="AE602" s="187"/>
      <c r="AF602" s="187"/>
      <c r="AG602" s="187"/>
      <c r="AH602" s="187"/>
      <c r="AI602" s="187"/>
      <c r="AJ602" s="187"/>
      <c r="AK602" s="187"/>
      <c r="AL602" s="187"/>
      <c r="AM602" s="187"/>
      <c r="AO602" s="187"/>
      <c r="AP602" s="187"/>
      <c r="AQ602" s="187"/>
      <c r="AR602" s="187"/>
      <c r="AS602" s="187"/>
      <c r="AT602" s="187"/>
      <c r="AU602" s="187"/>
      <c r="AV602" s="187"/>
      <c r="AW602" s="187"/>
      <c r="AX602" s="187"/>
      <c r="AY602" s="187"/>
      <c r="AZ602" s="187"/>
      <c r="BA602" s="187"/>
      <c r="BB602" s="187"/>
    </row>
    <row r="603" spans="1:54" ht="15.75" customHeight="1">
      <c r="A603" s="442"/>
      <c r="B603" s="442"/>
      <c r="C603" s="187"/>
      <c r="D603" s="187"/>
      <c r="E603" s="187"/>
      <c r="F603" s="187"/>
      <c r="G603" s="444"/>
      <c r="H603" s="443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  <c r="AA603" s="187"/>
      <c r="AB603" s="187"/>
      <c r="AC603" s="187"/>
      <c r="AD603" s="187"/>
      <c r="AE603" s="187"/>
      <c r="AF603" s="187"/>
      <c r="AG603" s="187"/>
      <c r="AH603" s="187"/>
      <c r="AI603" s="187"/>
      <c r="AJ603" s="187"/>
      <c r="AK603" s="187"/>
      <c r="AL603" s="187"/>
      <c r="AM603" s="187"/>
      <c r="AO603" s="187"/>
      <c r="AP603" s="187"/>
      <c r="AQ603" s="187"/>
      <c r="AR603" s="187"/>
      <c r="AS603" s="187"/>
      <c r="AT603" s="187"/>
      <c r="AU603" s="187"/>
      <c r="AV603" s="187"/>
      <c r="AW603" s="187"/>
      <c r="AX603" s="187"/>
      <c r="AY603" s="187"/>
      <c r="AZ603" s="187"/>
      <c r="BA603" s="187"/>
      <c r="BB603" s="187"/>
    </row>
    <row r="604" spans="1:54" ht="15.75" customHeight="1">
      <c r="A604" s="442"/>
      <c r="B604" s="442"/>
      <c r="C604" s="187"/>
      <c r="D604" s="187"/>
      <c r="E604" s="187"/>
      <c r="F604" s="187"/>
      <c r="G604" s="444"/>
      <c r="H604" s="443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  <c r="AA604" s="187"/>
      <c r="AB604" s="187"/>
      <c r="AC604" s="187"/>
      <c r="AD604" s="187"/>
      <c r="AE604" s="187"/>
      <c r="AF604" s="187"/>
      <c r="AG604" s="187"/>
      <c r="AH604" s="187"/>
      <c r="AI604" s="187"/>
      <c r="AJ604" s="187"/>
      <c r="AK604" s="187"/>
      <c r="AL604" s="187"/>
      <c r="AM604" s="187"/>
      <c r="AO604" s="187"/>
      <c r="AP604" s="187"/>
      <c r="AQ604" s="187"/>
      <c r="AR604" s="187"/>
      <c r="AS604" s="187"/>
      <c r="AT604" s="187"/>
      <c r="AU604" s="187"/>
      <c r="AV604" s="187"/>
      <c r="AW604" s="187"/>
      <c r="AX604" s="187"/>
      <c r="AY604" s="187"/>
      <c r="AZ604" s="187"/>
      <c r="BA604" s="187"/>
      <c r="BB604" s="187"/>
    </row>
    <row r="605" spans="1:54" ht="15.75" customHeight="1">
      <c r="A605" s="442"/>
      <c r="B605" s="442"/>
      <c r="C605" s="187"/>
      <c r="D605" s="187"/>
      <c r="E605" s="187"/>
      <c r="F605" s="187"/>
      <c r="G605" s="444"/>
      <c r="H605" s="443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  <c r="AA605" s="187"/>
      <c r="AB605" s="187"/>
      <c r="AC605" s="187"/>
      <c r="AD605" s="187"/>
      <c r="AE605" s="187"/>
      <c r="AF605" s="187"/>
      <c r="AG605" s="187"/>
      <c r="AH605" s="187"/>
      <c r="AI605" s="187"/>
      <c r="AJ605" s="187"/>
      <c r="AK605" s="187"/>
      <c r="AL605" s="187"/>
      <c r="AM605" s="187"/>
      <c r="AO605" s="187"/>
      <c r="AP605" s="187"/>
      <c r="AQ605" s="187"/>
      <c r="AR605" s="187"/>
      <c r="AS605" s="187"/>
      <c r="AT605" s="187"/>
      <c r="AU605" s="187"/>
      <c r="AV605" s="187"/>
      <c r="AW605" s="187"/>
      <c r="AX605" s="187"/>
      <c r="AY605" s="187"/>
      <c r="AZ605" s="187"/>
      <c r="BA605" s="187"/>
      <c r="BB605" s="187"/>
    </row>
    <row r="606" spans="1:54" ht="15.75" customHeight="1">
      <c r="A606" s="442"/>
      <c r="B606" s="442"/>
      <c r="C606" s="187"/>
      <c r="D606" s="187"/>
      <c r="E606" s="187"/>
      <c r="F606" s="187"/>
      <c r="G606" s="444"/>
      <c r="H606" s="443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  <c r="AA606" s="187"/>
      <c r="AB606" s="187"/>
      <c r="AC606" s="187"/>
      <c r="AD606" s="187"/>
      <c r="AE606" s="187"/>
      <c r="AF606" s="187"/>
      <c r="AG606" s="187"/>
      <c r="AH606" s="187"/>
      <c r="AI606" s="187"/>
      <c r="AJ606" s="187"/>
      <c r="AK606" s="187"/>
      <c r="AL606" s="187"/>
      <c r="AM606" s="187"/>
      <c r="AO606" s="187"/>
      <c r="AP606" s="187"/>
      <c r="AQ606" s="187"/>
      <c r="AR606" s="187"/>
      <c r="AS606" s="187"/>
      <c r="AT606" s="187"/>
      <c r="AU606" s="187"/>
      <c r="AV606" s="187"/>
      <c r="AW606" s="187"/>
      <c r="AX606" s="187"/>
      <c r="AY606" s="187"/>
      <c r="AZ606" s="187"/>
      <c r="BA606" s="187"/>
      <c r="BB606" s="187"/>
    </row>
    <row r="607" spans="1:54" ht="15.75" customHeight="1">
      <c r="A607" s="442"/>
      <c r="B607" s="442"/>
      <c r="C607" s="187"/>
      <c r="D607" s="187"/>
      <c r="E607" s="187"/>
      <c r="F607" s="187"/>
      <c r="G607" s="444"/>
      <c r="H607" s="443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  <c r="AA607" s="187"/>
      <c r="AB607" s="187"/>
      <c r="AC607" s="187"/>
      <c r="AD607" s="187"/>
      <c r="AE607" s="187"/>
      <c r="AF607" s="187"/>
      <c r="AG607" s="187"/>
      <c r="AH607" s="187"/>
      <c r="AI607" s="187"/>
      <c r="AJ607" s="187"/>
      <c r="AK607" s="187"/>
      <c r="AL607" s="187"/>
      <c r="AM607" s="187"/>
      <c r="AO607" s="187"/>
      <c r="AP607" s="187"/>
      <c r="AQ607" s="187"/>
      <c r="AR607" s="187"/>
      <c r="AS607" s="187"/>
      <c r="AT607" s="187"/>
      <c r="AU607" s="187"/>
      <c r="AV607" s="187"/>
      <c r="AW607" s="187"/>
      <c r="AX607" s="187"/>
      <c r="AY607" s="187"/>
      <c r="AZ607" s="187"/>
      <c r="BA607" s="187"/>
      <c r="BB607" s="187"/>
    </row>
    <row r="608" spans="1:54" ht="15.75" customHeight="1">
      <c r="A608" s="442"/>
      <c r="B608" s="442"/>
      <c r="C608" s="187"/>
      <c r="D608" s="187"/>
      <c r="E608" s="187"/>
      <c r="F608" s="187"/>
      <c r="G608" s="444"/>
      <c r="H608" s="443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  <c r="AA608" s="187"/>
      <c r="AB608" s="187"/>
      <c r="AC608" s="187"/>
      <c r="AD608" s="187"/>
      <c r="AE608" s="187"/>
      <c r="AF608" s="187"/>
      <c r="AG608" s="187"/>
      <c r="AH608" s="187"/>
      <c r="AI608" s="187"/>
      <c r="AJ608" s="187"/>
      <c r="AK608" s="187"/>
      <c r="AL608" s="187"/>
      <c r="AM608" s="187"/>
      <c r="AO608" s="187"/>
      <c r="AP608" s="187"/>
      <c r="AQ608" s="187"/>
      <c r="AR608" s="187"/>
      <c r="AS608" s="187"/>
      <c r="AT608" s="187"/>
      <c r="AU608" s="187"/>
      <c r="AV608" s="187"/>
      <c r="AW608" s="187"/>
      <c r="AX608" s="187"/>
      <c r="AY608" s="187"/>
      <c r="AZ608" s="187"/>
      <c r="BA608" s="187"/>
      <c r="BB608" s="187"/>
    </row>
    <row r="609" spans="1:54" ht="15.75" customHeight="1">
      <c r="A609" s="442"/>
      <c r="B609" s="442"/>
      <c r="C609" s="187"/>
      <c r="D609" s="187"/>
      <c r="E609" s="187"/>
      <c r="F609" s="187"/>
      <c r="G609" s="444"/>
      <c r="H609" s="443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  <c r="AA609" s="187"/>
      <c r="AB609" s="187"/>
      <c r="AC609" s="187"/>
      <c r="AD609" s="187"/>
      <c r="AE609" s="187"/>
      <c r="AF609" s="187"/>
      <c r="AG609" s="187"/>
      <c r="AH609" s="187"/>
      <c r="AI609" s="187"/>
      <c r="AJ609" s="187"/>
      <c r="AK609" s="187"/>
      <c r="AL609" s="187"/>
      <c r="AM609" s="187"/>
      <c r="AO609" s="187"/>
      <c r="AP609" s="187"/>
      <c r="AQ609" s="187"/>
      <c r="AR609" s="187"/>
      <c r="AS609" s="187"/>
      <c r="AT609" s="187"/>
      <c r="AU609" s="187"/>
      <c r="AV609" s="187"/>
      <c r="AW609" s="187"/>
      <c r="AX609" s="187"/>
      <c r="AY609" s="187"/>
      <c r="AZ609" s="187"/>
      <c r="BA609" s="187"/>
      <c r="BB609" s="187"/>
    </row>
    <row r="610" spans="1:54" ht="15.75" customHeight="1">
      <c r="A610" s="442"/>
      <c r="B610" s="442"/>
      <c r="C610" s="187"/>
      <c r="D610" s="187"/>
      <c r="E610" s="187"/>
      <c r="F610" s="187"/>
      <c r="G610" s="444"/>
      <c r="H610" s="443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  <c r="AA610" s="187"/>
      <c r="AB610" s="187"/>
      <c r="AC610" s="187"/>
      <c r="AD610" s="187"/>
      <c r="AE610" s="187"/>
      <c r="AF610" s="187"/>
      <c r="AG610" s="187"/>
      <c r="AH610" s="187"/>
      <c r="AI610" s="187"/>
      <c r="AJ610" s="187"/>
      <c r="AK610" s="187"/>
      <c r="AL610" s="187"/>
      <c r="AM610" s="187"/>
      <c r="AO610" s="187"/>
      <c r="AP610" s="187"/>
      <c r="AQ610" s="187"/>
      <c r="AR610" s="187"/>
      <c r="AS610" s="187"/>
      <c r="AT610" s="187"/>
      <c r="AU610" s="187"/>
      <c r="AV610" s="187"/>
      <c r="AW610" s="187"/>
      <c r="AX610" s="187"/>
      <c r="AY610" s="187"/>
      <c r="AZ610" s="187"/>
      <c r="BA610" s="187"/>
      <c r="BB610" s="187"/>
    </row>
    <row r="611" spans="1:54" ht="15.75" customHeight="1">
      <c r="A611" s="442"/>
      <c r="B611" s="442"/>
      <c r="C611" s="187"/>
      <c r="D611" s="187"/>
      <c r="E611" s="187"/>
      <c r="F611" s="187"/>
      <c r="G611" s="444"/>
      <c r="H611" s="443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  <c r="AA611" s="187"/>
      <c r="AB611" s="187"/>
      <c r="AC611" s="187"/>
      <c r="AD611" s="187"/>
      <c r="AE611" s="187"/>
      <c r="AF611" s="187"/>
      <c r="AG611" s="187"/>
      <c r="AH611" s="187"/>
      <c r="AI611" s="187"/>
      <c r="AJ611" s="187"/>
      <c r="AK611" s="187"/>
      <c r="AL611" s="187"/>
      <c r="AM611" s="187"/>
      <c r="AO611" s="187"/>
      <c r="AP611" s="187"/>
      <c r="AQ611" s="187"/>
      <c r="AR611" s="187"/>
      <c r="AS611" s="187"/>
      <c r="AT611" s="187"/>
      <c r="AU611" s="187"/>
      <c r="AV611" s="187"/>
      <c r="AW611" s="187"/>
      <c r="AX611" s="187"/>
      <c r="AY611" s="187"/>
      <c r="AZ611" s="187"/>
      <c r="BA611" s="187"/>
      <c r="BB611" s="187"/>
    </row>
    <row r="612" spans="1:54" ht="15.75" customHeight="1">
      <c r="A612" s="442"/>
      <c r="B612" s="442"/>
      <c r="C612" s="187"/>
      <c r="D612" s="187"/>
      <c r="E612" s="187"/>
      <c r="F612" s="187"/>
      <c r="G612" s="444"/>
      <c r="H612" s="443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  <c r="AA612" s="187"/>
      <c r="AB612" s="187"/>
      <c r="AC612" s="187"/>
      <c r="AD612" s="187"/>
      <c r="AE612" s="187"/>
      <c r="AF612" s="187"/>
      <c r="AG612" s="187"/>
      <c r="AH612" s="187"/>
      <c r="AI612" s="187"/>
      <c r="AJ612" s="187"/>
      <c r="AK612" s="187"/>
      <c r="AL612" s="187"/>
      <c r="AM612" s="187"/>
      <c r="AO612" s="187"/>
      <c r="AP612" s="187"/>
      <c r="AQ612" s="187"/>
      <c r="AR612" s="187"/>
      <c r="AS612" s="187"/>
      <c r="AT612" s="187"/>
      <c r="AU612" s="187"/>
      <c r="AV612" s="187"/>
      <c r="AW612" s="187"/>
      <c r="AX612" s="187"/>
      <c r="AY612" s="187"/>
      <c r="AZ612" s="187"/>
      <c r="BA612" s="187"/>
      <c r="BB612" s="187"/>
    </row>
    <row r="613" spans="1:54" ht="15.75" customHeight="1">
      <c r="A613" s="442"/>
      <c r="B613" s="442"/>
      <c r="C613" s="187"/>
      <c r="D613" s="187"/>
      <c r="E613" s="187"/>
      <c r="F613" s="187"/>
      <c r="G613" s="444"/>
      <c r="H613" s="443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  <c r="AA613" s="187"/>
      <c r="AB613" s="187"/>
      <c r="AC613" s="187"/>
      <c r="AD613" s="187"/>
      <c r="AE613" s="187"/>
      <c r="AF613" s="187"/>
      <c r="AG613" s="187"/>
      <c r="AH613" s="187"/>
      <c r="AI613" s="187"/>
      <c r="AJ613" s="187"/>
      <c r="AK613" s="187"/>
      <c r="AL613" s="187"/>
      <c r="AM613" s="187"/>
      <c r="AO613" s="187"/>
      <c r="AP613" s="187"/>
      <c r="AQ613" s="187"/>
      <c r="AR613" s="187"/>
      <c r="AS613" s="187"/>
      <c r="AT613" s="187"/>
      <c r="AU613" s="187"/>
      <c r="AV613" s="187"/>
      <c r="AW613" s="187"/>
      <c r="AX613" s="187"/>
      <c r="AY613" s="187"/>
      <c r="AZ613" s="187"/>
      <c r="BA613" s="187"/>
      <c r="BB613" s="187"/>
    </row>
    <row r="614" spans="1:54" ht="15.75" customHeight="1">
      <c r="A614" s="442"/>
      <c r="B614" s="442"/>
      <c r="C614" s="187"/>
      <c r="D614" s="187"/>
      <c r="E614" s="187"/>
      <c r="F614" s="187"/>
      <c r="G614" s="444"/>
      <c r="H614" s="443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  <c r="AA614" s="187"/>
      <c r="AB614" s="187"/>
      <c r="AC614" s="187"/>
      <c r="AD614" s="187"/>
      <c r="AE614" s="187"/>
      <c r="AF614" s="187"/>
      <c r="AG614" s="187"/>
      <c r="AH614" s="187"/>
      <c r="AI614" s="187"/>
      <c r="AJ614" s="187"/>
      <c r="AK614" s="187"/>
      <c r="AL614" s="187"/>
      <c r="AM614" s="187"/>
      <c r="AO614" s="187"/>
      <c r="AP614" s="187"/>
      <c r="AQ614" s="187"/>
      <c r="AR614" s="187"/>
      <c r="AS614" s="187"/>
      <c r="AT614" s="187"/>
      <c r="AU614" s="187"/>
      <c r="AV614" s="187"/>
      <c r="AW614" s="187"/>
      <c r="AX614" s="187"/>
      <c r="AY614" s="187"/>
      <c r="AZ614" s="187"/>
      <c r="BA614" s="187"/>
      <c r="BB614" s="187"/>
    </row>
    <row r="615" spans="1:54" ht="15.75" customHeight="1">
      <c r="A615" s="442"/>
      <c r="B615" s="442"/>
      <c r="C615" s="187"/>
      <c r="D615" s="187"/>
      <c r="E615" s="187"/>
      <c r="F615" s="187"/>
      <c r="G615" s="444"/>
      <c r="H615" s="443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  <c r="AA615" s="187"/>
      <c r="AB615" s="187"/>
      <c r="AC615" s="187"/>
      <c r="AD615" s="187"/>
      <c r="AE615" s="187"/>
      <c r="AF615" s="187"/>
      <c r="AG615" s="187"/>
      <c r="AH615" s="187"/>
      <c r="AI615" s="187"/>
      <c r="AJ615" s="187"/>
      <c r="AK615" s="187"/>
      <c r="AL615" s="187"/>
      <c r="AM615" s="187"/>
      <c r="AO615" s="187"/>
      <c r="AP615" s="187"/>
      <c r="AQ615" s="187"/>
      <c r="AR615" s="187"/>
      <c r="AS615" s="187"/>
      <c r="AT615" s="187"/>
      <c r="AU615" s="187"/>
      <c r="AV615" s="187"/>
      <c r="AW615" s="187"/>
      <c r="AX615" s="187"/>
      <c r="AY615" s="187"/>
      <c r="AZ615" s="187"/>
      <c r="BA615" s="187"/>
      <c r="BB615" s="187"/>
    </row>
    <row r="616" spans="1:54" ht="15.75" customHeight="1">
      <c r="A616" s="442"/>
      <c r="B616" s="442"/>
      <c r="C616" s="187"/>
      <c r="D616" s="187"/>
      <c r="E616" s="187"/>
      <c r="F616" s="187"/>
      <c r="G616" s="444"/>
      <c r="H616" s="443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  <c r="AA616" s="187"/>
      <c r="AB616" s="187"/>
      <c r="AC616" s="187"/>
      <c r="AD616" s="187"/>
      <c r="AE616" s="187"/>
      <c r="AF616" s="187"/>
      <c r="AG616" s="187"/>
      <c r="AH616" s="187"/>
      <c r="AI616" s="187"/>
      <c r="AJ616" s="187"/>
      <c r="AK616" s="187"/>
      <c r="AL616" s="187"/>
      <c r="AM616" s="187"/>
      <c r="AO616" s="187"/>
      <c r="AP616" s="187"/>
      <c r="AQ616" s="187"/>
      <c r="AR616" s="187"/>
      <c r="AS616" s="187"/>
      <c r="AT616" s="187"/>
      <c r="AU616" s="187"/>
      <c r="AV616" s="187"/>
      <c r="AW616" s="187"/>
      <c r="AX616" s="187"/>
      <c r="AY616" s="187"/>
      <c r="AZ616" s="187"/>
      <c r="BA616" s="187"/>
      <c r="BB616" s="187"/>
    </row>
    <row r="617" spans="1:54" ht="15.75" customHeight="1">
      <c r="A617" s="442"/>
      <c r="B617" s="442"/>
      <c r="C617" s="187"/>
      <c r="D617" s="187"/>
      <c r="E617" s="187"/>
      <c r="F617" s="187"/>
      <c r="G617" s="444"/>
      <c r="H617" s="443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  <c r="AA617" s="187"/>
      <c r="AB617" s="187"/>
      <c r="AC617" s="187"/>
      <c r="AD617" s="187"/>
      <c r="AE617" s="187"/>
      <c r="AF617" s="187"/>
      <c r="AG617" s="187"/>
      <c r="AH617" s="187"/>
      <c r="AI617" s="187"/>
      <c r="AJ617" s="187"/>
      <c r="AK617" s="187"/>
      <c r="AL617" s="187"/>
      <c r="AM617" s="187"/>
      <c r="AO617" s="187"/>
      <c r="AP617" s="187"/>
      <c r="AQ617" s="187"/>
      <c r="AR617" s="187"/>
      <c r="AS617" s="187"/>
      <c r="AT617" s="187"/>
      <c r="AU617" s="187"/>
      <c r="AV617" s="187"/>
      <c r="AW617" s="187"/>
      <c r="AX617" s="187"/>
      <c r="AY617" s="187"/>
      <c r="AZ617" s="187"/>
      <c r="BA617" s="187"/>
      <c r="BB617" s="187"/>
    </row>
    <row r="618" spans="1:54" ht="15.75" customHeight="1">
      <c r="A618" s="442"/>
      <c r="B618" s="442"/>
      <c r="C618" s="187"/>
      <c r="D618" s="187"/>
      <c r="E618" s="187"/>
      <c r="F618" s="187"/>
      <c r="G618" s="444"/>
      <c r="H618" s="443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  <c r="AA618" s="187"/>
      <c r="AB618" s="187"/>
      <c r="AC618" s="187"/>
      <c r="AD618" s="187"/>
      <c r="AE618" s="187"/>
      <c r="AF618" s="187"/>
      <c r="AG618" s="187"/>
      <c r="AH618" s="187"/>
      <c r="AI618" s="187"/>
      <c r="AJ618" s="187"/>
      <c r="AK618" s="187"/>
      <c r="AL618" s="187"/>
      <c r="AM618" s="187"/>
      <c r="AO618" s="187"/>
      <c r="AP618" s="187"/>
      <c r="AQ618" s="187"/>
      <c r="AR618" s="187"/>
      <c r="AS618" s="187"/>
      <c r="AT618" s="187"/>
      <c r="AU618" s="187"/>
      <c r="AV618" s="187"/>
      <c r="AW618" s="187"/>
      <c r="AX618" s="187"/>
      <c r="AY618" s="187"/>
      <c r="AZ618" s="187"/>
      <c r="BA618" s="187"/>
      <c r="BB618" s="187"/>
    </row>
    <row r="619" spans="1:54" ht="15.75" customHeight="1">
      <c r="A619" s="442"/>
      <c r="B619" s="442"/>
      <c r="C619" s="187"/>
      <c r="D619" s="187"/>
      <c r="E619" s="187"/>
      <c r="F619" s="187"/>
      <c r="G619" s="444"/>
      <c r="H619" s="443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  <c r="AI619" s="187"/>
      <c r="AJ619" s="187"/>
      <c r="AK619" s="187"/>
      <c r="AL619" s="187"/>
      <c r="AM619" s="187"/>
      <c r="AO619" s="187"/>
      <c r="AP619" s="187"/>
      <c r="AQ619" s="187"/>
      <c r="AR619" s="187"/>
      <c r="AS619" s="187"/>
      <c r="AT619" s="187"/>
      <c r="AU619" s="187"/>
      <c r="AV619" s="187"/>
      <c r="AW619" s="187"/>
      <c r="AX619" s="187"/>
      <c r="AY619" s="187"/>
      <c r="AZ619" s="187"/>
      <c r="BA619" s="187"/>
      <c r="BB619" s="187"/>
    </row>
    <row r="620" spans="1:54" ht="15.75" customHeight="1">
      <c r="A620" s="442"/>
      <c r="B620" s="442"/>
      <c r="C620" s="187"/>
      <c r="D620" s="187"/>
      <c r="E620" s="187"/>
      <c r="F620" s="187"/>
      <c r="G620" s="444"/>
      <c r="H620" s="443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  <c r="AA620" s="187"/>
      <c r="AB620" s="187"/>
      <c r="AC620" s="187"/>
      <c r="AD620" s="187"/>
      <c r="AE620" s="187"/>
      <c r="AF620" s="187"/>
      <c r="AG620" s="187"/>
      <c r="AH620" s="187"/>
      <c r="AI620" s="187"/>
      <c r="AJ620" s="187"/>
      <c r="AK620" s="187"/>
      <c r="AL620" s="187"/>
      <c r="AM620" s="187"/>
      <c r="AO620" s="187"/>
      <c r="AP620" s="187"/>
      <c r="AQ620" s="187"/>
      <c r="AR620" s="187"/>
      <c r="AS620" s="187"/>
      <c r="AT620" s="187"/>
      <c r="AU620" s="187"/>
      <c r="AV620" s="187"/>
      <c r="AW620" s="187"/>
      <c r="AX620" s="187"/>
      <c r="AY620" s="187"/>
      <c r="AZ620" s="187"/>
      <c r="BA620" s="187"/>
      <c r="BB620" s="187"/>
    </row>
    <row r="621" spans="1:54" ht="15.75" customHeight="1">
      <c r="A621" s="442"/>
      <c r="B621" s="442"/>
      <c r="C621" s="187"/>
      <c r="D621" s="187"/>
      <c r="E621" s="187"/>
      <c r="F621" s="187"/>
      <c r="G621" s="444"/>
      <c r="H621" s="443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  <c r="AA621" s="187"/>
      <c r="AB621" s="187"/>
      <c r="AC621" s="187"/>
      <c r="AD621" s="187"/>
      <c r="AE621" s="187"/>
      <c r="AF621" s="187"/>
      <c r="AG621" s="187"/>
      <c r="AH621" s="187"/>
      <c r="AI621" s="187"/>
      <c r="AJ621" s="187"/>
      <c r="AK621" s="187"/>
      <c r="AL621" s="187"/>
      <c r="AM621" s="187"/>
      <c r="AO621" s="187"/>
      <c r="AP621" s="187"/>
      <c r="AQ621" s="187"/>
      <c r="AR621" s="187"/>
      <c r="AS621" s="187"/>
      <c r="AT621" s="187"/>
      <c r="AU621" s="187"/>
      <c r="AV621" s="187"/>
      <c r="AW621" s="187"/>
      <c r="AX621" s="187"/>
      <c r="AY621" s="187"/>
      <c r="AZ621" s="187"/>
      <c r="BA621" s="187"/>
      <c r="BB621" s="187"/>
    </row>
    <row r="622" spans="1:54" ht="15.75" customHeight="1">
      <c r="A622" s="442"/>
      <c r="B622" s="442"/>
      <c r="C622" s="187"/>
      <c r="D622" s="187"/>
      <c r="E622" s="187"/>
      <c r="F622" s="187"/>
      <c r="G622" s="444"/>
      <c r="H622" s="443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  <c r="AA622" s="187"/>
      <c r="AB622" s="187"/>
      <c r="AC622" s="187"/>
      <c r="AD622" s="187"/>
      <c r="AE622" s="187"/>
      <c r="AF622" s="187"/>
      <c r="AG622" s="187"/>
      <c r="AH622" s="187"/>
      <c r="AI622" s="187"/>
      <c r="AJ622" s="187"/>
      <c r="AK622" s="187"/>
      <c r="AL622" s="187"/>
      <c r="AM622" s="187"/>
      <c r="AO622" s="187"/>
      <c r="AP622" s="187"/>
      <c r="AQ622" s="187"/>
      <c r="AR622" s="187"/>
      <c r="AS622" s="187"/>
      <c r="AT622" s="187"/>
      <c r="AU622" s="187"/>
      <c r="AV622" s="187"/>
      <c r="AW622" s="187"/>
      <c r="AX622" s="187"/>
      <c r="AY622" s="187"/>
      <c r="AZ622" s="187"/>
      <c r="BA622" s="187"/>
      <c r="BB622" s="187"/>
    </row>
    <row r="623" spans="1:54" ht="15.75" customHeight="1">
      <c r="A623" s="442"/>
      <c r="B623" s="442"/>
      <c r="C623" s="187"/>
      <c r="D623" s="187"/>
      <c r="E623" s="187"/>
      <c r="F623" s="187"/>
      <c r="G623" s="444"/>
      <c r="H623" s="443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  <c r="AA623" s="187"/>
      <c r="AB623" s="187"/>
      <c r="AC623" s="187"/>
      <c r="AD623" s="187"/>
      <c r="AE623" s="187"/>
      <c r="AF623" s="187"/>
      <c r="AG623" s="187"/>
      <c r="AH623" s="187"/>
      <c r="AI623" s="187"/>
      <c r="AJ623" s="187"/>
      <c r="AK623" s="187"/>
      <c r="AL623" s="187"/>
      <c r="AM623" s="187"/>
      <c r="AO623" s="187"/>
      <c r="AP623" s="187"/>
      <c r="AQ623" s="187"/>
      <c r="AR623" s="187"/>
      <c r="AS623" s="187"/>
      <c r="AT623" s="187"/>
      <c r="AU623" s="187"/>
      <c r="AV623" s="187"/>
      <c r="AW623" s="187"/>
      <c r="AX623" s="187"/>
      <c r="AY623" s="187"/>
      <c r="AZ623" s="187"/>
      <c r="BA623" s="187"/>
      <c r="BB623" s="187"/>
    </row>
    <row r="624" spans="1:54" ht="15.75" customHeight="1">
      <c r="A624" s="442"/>
      <c r="B624" s="442"/>
      <c r="C624" s="187"/>
      <c r="D624" s="187"/>
      <c r="E624" s="187"/>
      <c r="F624" s="187"/>
      <c r="G624" s="444"/>
      <c r="H624" s="443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  <c r="AA624" s="187"/>
      <c r="AB624" s="187"/>
      <c r="AC624" s="187"/>
      <c r="AD624" s="187"/>
      <c r="AE624" s="187"/>
      <c r="AF624" s="187"/>
      <c r="AG624" s="187"/>
      <c r="AH624" s="187"/>
      <c r="AI624" s="187"/>
      <c r="AJ624" s="187"/>
      <c r="AK624" s="187"/>
      <c r="AL624" s="187"/>
      <c r="AM624" s="187"/>
      <c r="AO624" s="187"/>
      <c r="AP624" s="187"/>
      <c r="AQ624" s="187"/>
      <c r="AR624" s="187"/>
      <c r="AS624" s="187"/>
      <c r="AT624" s="187"/>
      <c r="AU624" s="187"/>
      <c r="AV624" s="187"/>
      <c r="AW624" s="187"/>
      <c r="AX624" s="187"/>
      <c r="AY624" s="187"/>
      <c r="AZ624" s="187"/>
      <c r="BA624" s="187"/>
      <c r="BB624" s="187"/>
    </row>
    <row r="625" spans="1:54" ht="15.75" customHeight="1">
      <c r="A625" s="442"/>
      <c r="B625" s="442"/>
      <c r="C625" s="187"/>
      <c r="D625" s="187"/>
      <c r="E625" s="187"/>
      <c r="F625" s="187"/>
      <c r="G625" s="444"/>
      <c r="H625" s="443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  <c r="AA625" s="187"/>
      <c r="AB625" s="187"/>
      <c r="AC625" s="187"/>
      <c r="AD625" s="187"/>
      <c r="AE625" s="187"/>
      <c r="AF625" s="187"/>
      <c r="AG625" s="187"/>
      <c r="AH625" s="187"/>
      <c r="AI625" s="187"/>
      <c r="AJ625" s="187"/>
      <c r="AK625" s="187"/>
      <c r="AL625" s="187"/>
      <c r="AM625" s="187"/>
      <c r="AO625" s="187"/>
      <c r="AP625" s="187"/>
      <c r="AQ625" s="187"/>
      <c r="AR625" s="187"/>
      <c r="AS625" s="187"/>
      <c r="AT625" s="187"/>
      <c r="AU625" s="187"/>
      <c r="AV625" s="187"/>
      <c r="AW625" s="187"/>
      <c r="AX625" s="187"/>
      <c r="AY625" s="187"/>
      <c r="AZ625" s="187"/>
      <c r="BA625" s="187"/>
      <c r="BB625" s="187"/>
    </row>
    <row r="626" spans="1:54" ht="15.75" customHeight="1">
      <c r="A626" s="442"/>
      <c r="B626" s="442"/>
      <c r="C626" s="187"/>
      <c r="D626" s="187"/>
      <c r="E626" s="187"/>
      <c r="F626" s="187"/>
      <c r="G626" s="444"/>
      <c r="H626" s="443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  <c r="AI626" s="187"/>
      <c r="AJ626" s="187"/>
      <c r="AK626" s="187"/>
      <c r="AL626" s="187"/>
      <c r="AM626" s="187"/>
      <c r="AO626" s="187"/>
      <c r="AP626" s="187"/>
      <c r="AQ626" s="187"/>
      <c r="AR626" s="187"/>
      <c r="AS626" s="187"/>
      <c r="AT626" s="187"/>
      <c r="AU626" s="187"/>
      <c r="AV626" s="187"/>
      <c r="AW626" s="187"/>
      <c r="AX626" s="187"/>
      <c r="AY626" s="187"/>
      <c r="AZ626" s="187"/>
      <c r="BA626" s="187"/>
      <c r="BB626" s="187"/>
    </row>
    <row r="627" spans="1:54" ht="15.75" customHeight="1">
      <c r="A627" s="442"/>
      <c r="B627" s="442"/>
      <c r="C627" s="187"/>
      <c r="D627" s="187"/>
      <c r="E627" s="187"/>
      <c r="F627" s="187"/>
      <c r="G627" s="444"/>
      <c r="H627" s="443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  <c r="AA627" s="187"/>
      <c r="AB627" s="187"/>
      <c r="AC627" s="187"/>
      <c r="AD627" s="187"/>
      <c r="AE627" s="187"/>
      <c r="AF627" s="187"/>
      <c r="AG627" s="187"/>
      <c r="AH627" s="187"/>
      <c r="AI627" s="187"/>
      <c r="AJ627" s="187"/>
      <c r="AK627" s="187"/>
      <c r="AL627" s="187"/>
      <c r="AM627" s="187"/>
      <c r="AO627" s="187"/>
      <c r="AP627" s="187"/>
      <c r="AQ627" s="187"/>
      <c r="AR627" s="187"/>
      <c r="AS627" s="187"/>
      <c r="AT627" s="187"/>
      <c r="AU627" s="187"/>
      <c r="AV627" s="187"/>
      <c r="AW627" s="187"/>
      <c r="AX627" s="187"/>
      <c r="AY627" s="187"/>
      <c r="AZ627" s="187"/>
      <c r="BA627" s="187"/>
      <c r="BB627" s="187"/>
    </row>
    <row r="628" spans="1:54" ht="15.75" customHeight="1">
      <c r="A628" s="442"/>
      <c r="B628" s="442"/>
      <c r="C628" s="187"/>
      <c r="D628" s="187"/>
      <c r="E628" s="187"/>
      <c r="F628" s="187"/>
      <c r="G628" s="444"/>
      <c r="H628" s="443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  <c r="AA628" s="187"/>
      <c r="AB628" s="187"/>
      <c r="AC628" s="187"/>
      <c r="AD628" s="187"/>
      <c r="AE628" s="187"/>
      <c r="AF628" s="187"/>
      <c r="AG628" s="187"/>
      <c r="AH628" s="187"/>
      <c r="AI628" s="187"/>
      <c r="AJ628" s="187"/>
      <c r="AK628" s="187"/>
      <c r="AL628" s="187"/>
      <c r="AM628" s="187"/>
      <c r="AO628" s="187"/>
      <c r="AP628" s="187"/>
      <c r="AQ628" s="187"/>
      <c r="AR628" s="187"/>
      <c r="AS628" s="187"/>
      <c r="AT628" s="187"/>
      <c r="AU628" s="187"/>
      <c r="AV628" s="187"/>
      <c r="AW628" s="187"/>
      <c r="AX628" s="187"/>
      <c r="AY628" s="187"/>
      <c r="AZ628" s="187"/>
      <c r="BA628" s="187"/>
      <c r="BB628" s="187"/>
    </row>
    <row r="629" spans="1:54" ht="15.75" customHeight="1">
      <c r="A629" s="442"/>
      <c r="B629" s="442"/>
      <c r="C629" s="187"/>
      <c r="D629" s="187"/>
      <c r="E629" s="187"/>
      <c r="F629" s="187"/>
      <c r="G629" s="444"/>
      <c r="H629" s="443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  <c r="AA629" s="187"/>
      <c r="AB629" s="187"/>
      <c r="AC629" s="187"/>
      <c r="AD629" s="187"/>
      <c r="AE629" s="187"/>
      <c r="AF629" s="187"/>
      <c r="AG629" s="187"/>
      <c r="AH629" s="187"/>
      <c r="AI629" s="187"/>
      <c r="AJ629" s="187"/>
      <c r="AK629" s="187"/>
      <c r="AL629" s="187"/>
      <c r="AM629" s="187"/>
      <c r="AO629" s="187"/>
      <c r="AP629" s="187"/>
      <c r="AQ629" s="187"/>
      <c r="AR629" s="187"/>
      <c r="AS629" s="187"/>
      <c r="AT629" s="187"/>
      <c r="AU629" s="187"/>
      <c r="AV629" s="187"/>
      <c r="AW629" s="187"/>
      <c r="AX629" s="187"/>
      <c r="AY629" s="187"/>
      <c r="AZ629" s="187"/>
      <c r="BA629" s="187"/>
      <c r="BB629" s="187"/>
    </row>
    <row r="630" spans="1:54" ht="15.75" customHeight="1">
      <c r="A630" s="442"/>
      <c r="B630" s="442"/>
      <c r="C630" s="187"/>
      <c r="D630" s="187"/>
      <c r="E630" s="187"/>
      <c r="F630" s="187"/>
      <c r="G630" s="444"/>
      <c r="H630" s="443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  <c r="AA630" s="187"/>
      <c r="AB630" s="187"/>
      <c r="AC630" s="187"/>
      <c r="AD630" s="187"/>
      <c r="AE630" s="187"/>
      <c r="AF630" s="187"/>
      <c r="AG630" s="187"/>
      <c r="AH630" s="187"/>
      <c r="AI630" s="187"/>
      <c r="AJ630" s="187"/>
      <c r="AK630" s="187"/>
      <c r="AL630" s="187"/>
      <c r="AM630" s="187"/>
      <c r="AO630" s="187"/>
      <c r="AP630" s="187"/>
      <c r="AQ630" s="187"/>
      <c r="AR630" s="187"/>
      <c r="AS630" s="187"/>
      <c r="AT630" s="187"/>
      <c r="AU630" s="187"/>
      <c r="AV630" s="187"/>
      <c r="AW630" s="187"/>
      <c r="AX630" s="187"/>
      <c r="AY630" s="187"/>
      <c r="AZ630" s="187"/>
      <c r="BA630" s="187"/>
      <c r="BB630" s="187"/>
    </row>
    <row r="631" spans="1:54" ht="15.75" customHeight="1">
      <c r="A631" s="442"/>
      <c r="B631" s="442"/>
      <c r="C631" s="187"/>
      <c r="D631" s="187"/>
      <c r="E631" s="187"/>
      <c r="F631" s="187"/>
      <c r="G631" s="444"/>
      <c r="H631" s="443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  <c r="AA631" s="187"/>
      <c r="AB631" s="187"/>
      <c r="AC631" s="187"/>
      <c r="AD631" s="187"/>
      <c r="AE631" s="187"/>
      <c r="AF631" s="187"/>
      <c r="AG631" s="187"/>
      <c r="AH631" s="187"/>
      <c r="AI631" s="187"/>
      <c r="AJ631" s="187"/>
      <c r="AK631" s="187"/>
      <c r="AL631" s="187"/>
      <c r="AM631" s="187"/>
      <c r="AO631" s="187"/>
      <c r="AP631" s="187"/>
      <c r="AQ631" s="187"/>
      <c r="AR631" s="187"/>
      <c r="AS631" s="187"/>
      <c r="AT631" s="187"/>
      <c r="AU631" s="187"/>
      <c r="AV631" s="187"/>
      <c r="AW631" s="187"/>
      <c r="AX631" s="187"/>
      <c r="AY631" s="187"/>
      <c r="AZ631" s="187"/>
      <c r="BA631" s="187"/>
      <c r="BB631" s="187"/>
    </row>
    <row r="632" spans="1:54" ht="15.75" customHeight="1">
      <c r="A632" s="442"/>
      <c r="B632" s="442"/>
      <c r="C632" s="187"/>
      <c r="D632" s="187"/>
      <c r="E632" s="187"/>
      <c r="F632" s="187"/>
      <c r="G632" s="444"/>
      <c r="H632" s="443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  <c r="AA632" s="187"/>
      <c r="AB632" s="187"/>
      <c r="AC632" s="187"/>
      <c r="AD632" s="187"/>
      <c r="AE632" s="187"/>
      <c r="AF632" s="187"/>
      <c r="AG632" s="187"/>
      <c r="AH632" s="187"/>
      <c r="AI632" s="187"/>
      <c r="AJ632" s="187"/>
      <c r="AK632" s="187"/>
      <c r="AL632" s="187"/>
      <c r="AM632" s="187"/>
      <c r="AO632" s="187"/>
      <c r="AP632" s="187"/>
      <c r="AQ632" s="187"/>
      <c r="AR632" s="187"/>
      <c r="AS632" s="187"/>
      <c r="AT632" s="187"/>
      <c r="AU632" s="187"/>
      <c r="AV632" s="187"/>
      <c r="AW632" s="187"/>
      <c r="AX632" s="187"/>
      <c r="AY632" s="187"/>
      <c r="AZ632" s="187"/>
      <c r="BA632" s="187"/>
      <c r="BB632" s="187"/>
    </row>
    <row r="633" spans="1:54" ht="15.75" customHeight="1">
      <c r="A633" s="442"/>
      <c r="B633" s="442"/>
      <c r="C633" s="187"/>
      <c r="D633" s="187"/>
      <c r="E633" s="187"/>
      <c r="F633" s="187"/>
      <c r="G633" s="444"/>
      <c r="H633" s="443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  <c r="AA633" s="187"/>
      <c r="AB633" s="187"/>
      <c r="AC633" s="187"/>
      <c r="AD633" s="187"/>
      <c r="AE633" s="187"/>
      <c r="AF633" s="187"/>
      <c r="AG633" s="187"/>
      <c r="AH633" s="187"/>
      <c r="AI633" s="187"/>
      <c r="AJ633" s="187"/>
      <c r="AK633" s="187"/>
      <c r="AL633" s="187"/>
      <c r="AM633" s="187"/>
      <c r="AO633" s="187"/>
      <c r="AP633" s="187"/>
      <c r="AQ633" s="187"/>
      <c r="AR633" s="187"/>
      <c r="AS633" s="187"/>
      <c r="AT633" s="187"/>
      <c r="AU633" s="187"/>
      <c r="AV633" s="187"/>
      <c r="AW633" s="187"/>
      <c r="AX633" s="187"/>
      <c r="AY633" s="187"/>
      <c r="AZ633" s="187"/>
      <c r="BA633" s="187"/>
      <c r="BB633" s="187"/>
    </row>
    <row r="634" spans="1:54" ht="15.75" customHeight="1">
      <c r="A634" s="442"/>
      <c r="B634" s="442"/>
      <c r="C634" s="187"/>
      <c r="D634" s="187"/>
      <c r="E634" s="187"/>
      <c r="F634" s="187"/>
      <c r="G634" s="444"/>
      <c r="H634" s="443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  <c r="AA634" s="187"/>
      <c r="AB634" s="187"/>
      <c r="AC634" s="187"/>
      <c r="AD634" s="187"/>
      <c r="AE634" s="187"/>
      <c r="AF634" s="187"/>
      <c r="AG634" s="187"/>
      <c r="AH634" s="187"/>
      <c r="AI634" s="187"/>
      <c r="AJ634" s="187"/>
      <c r="AK634" s="187"/>
      <c r="AL634" s="187"/>
      <c r="AM634" s="187"/>
      <c r="AO634" s="187"/>
      <c r="AP634" s="187"/>
      <c r="AQ634" s="187"/>
      <c r="AR634" s="187"/>
      <c r="AS634" s="187"/>
      <c r="AT634" s="187"/>
      <c r="AU634" s="187"/>
      <c r="AV634" s="187"/>
      <c r="AW634" s="187"/>
      <c r="AX634" s="187"/>
      <c r="AY634" s="187"/>
      <c r="AZ634" s="187"/>
      <c r="BA634" s="187"/>
      <c r="BB634" s="187"/>
    </row>
    <row r="635" spans="1:54" ht="15.75" customHeight="1">
      <c r="A635" s="442"/>
      <c r="B635" s="442"/>
      <c r="C635" s="187"/>
      <c r="D635" s="187"/>
      <c r="E635" s="187"/>
      <c r="F635" s="187"/>
      <c r="G635" s="444"/>
      <c r="H635" s="443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  <c r="AA635" s="187"/>
      <c r="AB635" s="187"/>
      <c r="AC635" s="187"/>
      <c r="AD635" s="187"/>
      <c r="AE635" s="187"/>
      <c r="AF635" s="187"/>
      <c r="AG635" s="187"/>
      <c r="AH635" s="187"/>
      <c r="AI635" s="187"/>
      <c r="AJ635" s="187"/>
      <c r="AK635" s="187"/>
      <c r="AL635" s="187"/>
      <c r="AM635" s="187"/>
      <c r="AO635" s="187"/>
      <c r="AP635" s="187"/>
      <c r="AQ635" s="187"/>
      <c r="AR635" s="187"/>
      <c r="AS635" s="187"/>
      <c r="AT635" s="187"/>
      <c r="AU635" s="187"/>
      <c r="AV635" s="187"/>
      <c r="AW635" s="187"/>
      <c r="AX635" s="187"/>
      <c r="AY635" s="187"/>
      <c r="AZ635" s="187"/>
      <c r="BA635" s="187"/>
      <c r="BB635" s="187"/>
    </row>
    <row r="636" spans="1:54" ht="15.75" customHeight="1">
      <c r="A636" s="442"/>
      <c r="B636" s="442"/>
      <c r="C636" s="187"/>
      <c r="D636" s="187"/>
      <c r="E636" s="187"/>
      <c r="F636" s="187"/>
      <c r="G636" s="444"/>
      <c r="H636" s="443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7"/>
      <c r="AD636" s="187"/>
      <c r="AE636" s="187"/>
      <c r="AF636" s="187"/>
      <c r="AG636" s="187"/>
      <c r="AH636" s="187"/>
      <c r="AI636" s="187"/>
      <c r="AJ636" s="187"/>
      <c r="AK636" s="187"/>
      <c r="AL636" s="187"/>
      <c r="AM636" s="187"/>
      <c r="AO636" s="187"/>
      <c r="AP636" s="187"/>
      <c r="AQ636" s="187"/>
      <c r="AR636" s="187"/>
      <c r="AS636" s="187"/>
      <c r="AT636" s="187"/>
      <c r="AU636" s="187"/>
      <c r="AV636" s="187"/>
      <c r="AW636" s="187"/>
      <c r="AX636" s="187"/>
      <c r="AY636" s="187"/>
      <c r="AZ636" s="187"/>
      <c r="BA636" s="187"/>
      <c r="BB636" s="187"/>
    </row>
    <row r="637" spans="1:54" ht="15.75" customHeight="1">
      <c r="A637" s="442"/>
      <c r="B637" s="442"/>
      <c r="C637" s="187"/>
      <c r="D637" s="187"/>
      <c r="E637" s="187"/>
      <c r="F637" s="187"/>
      <c r="G637" s="444"/>
      <c r="H637" s="443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  <c r="AA637" s="187"/>
      <c r="AB637" s="187"/>
      <c r="AC637" s="187"/>
      <c r="AD637" s="187"/>
      <c r="AE637" s="187"/>
      <c r="AF637" s="187"/>
      <c r="AG637" s="187"/>
      <c r="AH637" s="187"/>
      <c r="AI637" s="187"/>
      <c r="AJ637" s="187"/>
      <c r="AK637" s="187"/>
      <c r="AL637" s="187"/>
      <c r="AM637" s="187"/>
      <c r="AO637" s="187"/>
      <c r="AP637" s="187"/>
      <c r="AQ637" s="187"/>
      <c r="AR637" s="187"/>
      <c r="AS637" s="187"/>
      <c r="AT637" s="187"/>
      <c r="AU637" s="187"/>
      <c r="AV637" s="187"/>
      <c r="AW637" s="187"/>
      <c r="AX637" s="187"/>
      <c r="AY637" s="187"/>
      <c r="AZ637" s="187"/>
      <c r="BA637" s="187"/>
      <c r="BB637" s="187"/>
    </row>
    <row r="638" spans="1:54" ht="15.75" customHeight="1">
      <c r="A638" s="442"/>
      <c r="B638" s="442"/>
      <c r="C638" s="187"/>
      <c r="D638" s="187"/>
      <c r="E638" s="187"/>
      <c r="F638" s="187"/>
      <c r="G638" s="444"/>
      <c r="H638" s="443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  <c r="AA638" s="187"/>
      <c r="AB638" s="187"/>
      <c r="AC638" s="187"/>
      <c r="AD638" s="187"/>
      <c r="AE638" s="187"/>
      <c r="AF638" s="187"/>
      <c r="AG638" s="187"/>
      <c r="AH638" s="187"/>
      <c r="AI638" s="187"/>
      <c r="AJ638" s="187"/>
      <c r="AK638" s="187"/>
      <c r="AL638" s="187"/>
      <c r="AM638" s="187"/>
      <c r="AO638" s="187"/>
      <c r="AP638" s="187"/>
      <c r="AQ638" s="187"/>
      <c r="AR638" s="187"/>
      <c r="AS638" s="187"/>
      <c r="AT638" s="187"/>
      <c r="AU638" s="187"/>
      <c r="AV638" s="187"/>
      <c r="AW638" s="187"/>
      <c r="AX638" s="187"/>
      <c r="AY638" s="187"/>
      <c r="AZ638" s="187"/>
      <c r="BA638" s="187"/>
      <c r="BB638" s="187"/>
    </row>
    <row r="639" spans="1:54" ht="15.75" customHeight="1">
      <c r="A639" s="442"/>
      <c r="B639" s="442"/>
      <c r="C639" s="187"/>
      <c r="D639" s="187"/>
      <c r="E639" s="187"/>
      <c r="F639" s="187"/>
      <c r="G639" s="444"/>
      <c r="H639" s="443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  <c r="AA639" s="187"/>
      <c r="AB639" s="187"/>
      <c r="AC639" s="187"/>
      <c r="AD639" s="187"/>
      <c r="AE639" s="187"/>
      <c r="AF639" s="187"/>
      <c r="AG639" s="187"/>
      <c r="AH639" s="187"/>
      <c r="AI639" s="187"/>
      <c r="AJ639" s="187"/>
      <c r="AK639" s="187"/>
      <c r="AL639" s="187"/>
      <c r="AM639" s="187"/>
      <c r="AO639" s="187"/>
      <c r="AP639" s="187"/>
      <c r="AQ639" s="187"/>
      <c r="AR639" s="187"/>
      <c r="AS639" s="187"/>
      <c r="AT639" s="187"/>
      <c r="AU639" s="187"/>
      <c r="AV639" s="187"/>
      <c r="AW639" s="187"/>
      <c r="AX639" s="187"/>
      <c r="AY639" s="187"/>
      <c r="AZ639" s="187"/>
      <c r="BA639" s="187"/>
      <c r="BB639" s="187"/>
    </row>
    <row r="640" spans="1:54" ht="15.75" customHeight="1">
      <c r="A640" s="442"/>
      <c r="B640" s="442"/>
      <c r="C640" s="187"/>
      <c r="D640" s="187"/>
      <c r="E640" s="187"/>
      <c r="F640" s="187"/>
      <c r="G640" s="444"/>
      <c r="H640" s="443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  <c r="AA640" s="187"/>
      <c r="AB640" s="187"/>
      <c r="AC640" s="187"/>
      <c r="AD640" s="187"/>
      <c r="AE640" s="187"/>
      <c r="AF640" s="187"/>
      <c r="AG640" s="187"/>
      <c r="AH640" s="187"/>
      <c r="AI640" s="187"/>
      <c r="AJ640" s="187"/>
      <c r="AK640" s="187"/>
      <c r="AL640" s="187"/>
      <c r="AM640" s="187"/>
      <c r="AO640" s="187"/>
      <c r="AP640" s="187"/>
      <c r="AQ640" s="187"/>
      <c r="AR640" s="187"/>
      <c r="AS640" s="187"/>
      <c r="AT640" s="187"/>
      <c r="AU640" s="187"/>
      <c r="AV640" s="187"/>
      <c r="AW640" s="187"/>
      <c r="AX640" s="187"/>
      <c r="AY640" s="187"/>
      <c r="AZ640" s="187"/>
      <c r="BA640" s="187"/>
      <c r="BB640" s="187"/>
    </row>
    <row r="641" spans="1:54" ht="15.75" customHeight="1">
      <c r="A641" s="442"/>
      <c r="B641" s="442"/>
      <c r="C641" s="187"/>
      <c r="D641" s="187"/>
      <c r="E641" s="187"/>
      <c r="F641" s="187"/>
      <c r="G641" s="444"/>
      <c r="H641" s="443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  <c r="AA641" s="187"/>
      <c r="AB641" s="187"/>
      <c r="AC641" s="187"/>
      <c r="AD641" s="187"/>
      <c r="AE641" s="187"/>
      <c r="AF641" s="187"/>
      <c r="AG641" s="187"/>
      <c r="AH641" s="187"/>
      <c r="AI641" s="187"/>
      <c r="AJ641" s="187"/>
      <c r="AK641" s="187"/>
      <c r="AL641" s="187"/>
      <c r="AM641" s="187"/>
      <c r="AO641" s="187"/>
      <c r="AP641" s="187"/>
      <c r="AQ641" s="187"/>
      <c r="AR641" s="187"/>
      <c r="AS641" s="187"/>
      <c r="AT641" s="187"/>
      <c r="AU641" s="187"/>
      <c r="AV641" s="187"/>
      <c r="AW641" s="187"/>
      <c r="AX641" s="187"/>
      <c r="AY641" s="187"/>
      <c r="AZ641" s="187"/>
      <c r="BA641" s="187"/>
      <c r="BB641" s="187"/>
    </row>
    <row r="642" spans="1:54" ht="15.75" customHeight="1">
      <c r="A642" s="442"/>
      <c r="B642" s="442"/>
      <c r="C642" s="187"/>
      <c r="D642" s="187"/>
      <c r="E642" s="187"/>
      <c r="F642" s="187"/>
      <c r="G642" s="444"/>
      <c r="H642" s="443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  <c r="AA642" s="187"/>
      <c r="AB642" s="187"/>
      <c r="AC642" s="187"/>
      <c r="AD642" s="187"/>
      <c r="AE642" s="187"/>
      <c r="AF642" s="187"/>
      <c r="AG642" s="187"/>
      <c r="AH642" s="187"/>
      <c r="AI642" s="187"/>
      <c r="AJ642" s="187"/>
      <c r="AK642" s="187"/>
      <c r="AL642" s="187"/>
      <c r="AM642" s="187"/>
      <c r="AO642" s="187"/>
      <c r="AP642" s="187"/>
      <c r="AQ642" s="187"/>
      <c r="AR642" s="187"/>
      <c r="AS642" s="187"/>
      <c r="AT642" s="187"/>
      <c r="AU642" s="187"/>
      <c r="AV642" s="187"/>
      <c r="AW642" s="187"/>
      <c r="AX642" s="187"/>
      <c r="AY642" s="187"/>
      <c r="AZ642" s="187"/>
      <c r="BA642" s="187"/>
      <c r="BB642" s="187"/>
    </row>
    <row r="643" spans="1:54" ht="15.75" customHeight="1">
      <c r="A643" s="442"/>
      <c r="B643" s="442"/>
      <c r="C643" s="187"/>
      <c r="D643" s="187"/>
      <c r="E643" s="187"/>
      <c r="F643" s="187"/>
      <c r="G643" s="444"/>
      <c r="H643" s="443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  <c r="AA643" s="187"/>
      <c r="AB643" s="187"/>
      <c r="AC643" s="187"/>
      <c r="AD643" s="187"/>
      <c r="AE643" s="187"/>
      <c r="AF643" s="187"/>
      <c r="AG643" s="187"/>
      <c r="AH643" s="187"/>
      <c r="AI643" s="187"/>
      <c r="AJ643" s="187"/>
      <c r="AK643" s="187"/>
      <c r="AL643" s="187"/>
      <c r="AM643" s="187"/>
      <c r="AO643" s="187"/>
      <c r="AP643" s="187"/>
      <c r="AQ643" s="187"/>
      <c r="AR643" s="187"/>
      <c r="AS643" s="187"/>
      <c r="AT643" s="187"/>
      <c r="AU643" s="187"/>
      <c r="AV643" s="187"/>
      <c r="AW643" s="187"/>
      <c r="AX643" s="187"/>
      <c r="AY643" s="187"/>
      <c r="AZ643" s="187"/>
      <c r="BA643" s="187"/>
      <c r="BB643" s="187"/>
    </row>
    <row r="644" spans="1:54" ht="15.75" customHeight="1">
      <c r="A644" s="442"/>
      <c r="B644" s="442"/>
      <c r="C644" s="187"/>
      <c r="D644" s="187"/>
      <c r="E644" s="187"/>
      <c r="F644" s="187"/>
      <c r="G644" s="444"/>
      <c r="H644" s="443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O644" s="187"/>
      <c r="AP644" s="187"/>
      <c r="AQ644" s="187"/>
      <c r="AR644" s="187"/>
      <c r="AS644" s="187"/>
      <c r="AT644" s="187"/>
      <c r="AU644" s="187"/>
      <c r="AV644" s="187"/>
      <c r="AW644" s="187"/>
      <c r="AX644" s="187"/>
      <c r="AY644" s="187"/>
      <c r="AZ644" s="187"/>
      <c r="BA644" s="187"/>
      <c r="BB644" s="187"/>
    </row>
    <row r="645" spans="1:54" ht="15.75" customHeight="1">
      <c r="A645" s="442"/>
      <c r="B645" s="442"/>
      <c r="C645" s="187"/>
      <c r="D645" s="187"/>
      <c r="E645" s="187"/>
      <c r="F645" s="187"/>
      <c r="G645" s="444"/>
      <c r="H645" s="443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  <c r="AA645" s="187"/>
      <c r="AB645" s="187"/>
      <c r="AC645" s="187"/>
      <c r="AD645" s="187"/>
      <c r="AE645" s="187"/>
      <c r="AF645" s="187"/>
      <c r="AG645" s="187"/>
      <c r="AH645" s="187"/>
      <c r="AI645" s="187"/>
      <c r="AJ645" s="187"/>
      <c r="AK645" s="187"/>
      <c r="AL645" s="187"/>
      <c r="AM645" s="187"/>
      <c r="AO645" s="187"/>
      <c r="AP645" s="187"/>
      <c r="AQ645" s="187"/>
      <c r="AR645" s="187"/>
      <c r="AS645" s="187"/>
      <c r="AT645" s="187"/>
      <c r="AU645" s="187"/>
      <c r="AV645" s="187"/>
      <c r="AW645" s="187"/>
      <c r="AX645" s="187"/>
      <c r="AY645" s="187"/>
      <c r="AZ645" s="187"/>
      <c r="BA645" s="187"/>
      <c r="BB645" s="187"/>
    </row>
    <row r="646" spans="1:54" ht="15.75" customHeight="1">
      <c r="A646" s="442"/>
      <c r="B646" s="442"/>
      <c r="C646" s="187"/>
      <c r="D646" s="187"/>
      <c r="E646" s="187"/>
      <c r="F646" s="187"/>
      <c r="G646" s="444"/>
      <c r="H646" s="443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  <c r="AA646" s="187"/>
      <c r="AB646" s="187"/>
      <c r="AC646" s="187"/>
      <c r="AD646" s="187"/>
      <c r="AE646" s="187"/>
      <c r="AF646" s="187"/>
      <c r="AG646" s="187"/>
      <c r="AH646" s="187"/>
      <c r="AI646" s="187"/>
      <c r="AJ646" s="187"/>
      <c r="AK646" s="187"/>
      <c r="AL646" s="187"/>
      <c r="AM646" s="187"/>
      <c r="AO646" s="187"/>
      <c r="AP646" s="187"/>
      <c r="AQ646" s="187"/>
      <c r="AR646" s="187"/>
      <c r="AS646" s="187"/>
      <c r="AT646" s="187"/>
      <c r="AU646" s="187"/>
      <c r="AV646" s="187"/>
      <c r="AW646" s="187"/>
      <c r="AX646" s="187"/>
      <c r="AY646" s="187"/>
      <c r="AZ646" s="187"/>
      <c r="BA646" s="187"/>
      <c r="BB646" s="187"/>
    </row>
    <row r="647" spans="1:54" ht="15.75" customHeight="1">
      <c r="A647" s="442"/>
      <c r="B647" s="442"/>
      <c r="C647" s="187"/>
      <c r="D647" s="187"/>
      <c r="E647" s="187"/>
      <c r="F647" s="187"/>
      <c r="G647" s="444"/>
      <c r="H647" s="443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  <c r="AA647" s="187"/>
      <c r="AB647" s="187"/>
      <c r="AC647" s="187"/>
      <c r="AD647" s="187"/>
      <c r="AE647" s="187"/>
      <c r="AF647" s="187"/>
      <c r="AG647" s="187"/>
      <c r="AH647" s="187"/>
      <c r="AI647" s="187"/>
      <c r="AJ647" s="187"/>
      <c r="AK647" s="187"/>
      <c r="AL647" s="187"/>
      <c r="AM647" s="187"/>
      <c r="AO647" s="187"/>
      <c r="AP647" s="187"/>
      <c r="AQ647" s="187"/>
      <c r="AR647" s="187"/>
      <c r="AS647" s="187"/>
      <c r="AT647" s="187"/>
      <c r="AU647" s="187"/>
      <c r="AV647" s="187"/>
      <c r="AW647" s="187"/>
      <c r="AX647" s="187"/>
      <c r="AY647" s="187"/>
      <c r="AZ647" s="187"/>
      <c r="BA647" s="187"/>
      <c r="BB647" s="187"/>
    </row>
    <row r="648" spans="1:54" ht="15.75" customHeight="1">
      <c r="A648" s="442"/>
      <c r="B648" s="442"/>
      <c r="C648" s="187"/>
      <c r="D648" s="187"/>
      <c r="E648" s="187"/>
      <c r="F648" s="187"/>
      <c r="G648" s="444"/>
      <c r="H648" s="443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  <c r="AA648" s="187"/>
      <c r="AB648" s="187"/>
      <c r="AC648" s="187"/>
      <c r="AD648" s="187"/>
      <c r="AE648" s="187"/>
      <c r="AF648" s="187"/>
      <c r="AG648" s="187"/>
      <c r="AH648" s="187"/>
      <c r="AI648" s="187"/>
      <c r="AJ648" s="187"/>
      <c r="AK648" s="187"/>
      <c r="AL648" s="187"/>
      <c r="AM648" s="187"/>
      <c r="AO648" s="187"/>
      <c r="AP648" s="187"/>
      <c r="AQ648" s="187"/>
      <c r="AR648" s="187"/>
      <c r="AS648" s="187"/>
      <c r="AT648" s="187"/>
      <c r="AU648" s="187"/>
      <c r="AV648" s="187"/>
      <c r="AW648" s="187"/>
      <c r="AX648" s="187"/>
      <c r="AY648" s="187"/>
      <c r="AZ648" s="187"/>
      <c r="BA648" s="187"/>
      <c r="BB648" s="187"/>
    </row>
    <row r="649" spans="1:54" ht="15.75" customHeight="1">
      <c r="A649" s="442"/>
      <c r="B649" s="442"/>
      <c r="C649" s="187"/>
      <c r="D649" s="187"/>
      <c r="E649" s="187"/>
      <c r="F649" s="187"/>
      <c r="G649" s="444"/>
      <c r="H649" s="443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  <c r="AA649" s="187"/>
      <c r="AB649" s="187"/>
      <c r="AC649" s="187"/>
      <c r="AD649" s="187"/>
      <c r="AE649" s="187"/>
      <c r="AF649" s="187"/>
      <c r="AG649" s="187"/>
      <c r="AH649" s="187"/>
      <c r="AI649" s="187"/>
      <c r="AJ649" s="187"/>
      <c r="AK649" s="187"/>
      <c r="AL649" s="187"/>
      <c r="AM649" s="187"/>
      <c r="AO649" s="187"/>
      <c r="AP649" s="187"/>
      <c r="AQ649" s="187"/>
      <c r="AR649" s="187"/>
      <c r="AS649" s="187"/>
      <c r="AT649" s="187"/>
      <c r="AU649" s="187"/>
      <c r="AV649" s="187"/>
      <c r="AW649" s="187"/>
      <c r="AX649" s="187"/>
      <c r="AY649" s="187"/>
      <c r="AZ649" s="187"/>
      <c r="BA649" s="187"/>
      <c r="BB649" s="187"/>
    </row>
    <row r="650" spans="1:54" ht="15.75" customHeight="1">
      <c r="A650" s="442"/>
      <c r="B650" s="442"/>
      <c r="C650" s="187"/>
      <c r="D650" s="187"/>
      <c r="E650" s="187"/>
      <c r="F650" s="187"/>
      <c r="G650" s="444"/>
      <c r="H650" s="443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  <c r="AA650" s="187"/>
      <c r="AB650" s="187"/>
      <c r="AC650" s="187"/>
      <c r="AD650" s="187"/>
      <c r="AE650" s="187"/>
      <c r="AF650" s="187"/>
      <c r="AG650" s="187"/>
      <c r="AH650" s="187"/>
      <c r="AI650" s="187"/>
      <c r="AJ650" s="187"/>
      <c r="AK650" s="187"/>
      <c r="AL650" s="187"/>
      <c r="AM650" s="187"/>
      <c r="AO650" s="187"/>
      <c r="AP650" s="187"/>
      <c r="AQ650" s="187"/>
      <c r="AR650" s="187"/>
      <c r="AS650" s="187"/>
      <c r="AT650" s="187"/>
      <c r="AU650" s="187"/>
      <c r="AV650" s="187"/>
      <c r="AW650" s="187"/>
      <c r="AX650" s="187"/>
      <c r="AY650" s="187"/>
      <c r="AZ650" s="187"/>
      <c r="BA650" s="187"/>
      <c r="BB650" s="187"/>
    </row>
    <row r="651" spans="1:54" ht="15.75" customHeight="1">
      <c r="A651" s="442"/>
      <c r="B651" s="442"/>
      <c r="C651" s="187"/>
      <c r="D651" s="187"/>
      <c r="E651" s="187"/>
      <c r="F651" s="187"/>
      <c r="G651" s="444"/>
      <c r="H651" s="443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  <c r="AA651" s="187"/>
      <c r="AB651" s="187"/>
      <c r="AC651" s="187"/>
      <c r="AD651" s="187"/>
      <c r="AE651" s="187"/>
      <c r="AF651" s="187"/>
      <c r="AG651" s="187"/>
      <c r="AH651" s="187"/>
      <c r="AI651" s="187"/>
      <c r="AJ651" s="187"/>
      <c r="AK651" s="187"/>
      <c r="AL651" s="187"/>
      <c r="AM651" s="187"/>
      <c r="AO651" s="187"/>
      <c r="AP651" s="187"/>
      <c r="AQ651" s="187"/>
      <c r="AR651" s="187"/>
      <c r="AS651" s="187"/>
      <c r="AT651" s="187"/>
      <c r="AU651" s="187"/>
      <c r="AV651" s="187"/>
      <c r="AW651" s="187"/>
      <c r="AX651" s="187"/>
      <c r="AY651" s="187"/>
      <c r="AZ651" s="187"/>
      <c r="BA651" s="187"/>
      <c r="BB651" s="187"/>
    </row>
    <row r="652" spans="1:54" ht="15.75" customHeight="1">
      <c r="A652" s="442"/>
      <c r="B652" s="442"/>
      <c r="C652" s="187"/>
      <c r="D652" s="187"/>
      <c r="E652" s="187"/>
      <c r="F652" s="187"/>
      <c r="G652" s="444"/>
      <c r="H652" s="443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  <c r="AA652" s="187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O652" s="187"/>
      <c r="AP652" s="187"/>
      <c r="AQ652" s="187"/>
      <c r="AR652" s="187"/>
      <c r="AS652" s="187"/>
      <c r="AT652" s="187"/>
      <c r="AU652" s="187"/>
      <c r="AV652" s="187"/>
      <c r="AW652" s="187"/>
      <c r="AX652" s="187"/>
      <c r="AY652" s="187"/>
      <c r="AZ652" s="187"/>
      <c r="BA652" s="187"/>
      <c r="BB652" s="187"/>
    </row>
    <row r="653" spans="1:54" ht="15.75" customHeight="1">
      <c r="A653" s="442"/>
      <c r="B653" s="442"/>
      <c r="C653" s="187"/>
      <c r="D653" s="187"/>
      <c r="E653" s="187"/>
      <c r="F653" s="187"/>
      <c r="G653" s="444"/>
      <c r="H653" s="443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  <c r="AA653" s="187"/>
      <c r="AB653" s="187"/>
      <c r="AC653" s="187"/>
      <c r="AD653" s="187"/>
      <c r="AE653" s="187"/>
      <c r="AF653" s="187"/>
      <c r="AG653" s="187"/>
      <c r="AH653" s="187"/>
      <c r="AI653" s="187"/>
      <c r="AJ653" s="187"/>
      <c r="AK653" s="187"/>
      <c r="AL653" s="187"/>
      <c r="AM653" s="187"/>
      <c r="AO653" s="187"/>
      <c r="AP653" s="187"/>
      <c r="AQ653" s="187"/>
      <c r="AR653" s="187"/>
      <c r="AS653" s="187"/>
      <c r="AT653" s="187"/>
      <c r="AU653" s="187"/>
      <c r="AV653" s="187"/>
      <c r="AW653" s="187"/>
      <c r="AX653" s="187"/>
      <c r="AY653" s="187"/>
      <c r="AZ653" s="187"/>
      <c r="BA653" s="187"/>
      <c r="BB653" s="187"/>
    </row>
    <row r="654" spans="1:54" ht="15.75" customHeight="1">
      <c r="A654" s="442"/>
      <c r="B654" s="442"/>
      <c r="C654" s="187"/>
      <c r="D654" s="187"/>
      <c r="E654" s="187"/>
      <c r="F654" s="187"/>
      <c r="G654" s="444"/>
      <c r="H654" s="443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  <c r="AA654" s="187"/>
      <c r="AB654" s="187"/>
      <c r="AC654" s="187"/>
      <c r="AD654" s="187"/>
      <c r="AE654" s="187"/>
      <c r="AF654" s="187"/>
      <c r="AG654" s="187"/>
      <c r="AH654" s="187"/>
      <c r="AI654" s="187"/>
      <c r="AJ654" s="187"/>
      <c r="AK654" s="187"/>
      <c r="AL654" s="187"/>
      <c r="AM654" s="187"/>
      <c r="AO654" s="187"/>
      <c r="AP654" s="187"/>
      <c r="AQ654" s="187"/>
      <c r="AR654" s="187"/>
      <c r="AS654" s="187"/>
      <c r="AT654" s="187"/>
      <c r="AU654" s="187"/>
      <c r="AV654" s="187"/>
      <c r="AW654" s="187"/>
      <c r="AX654" s="187"/>
      <c r="AY654" s="187"/>
      <c r="AZ654" s="187"/>
      <c r="BA654" s="187"/>
      <c r="BB654" s="187"/>
    </row>
    <row r="655" spans="1:54" ht="15.75" customHeight="1">
      <c r="A655" s="442"/>
      <c r="B655" s="442"/>
      <c r="C655" s="187"/>
      <c r="D655" s="187"/>
      <c r="E655" s="187"/>
      <c r="F655" s="187"/>
      <c r="G655" s="444"/>
      <c r="H655" s="443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  <c r="AA655" s="187"/>
      <c r="AB655" s="187"/>
      <c r="AC655" s="187"/>
      <c r="AD655" s="187"/>
      <c r="AE655" s="187"/>
      <c r="AF655" s="187"/>
      <c r="AG655" s="187"/>
      <c r="AH655" s="187"/>
      <c r="AI655" s="187"/>
      <c r="AJ655" s="187"/>
      <c r="AK655" s="187"/>
      <c r="AL655" s="187"/>
      <c r="AM655" s="187"/>
      <c r="AO655" s="187"/>
      <c r="AP655" s="187"/>
      <c r="AQ655" s="187"/>
      <c r="AR655" s="187"/>
      <c r="AS655" s="187"/>
      <c r="AT655" s="187"/>
      <c r="AU655" s="187"/>
      <c r="AV655" s="187"/>
      <c r="AW655" s="187"/>
      <c r="AX655" s="187"/>
      <c r="AY655" s="187"/>
      <c r="AZ655" s="187"/>
      <c r="BA655" s="187"/>
      <c r="BB655" s="187"/>
    </row>
    <row r="656" spans="1:54" ht="15.75" customHeight="1">
      <c r="A656" s="442"/>
      <c r="B656" s="442"/>
      <c r="C656" s="187"/>
      <c r="D656" s="187"/>
      <c r="E656" s="187"/>
      <c r="F656" s="187"/>
      <c r="G656" s="444"/>
      <c r="H656" s="443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  <c r="AA656" s="187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O656" s="187"/>
      <c r="AP656" s="187"/>
      <c r="AQ656" s="187"/>
      <c r="AR656" s="187"/>
      <c r="AS656" s="187"/>
      <c r="AT656" s="187"/>
      <c r="AU656" s="187"/>
      <c r="AV656" s="187"/>
      <c r="AW656" s="187"/>
      <c r="AX656" s="187"/>
      <c r="AY656" s="187"/>
      <c r="AZ656" s="187"/>
      <c r="BA656" s="187"/>
      <c r="BB656" s="187"/>
    </row>
    <row r="657" spans="1:54" ht="15.75" customHeight="1">
      <c r="A657" s="442"/>
      <c r="B657" s="442"/>
      <c r="C657" s="187"/>
      <c r="D657" s="187"/>
      <c r="E657" s="187"/>
      <c r="F657" s="187"/>
      <c r="G657" s="444"/>
      <c r="H657" s="443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  <c r="AA657" s="187"/>
      <c r="AB657" s="187"/>
      <c r="AC657" s="187"/>
      <c r="AD657" s="187"/>
      <c r="AE657" s="187"/>
      <c r="AF657" s="187"/>
      <c r="AG657" s="187"/>
      <c r="AH657" s="187"/>
      <c r="AI657" s="187"/>
      <c r="AJ657" s="187"/>
      <c r="AK657" s="187"/>
      <c r="AL657" s="187"/>
      <c r="AM657" s="187"/>
      <c r="AO657" s="187"/>
      <c r="AP657" s="187"/>
      <c r="AQ657" s="187"/>
      <c r="AR657" s="187"/>
      <c r="AS657" s="187"/>
      <c r="AT657" s="187"/>
      <c r="AU657" s="187"/>
      <c r="AV657" s="187"/>
      <c r="AW657" s="187"/>
      <c r="AX657" s="187"/>
      <c r="AY657" s="187"/>
      <c r="AZ657" s="187"/>
      <c r="BA657" s="187"/>
      <c r="BB657" s="187"/>
    </row>
    <row r="658" spans="1:54" ht="15.75" customHeight="1">
      <c r="A658" s="442"/>
      <c r="B658" s="442"/>
      <c r="C658" s="187"/>
      <c r="D658" s="187"/>
      <c r="E658" s="187"/>
      <c r="F658" s="187"/>
      <c r="G658" s="444"/>
      <c r="H658" s="443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  <c r="AA658" s="187"/>
      <c r="AB658" s="187"/>
      <c r="AC658" s="187"/>
      <c r="AD658" s="187"/>
      <c r="AE658" s="187"/>
      <c r="AF658" s="187"/>
      <c r="AG658" s="187"/>
      <c r="AH658" s="187"/>
      <c r="AI658" s="187"/>
      <c r="AJ658" s="187"/>
      <c r="AK658" s="187"/>
      <c r="AL658" s="187"/>
      <c r="AM658" s="187"/>
      <c r="AO658" s="187"/>
      <c r="AP658" s="187"/>
      <c r="AQ658" s="187"/>
      <c r="AR658" s="187"/>
      <c r="AS658" s="187"/>
      <c r="AT658" s="187"/>
      <c r="AU658" s="187"/>
      <c r="AV658" s="187"/>
      <c r="AW658" s="187"/>
      <c r="AX658" s="187"/>
      <c r="AY658" s="187"/>
      <c r="AZ658" s="187"/>
      <c r="BA658" s="187"/>
      <c r="BB658" s="187"/>
    </row>
    <row r="659" spans="1:54" ht="15.75" customHeight="1">
      <c r="A659" s="442"/>
      <c r="B659" s="442"/>
      <c r="C659" s="187"/>
      <c r="D659" s="187"/>
      <c r="E659" s="187"/>
      <c r="F659" s="187"/>
      <c r="G659" s="444"/>
      <c r="H659" s="443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  <c r="AA659" s="187"/>
      <c r="AB659" s="187"/>
      <c r="AC659" s="187"/>
      <c r="AD659" s="187"/>
      <c r="AE659" s="187"/>
      <c r="AF659" s="187"/>
      <c r="AG659" s="187"/>
      <c r="AH659" s="187"/>
      <c r="AI659" s="187"/>
      <c r="AJ659" s="187"/>
      <c r="AK659" s="187"/>
      <c r="AL659" s="187"/>
      <c r="AM659" s="187"/>
      <c r="AO659" s="187"/>
      <c r="AP659" s="187"/>
      <c r="AQ659" s="187"/>
      <c r="AR659" s="187"/>
      <c r="AS659" s="187"/>
      <c r="AT659" s="187"/>
      <c r="AU659" s="187"/>
      <c r="AV659" s="187"/>
      <c r="AW659" s="187"/>
      <c r="AX659" s="187"/>
      <c r="AY659" s="187"/>
      <c r="AZ659" s="187"/>
      <c r="BA659" s="187"/>
      <c r="BB659" s="187"/>
    </row>
    <row r="660" spans="1:54" ht="15.75" customHeight="1">
      <c r="A660" s="442"/>
      <c r="B660" s="442"/>
      <c r="C660" s="187"/>
      <c r="D660" s="187"/>
      <c r="E660" s="187"/>
      <c r="F660" s="187"/>
      <c r="G660" s="444"/>
      <c r="H660" s="443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  <c r="AA660" s="187"/>
      <c r="AB660" s="187"/>
      <c r="AC660" s="187"/>
      <c r="AD660" s="187"/>
      <c r="AE660" s="187"/>
      <c r="AF660" s="187"/>
      <c r="AG660" s="187"/>
      <c r="AH660" s="187"/>
      <c r="AI660" s="187"/>
      <c r="AJ660" s="187"/>
      <c r="AK660" s="187"/>
      <c r="AL660" s="187"/>
      <c r="AM660" s="187"/>
      <c r="AO660" s="187"/>
      <c r="AP660" s="187"/>
      <c r="AQ660" s="187"/>
      <c r="AR660" s="187"/>
      <c r="AS660" s="187"/>
      <c r="AT660" s="187"/>
      <c r="AU660" s="187"/>
      <c r="AV660" s="187"/>
      <c r="AW660" s="187"/>
      <c r="AX660" s="187"/>
      <c r="AY660" s="187"/>
      <c r="AZ660" s="187"/>
      <c r="BA660" s="187"/>
      <c r="BB660" s="187"/>
    </row>
    <row r="661" spans="1:54" ht="15.75" customHeight="1">
      <c r="A661" s="442"/>
      <c r="B661" s="442"/>
      <c r="C661" s="187"/>
      <c r="D661" s="187"/>
      <c r="E661" s="187"/>
      <c r="F661" s="187"/>
      <c r="G661" s="444"/>
      <c r="H661" s="443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  <c r="AA661" s="187"/>
      <c r="AB661" s="187"/>
      <c r="AC661" s="187"/>
      <c r="AD661" s="187"/>
      <c r="AE661" s="187"/>
      <c r="AF661" s="187"/>
      <c r="AG661" s="187"/>
      <c r="AH661" s="187"/>
      <c r="AI661" s="187"/>
      <c r="AJ661" s="187"/>
      <c r="AK661" s="187"/>
      <c r="AL661" s="187"/>
      <c r="AM661" s="187"/>
      <c r="AO661" s="187"/>
      <c r="AP661" s="187"/>
      <c r="AQ661" s="187"/>
      <c r="AR661" s="187"/>
      <c r="AS661" s="187"/>
      <c r="AT661" s="187"/>
      <c r="AU661" s="187"/>
      <c r="AV661" s="187"/>
      <c r="AW661" s="187"/>
      <c r="AX661" s="187"/>
      <c r="AY661" s="187"/>
      <c r="AZ661" s="187"/>
      <c r="BA661" s="187"/>
      <c r="BB661" s="187"/>
    </row>
    <row r="662" spans="1:54" ht="15.75" customHeight="1">
      <c r="A662" s="442"/>
      <c r="B662" s="442"/>
      <c r="C662" s="187"/>
      <c r="D662" s="187"/>
      <c r="E662" s="187"/>
      <c r="F662" s="187"/>
      <c r="G662" s="444"/>
      <c r="H662" s="443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  <c r="AA662" s="187"/>
      <c r="AB662" s="187"/>
      <c r="AC662" s="187"/>
      <c r="AD662" s="187"/>
      <c r="AE662" s="187"/>
      <c r="AF662" s="187"/>
      <c r="AG662" s="187"/>
      <c r="AH662" s="187"/>
      <c r="AI662" s="187"/>
      <c r="AJ662" s="187"/>
      <c r="AK662" s="187"/>
      <c r="AL662" s="187"/>
      <c r="AM662" s="187"/>
      <c r="AO662" s="187"/>
      <c r="AP662" s="187"/>
      <c r="AQ662" s="187"/>
      <c r="AR662" s="187"/>
      <c r="AS662" s="187"/>
      <c r="AT662" s="187"/>
      <c r="AU662" s="187"/>
      <c r="AV662" s="187"/>
      <c r="AW662" s="187"/>
      <c r="AX662" s="187"/>
      <c r="AY662" s="187"/>
      <c r="AZ662" s="187"/>
      <c r="BA662" s="187"/>
      <c r="BB662" s="187"/>
    </row>
    <row r="663" spans="1:54" ht="15.75" customHeight="1">
      <c r="A663" s="442"/>
      <c r="B663" s="442"/>
      <c r="C663" s="187"/>
      <c r="D663" s="187"/>
      <c r="E663" s="187"/>
      <c r="F663" s="187"/>
      <c r="G663" s="444"/>
      <c r="H663" s="443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  <c r="AA663" s="187"/>
      <c r="AB663" s="187"/>
      <c r="AC663" s="187"/>
      <c r="AD663" s="187"/>
      <c r="AE663" s="187"/>
      <c r="AF663" s="187"/>
      <c r="AG663" s="187"/>
      <c r="AH663" s="187"/>
      <c r="AI663" s="187"/>
      <c r="AJ663" s="187"/>
      <c r="AK663" s="187"/>
      <c r="AL663" s="187"/>
      <c r="AM663" s="187"/>
      <c r="AO663" s="187"/>
      <c r="AP663" s="187"/>
      <c r="AQ663" s="187"/>
      <c r="AR663" s="187"/>
      <c r="AS663" s="187"/>
      <c r="AT663" s="187"/>
      <c r="AU663" s="187"/>
      <c r="AV663" s="187"/>
      <c r="AW663" s="187"/>
      <c r="AX663" s="187"/>
      <c r="AY663" s="187"/>
      <c r="AZ663" s="187"/>
      <c r="BA663" s="187"/>
      <c r="BB663" s="187"/>
    </row>
    <row r="664" spans="1:54" ht="15.75" customHeight="1">
      <c r="A664" s="442"/>
      <c r="B664" s="442"/>
      <c r="C664" s="187"/>
      <c r="D664" s="187"/>
      <c r="E664" s="187"/>
      <c r="F664" s="187"/>
      <c r="G664" s="444"/>
      <c r="H664" s="443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  <c r="AA664" s="187"/>
      <c r="AB664" s="187"/>
      <c r="AC664" s="187"/>
      <c r="AD664" s="187"/>
      <c r="AE664" s="187"/>
      <c r="AF664" s="187"/>
      <c r="AG664" s="187"/>
      <c r="AH664" s="187"/>
      <c r="AI664" s="187"/>
      <c r="AJ664" s="187"/>
      <c r="AK664" s="187"/>
      <c r="AL664" s="187"/>
      <c r="AM664" s="187"/>
      <c r="AO664" s="187"/>
      <c r="AP664" s="187"/>
      <c r="AQ664" s="187"/>
      <c r="AR664" s="187"/>
      <c r="AS664" s="187"/>
      <c r="AT664" s="187"/>
      <c r="AU664" s="187"/>
      <c r="AV664" s="187"/>
      <c r="AW664" s="187"/>
      <c r="AX664" s="187"/>
      <c r="AY664" s="187"/>
      <c r="AZ664" s="187"/>
      <c r="BA664" s="187"/>
      <c r="BB664" s="187"/>
    </row>
    <row r="665" spans="1:54" ht="15.75" customHeight="1">
      <c r="A665" s="442"/>
      <c r="B665" s="442"/>
      <c r="C665" s="187"/>
      <c r="D665" s="187"/>
      <c r="E665" s="187"/>
      <c r="F665" s="187"/>
      <c r="G665" s="444"/>
      <c r="H665" s="443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  <c r="AA665" s="187"/>
      <c r="AB665" s="187"/>
      <c r="AC665" s="187"/>
      <c r="AD665" s="187"/>
      <c r="AE665" s="187"/>
      <c r="AF665" s="187"/>
      <c r="AG665" s="187"/>
      <c r="AH665" s="187"/>
      <c r="AI665" s="187"/>
      <c r="AJ665" s="187"/>
      <c r="AK665" s="187"/>
      <c r="AL665" s="187"/>
      <c r="AM665" s="187"/>
      <c r="AO665" s="187"/>
      <c r="AP665" s="187"/>
      <c r="AQ665" s="187"/>
      <c r="AR665" s="187"/>
      <c r="AS665" s="187"/>
      <c r="AT665" s="187"/>
      <c r="AU665" s="187"/>
      <c r="AV665" s="187"/>
      <c r="AW665" s="187"/>
      <c r="AX665" s="187"/>
      <c r="AY665" s="187"/>
      <c r="AZ665" s="187"/>
      <c r="BA665" s="187"/>
      <c r="BB665" s="187"/>
    </row>
    <row r="666" spans="1:54" ht="15.75" customHeight="1">
      <c r="A666" s="442"/>
      <c r="B666" s="442"/>
      <c r="C666" s="187"/>
      <c r="D666" s="187"/>
      <c r="E666" s="187"/>
      <c r="F666" s="187"/>
      <c r="G666" s="444"/>
      <c r="H666" s="443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  <c r="AA666" s="187"/>
      <c r="AB666" s="187"/>
      <c r="AC666" s="187"/>
      <c r="AD666" s="187"/>
      <c r="AE666" s="187"/>
      <c r="AF666" s="187"/>
      <c r="AG666" s="187"/>
      <c r="AH666" s="187"/>
      <c r="AI666" s="187"/>
      <c r="AJ666" s="187"/>
      <c r="AK666" s="187"/>
      <c r="AL666" s="187"/>
      <c r="AM666" s="187"/>
      <c r="AO666" s="187"/>
      <c r="AP666" s="187"/>
      <c r="AQ666" s="187"/>
      <c r="AR666" s="187"/>
      <c r="AS666" s="187"/>
      <c r="AT666" s="187"/>
      <c r="AU666" s="187"/>
      <c r="AV666" s="187"/>
      <c r="AW666" s="187"/>
      <c r="AX666" s="187"/>
      <c r="AY666" s="187"/>
      <c r="AZ666" s="187"/>
      <c r="BA666" s="187"/>
      <c r="BB666" s="187"/>
    </row>
    <row r="667" spans="1:54" ht="15.75" customHeight="1">
      <c r="A667" s="442"/>
      <c r="B667" s="442"/>
      <c r="C667" s="187"/>
      <c r="D667" s="187"/>
      <c r="E667" s="187"/>
      <c r="F667" s="187"/>
      <c r="G667" s="444"/>
      <c r="H667" s="443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  <c r="AA667" s="187"/>
      <c r="AB667" s="187"/>
      <c r="AC667" s="187"/>
      <c r="AD667" s="187"/>
      <c r="AE667" s="187"/>
      <c r="AF667" s="187"/>
      <c r="AG667" s="187"/>
      <c r="AH667" s="187"/>
      <c r="AI667" s="187"/>
      <c r="AJ667" s="187"/>
      <c r="AK667" s="187"/>
      <c r="AL667" s="187"/>
      <c r="AM667" s="187"/>
      <c r="AO667" s="187"/>
      <c r="AP667" s="187"/>
      <c r="AQ667" s="187"/>
      <c r="AR667" s="187"/>
      <c r="AS667" s="187"/>
      <c r="AT667" s="187"/>
      <c r="AU667" s="187"/>
      <c r="AV667" s="187"/>
      <c r="AW667" s="187"/>
      <c r="AX667" s="187"/>
      <c r="AY667" s="187"/>
      <c r="AZ667" s="187"/>
      <c r="BA667" s="187"/>
      <c r="BB667" s="187"/>
    </row>
    <row r="668" spans="1:54" ht="15.75" customHeight="1">
      <c r="A668" s="442"/>
      <c r="B668" s="442"/>
      <c r="C668" s="187"/>
      <c r="D668" s="187"/>
      <c r="E668" s="187"/>
      <c r="F668" s="187"/>
      <c r="G668" s="444"/>
      <c r="H668" s="443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  <c r="AA668" s="187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O668" s="187"/>
      <c r="AP668" s="187"/>
      <c r="AQ668" s="187"/>
      <c r="AR668" s="187"/>
      <c r="AS668" s="187"/>
      <c r="AT668" s="187"/>
      <c r="AU668" s="187"/>
      <c r="AV668" s="187"/>
      <c r="AW668" s="187"/>
      <c r="AX668" s="187"/>
      <c r="AY668" s="187"/>
      <c r="AZ668" s="187"/>
      <c r="BA668" s="187"/>
      <c r="BB668" s="187"/>
    </row>
    <row r="669" spans="1:54" ht="15.75" customHeight="1">
      <c r="A669" s="442"/>
      <c r="B669" s="442"/>
      <c r="C669" s="187"/>
      <c r="D669" s="187"/>
      <c r="E669" s="187"/>
      <c r="F669" s="187"/>
      <c r="G669" s="444"/>
      <c r="H669" s="443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  <c r="AA669" s="187"/>
      <c r="AB669" s="187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O669" s="187"/>
      <c r="AP669" s="187"/>
      <c r="AQ669" s="187"/>
      <c r="AR669" s="187"/>
      <c r="AS669" s="187"/>
      <c r="AT669" s="187"/>
      <c r="AU669" s="187"/>
      <c r="AV669" s="187"/>
      <c r="AW669" s="187"/>
      <c r="AX669" s="187"/>
      <c r="AY669" s="187"/>
      <c r="AZ669" s="187"/>
      <c r="BA669" s="187"/>
      <c r="BB669" s="187"/>
    </row>
    <row r="670" spans="1:54" ht="15.75" customHeight="1">
      <c r="A670" s="442"/>
      <c r="B670" s="442"/>
      <c r="C670" s="187"/>
      <c r="D670" s="187"/>
      <c r="E670" s="187"/>
      <c r="F670" s="187"/>
      <c r="G670" s="444"/>
      <c r="H670" s="443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  <c r="AA670" s="187"/>
      <c r="AB670" s="187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O670" s="187"/>
      <c r="AP670" s="187"/>
      <c r="AQ670" s="187"/>
      <c r="AR670" s="187"/>
      <c r="AS670" s="187"/>
      <c r="AT670" s="187"/>
      <c r="AU670" s="187"/>
      <c r="AV670" s="187"/>
      <c r="AW670" s="187"/>
      <c r="AX670" s="187"/>
      <c r="AY670" s="187"/>
      <c r="AZ670" s="187"/>
      <c r="BA670" s="187"/>
      <c r="BB670" s="187"/>
    </row>
    <row r="671" spans="1:54" ht="15.75" customHeight="1">
      <c r="A671" s="442"/>
      <c r="B671" s="442"/>
      <c r="C671" s="187"/>
      <c r="D671" s="187"/>
      <c r="E671" s="187"/>
      <c r="F671" s="187"/>
      <c r="G671" s="444"/>
      <c r="H671" s="443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  <c r="AA671" s="187"/>
      <c r="AB671" s="187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O671" s="187"/>
      <c r="AP671" s="187"/>
      <c r="AQ671" s="187"/>
      <c r="AR671" s="187"/>
      <c r="AS671" s="187"/>
      <c r="AT671" s="187"/>
      <c r="AU671" s="187"/>
      <c r="AV671" s="187"/>
      <c r="AW671" s="187"/>
      <c r="AX671" s="187"/>
      <c r="AY671" s="187"/>
      <c r="AZ671" s="187"/>
      <c r="BA671" s="187"/>
      <c r="BB671" s="187"/>
    </row>
    <row r="672" spans="1:54" ht="15.75" customHeight="1">
      <c r="A672" s="442"/>
      <c r="B672" s="442"/>
      <c r="C672" s="187"/>
      <c r="D672" s="187"/>
      <c r="E672" s="187"/>
      <c r="F672" s="187"/>
      <c r="G672" s="444"/>
      <c r="H672" s="443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  <c r="AA672" s="187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O672" s="187"/>
      <c r="AP672" s="187"/>
      <c r="AQ672" s="187"/>
      <c r="AR672" s="187"/>
      <c r="AS672" s="187"/>
      <c r="AT672" s="187"/>
      <c r="AU672" s="187"/>
      <c r="AV672" s="187"/>
      <c r="AW672" s="187"/>
      <c r="AX672" s="187"/>
      <c r="AY672" s="187"/>
      <c r="AZ672" s="187"/>
      <c r="BA672" s="187"/>
      <c r="BB672" s="187"/>
    </row>
    <row r="673" spans="1:54" ht="15.75" customHeight="1">
      <c r="A673" s="442"/>
      <c r="B673" s="442"/>
      <c r="C673" s="187"/>
      <c r="D673" s="187"/>
      <c r="E673" s="187"/>
      <c r="F673" s="187"/>
      <c r="G673" s="444"/>
      <c r="H673" s="443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  <c r="AA673" s="187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O673" s="187"/>
      <c r="AP673" s="187"/>
      <c r="AQ673" s="187"/>
      <c r="AR673" s="187"/>
      <c r="AS673" s="187"/>
      <c r="AT673" s="187"/>
      <c r="AU673" s="187"/>
      <c r="AV673" s="187"/>
      <c r="AW673" s="187"/>
      <c r="AX673" s="187"/>
      <c r="AY673" s="187"/>
      <c r="AZ673" s="187"/>
      <c r="BA673" s="187"/>
      <c r="BB673" s="187"/>
    </row>
    <row r="674" spans="1:54" ht="15.75" customHeight="1">
      <c r="A674" s="442"/>
      <c r="B674" s="442"/>
      <c r="C674" s="187"/>
      <c r="D674" s="187"/>
      <c r="E674" s="187"/>
      <c r="F674" s="187"/>
      <c r="G674" s="444"/>
      <c r="H674" s="443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  <c r="AA674" s="187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O674" s="187"/>
      <c r="AP674" s="187"/>
      <c r="AQ674" s="187"/>
      <c r="AR674" s="187"/>
      <c r="AS674" s="187"/>
      <c r="AT674" s="187"/>
      <c r="AU674" s="187"/>
      <c r="AV674" s="187"/>
      <c r="AW674" s="187"/>
      <c r="AX674" s="187"/>
      <c r="AY674" s="187"/>
      <c r="AZ674" s="187"/>
      <c r="BA674" s="187"/>
      <c r="BB674" s="187"/>
    </row>
    <row r="675" spans="1:54" ht="15.75" customHeight="1">
      <c r="A675" s="442"/>
      <c r="B675" s="442"/>
      <c r="C675" s="187"/>
      <c r="D675" s="187"/>
      <c r="E675" s="187"/>
      <c r="F675" s="187"/>
      <c r="G675" s="444"/>
      <c r="H675" s="443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  <c r="AA675" s="187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O675" s="187"/>
      <c r="AP675" s="187"/>
      <c r="AQ675" s="187"/>
      <c r="AR675" s="187"/>
      <c r="AS675" s="187"/>
      <c r="AT675" s="187"/>
      <c r="AU675" s="187"/>
      <c r="AV675" s="187"/>
      <c r="AW675" s="187"/>
      <c r="AX675" s="187"/>
      <c r="AY675" s="187"/>
      <c r="AZ675" s="187"/>
      <c r="BA675" s="187"/>
      <c r="BB675" s="187"/>
    </row>
    <row r="676" spans="1:54" ht="15.75" customHeight="1">
      <c r="A676" s="442"/>
      <c r="B676" s="442"/>
      <c r="C676" s="187"/>
      <c r="D676" s="187"/>
      <c r="E676" s="187"/>
      <c r="F676" s="187"/>
      <c r="G676" s="444"/>
      <c r="H676" s="443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  <c r="AA676" s="187"/>
      <c r="AB676" s="187"/>
      <c r="AC676" s="187"/>
      <c r="AD676" s="187"/>
      <c r="AE676" s="187"/>
      <c r="AF676" s="187"/>
      <c r="AG676" s="187"/>
      <c r="AH676" s="187"/>
      <c r="AI676" s="187"/>
      <c r="AJ676" s="187"/>
      <c r="AK676" s="187"/>
      <c r="AL676" s="187"/>
      <c r="AM676" s="187"/>
      <c r="AO676" s="187"/>
      <c r="AP676" s="187"/>
      <c r="AQ676" s="187"/>
      <c r="AR676" s="187"/>
      <c r="AS676" s="187"/>
      <c r="AT676" s="187"/>
      <c r="AU676" s="187"/>
      <c r="AV676" s="187"/>
      <c r="AW676" s="187"/>
      <c r="AX676" s="187"/>
      <c r="AY676" s="187"/>
      <c r="AZ676" s="187"/>
      <c r="BA676" s="187"/>
      <c r="BB676" s="187"/>
    </row>
    <row r="677" spans="1:54" ht="15.75" customHeight="1">
      <c r="A677" s="442"/>
      <c r="B677" s="442"/>
      <c r="C677" s="187"/>
      <c r="D677" s="187"/>
      <c r="E677" s="187"/>
      <c r="F677" s="187"/>
      <c r="G677" s="444"/>
      <c r="H677" s="443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  <c r="AA677" s="187"/>
      <c r="AB677" s="187"/>
      <c r="AC677" s="187"/>
      <c r="AD677" s="187"/>
      <c r="AE677" s="187"/>
      <c r="AF677" s="187"/>
      <c r="AG677" s="187"/>
      <c r="AH677" s="187"/>
      <c r="AI677" s="187"/>
      <c r="AJ677" s="187"/>
      <c r="AK677" s="187"/>
      <c r="AL677" s="187"/>
      <c r="AM677" s="187"/>
      <c r="AO677" s="187"/>
      <c r="AP677" s="187"/>
      <c r="AQ677" s="187"/>
      <c r="AR677" s="187"/>
      <c r="AS677" s="187"/>
      <c r="AT677" s="187"/>
      <c r="AU677" s="187"/>
      <c r="AV677" s="187"/>
      <c r="AW677" s="187"/>
      <c r="AX677" s="187"/>
      <c r="AY677" s="187"/>
      <c r="AZ677" s="187"/>
      <c r="BA677" s="187"/>
      <c r="BB677" s="187"/>
    </row>
    <row r="678" spans="1:54" ht="15.75" customHeight="1">
      <c r="A678" s="442"/>
      <c r="B678" s="442"/>
      <c r="C678" s="187"/>
      <c r="D678" s="187"/>
      <c r="E678" s="187"/>
      <c r="F678" s="187"/>
      <c r="G678" s="444"/>
      <c r="H678" s="443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  <c r="AA678" s="187"/>
      <c r="AB678" s="187"/>
      <c r="AC678" s="187"/>
      <c r="AD678" s="187"/>
      <c r="AE678" s="187"/>
      <c r="AF678" s="187"/>
      <c r="AG678" s="187"/>
      <c r="AH678" s="187"/>
      <c r="AI678" s="187"/>
      <c r="AJ678" s="187"/>
      <c r="AK678" s="187"/>
      <c r="AL678" s="187"/>
      <c r="AM678" s="187"/>
      <c r="AO678" s="187"/>
      <c r="AP678" s="187"/>
      <c r="AQ678" s="187"/>
      <c r="AR678" s="187"/>
      <c r="AS678" s="187"/>
      <c r="AT678" s="187"/>
      <c r="AU678" s="187"/>
      <c r="AV678" s="187"/>
      <c r="AW678" s="187"/>
      <c r="AX678" s="187"/>
      <c r="AY678" s="187"/>
      <c r="AZ678" s="187"/>
      <c r="BA678" s="187"/>
      <c r="BB678" s="187"/>
    </row>
    <row r="679" spans="1:54" ht="15.75" customHeight="1">
      <c r="A679" s="442"/>
      <c r="B679" s="442"/>
      <c r="C679" s="187"/>
      <c r="D679" s="187"/>
      <c r="E679" s="187"/>
      <c r="F679" s="187"/>
      <c r="G679" s="444"/>
      <c r="H679" s="443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  <c r="AA679" s="187"/>
      <c r="AB679" s="187"/>
      <c r="AC679" s="187"/>
      <c r="AD679" s="187"/>
      <c r="AE679" s="187"/>
      <c r="AF679" s="187"/>
      <c r="AG679" s="187"/>
      <c r="AH679" s="187"/>
      <c r="AI679" s="187"/>
      <c r="AJ679" s="187"/>
      <c r="AK679" s="187"/>
      <c r="AL679" s="187"/>
      <c r="AM679" s="187"/>
      <c r="AO679" s="187"/>
      <c r="AP679" s="187"/>
      <c r="AQ679" s="187"/>
      <c r="AR679" s="187"/>
      <c r="AS679" s="187"/>
      <c r="AT679" s="187"/>
      <c r="AU679" s="187"/>
      <c r="AV679" s="187"/>
      <c r="AW679" s="187"/>
      <c r="AX679" s="187"/>
      <c r="AY679" s="187"/>
      <c r="AZ679" s="187"/>
      <c r="BA679" s="187"/>
      <c r="BB679" s="187"/>
    </row>
    <row r="680" spans="1:54" ht="15.75" customHeight="1">
      <c r="A680" s="442"/>
      <c r="B680" s="442"/>
      <c r="C680" s="187"/>
      <c r="D680" s="187"/>
      <c r="E680" s="187"/>
      <c r="F680" s="187"/>
      <c r="G680" s="444"/>
      <c r="H680" s="443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  <c r="AA680" s="187"/>
      <c r="AB680" s="187"/>
      <c r="AC680" s="187"/>
      <c r="AD680" s="187"/>
      <c r="AE680" s="187"/>
      <c r="AF680" s="187"/>
      <c r="AG680" s="187"/>
      <c r="AH680" s="187"/>
      <c r="AI680" s="187"/>
      <c r="AJ680" s="187"/>
      <c r="AK680" s="187"/>
      <c r="AL680" s="187"/>
      <c r="AM680" s="187"/>
      <c r="AO680" s="187"/>
      <c r="AP680" s="187"/>
      <c r="AQ680" s="187"/>
      <c r="AR680" s="187"/>
      <c r="AS680" s="187"/>
      <c r="AT680" s="187"/>
      <c r="AU680" s="187"/>
      <c r="AV680" s="187"/>
      <c r="AW680" s="187"/>
      <c r="AX680" s="187"/>
      <c r="AY680" s="187"/>
      <c r="AZ680" s="187"/>
      <c r="BA680" s="187"/>
      <c r="BB680" s="187"/>
    </row>
    <row r="681" spans="1:54" ht="15.75" customHeight="1">
      <c r="A681" s="442"/>
      <c r="B681" s="442"/>
      <c r="C681" s="187"/>
      <c r="D681" s="187"/>
      <c r="E681" s="187"/>
      <c r="F681" s="187"/>
      <c r="G681" s="444"/>
      <c r="H681" s="443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  <c r="AA681" s="187"/>
      <c r="AB681" s="187"/>
      <c r="AC681" s="187"/>
      <c r="AD681" s="187"/>
      <c r="AE681" s="187"/>
      <c r="AF681" s="187"/>
      <c r="AG681" s="187"/>
      <c r="AH681" s="187"/>
      <c r="AI681" s="187"/>
      <c r="AJ681" s="187"/>
      <c r="AK681" s="187"/>
      <c r="AL681" s="187"/>
      <c r="AM681" s="187"/>
      <c r="AO681" s="187"/>
      <c r="AP681" s="187"/>
      <c r="AQ681" s="187"/>
      <c r="AR681" s="187"/>
      <c r="AS681" s="187"/>
      <c r="AT681" s="187"/>
      <c r="AU681" s="187"/>
      <c r="AV681" s="187"/>
      <c r="AW681" s="187"/>
      <c r="AX681" s="187"/>
      <c r="AY681" s="187"/>
      <c r="AZ681" s="187"/>
      <c r="BA681" s="187"/>
      <c r="BB681" s="187"/>
    </row>
    <row r="682" spans="1:54" ht="15.75" customHeight="1">
      <c r="A682" s="442"/>
      <c r="B682" s="442"/>
      <c r="C682" s="187"/>
      <c r="D682" s="187"/>
      <c r="E682" s="187"/>
      <c r="F682" s="187"/>
      <c r="G682" s="444"/>
      <c r="H682" s="443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  <c r="AA682" s="187"/>
      <c r="AB682" s="187"/>
      <c r="AC682" s="187"/>
      <c r="AD682" s="187"/>
      <c r="AE682" s="187"/>
      <c r="AF682" s="187"/>
      <c r="AG682" s="187"/>
      <c r="AH682" s="187"/>
      <c r="AI682" s="187"/>
      <c r="AJ682" s="187"/>
      <c r="AK682" s="187"/>
      <c r="AL682" s="187"/>
      <c r="AM682" s="187"/>
      <c r="AO682" s="187"/>
      <c r="AP682" s="187"/>
      <c r="AQ682" s="187"/>
      <c r="AR682" s="187"/>
      <c r="AS682" s="187"/>
      <c r="AT682" s="187"/>
      <c r="AU682" s="187"/>
      <c r="AV682" s="187"/>
      <c r="AW682" s="187"/>
      <c r="AX682" s="187"/>
      <c r="AY682" s="187"/>
      <c r="AZ682" s="187"/>
      <c r="BA682" s="187"/>
      <c r="BB682" s="187"/>
    </row>
    <row r="683" spans="1:54" ht="15.75" customHeight="1">
      <c r="A683" s="442"/>
      <c r="B683" s="442"/>
      <c r="C683" s="187"/>
      <c r="D683" s="187"/>
      <c r="E683" s="187"/>
      <c r="F683" s="187"/>
      <c r="G683" s="444"/>
      <c r="H683" s="443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  <c r="AA683" s="187"/>
      <c r="AB683" s="187"/>
      <c r="AC683" s="187"/>
      <c r="AD683" s="187"/>
      <c r="AE683" s="187"/>
      <c r="AF683" s="187"/>
      <c r="AG683" s="187"/>
      <c r="AH683" s="187"/>
      <c r="AI683" s="187"/>
      <c r="AJ683" s="187"/>
      <c r="AK683" s="187"/>
      <c r="AL683" s="187"/>
      <c r="AM683" s="187"/>
      <c r="AO683" s="187"/>
      <c r="AP683" s="187"/>
      <c r="AQ683" s="187"/>
      <c r="AR683" s="187"/>
      <c r="AS683" s="187"/>
      <c r="AT683" s="187"/>
      <c r="AU683" s="187"/>
      <c r="AV683" s="187"/>
      <c r="AW683" s="187"/>
      <c r="AX683" s="187"/>
      <c r="AY683" s="187"/>
      <c r="AZ683" s="187"/>
      <c r="BA683" s="187"/>
      <c r="BB683" s="187"/>
    </row>
    <row r="684" spans="1:54" ht="15.75" customHeight="1">
      <c r="A684" s="442"/>
      <c r="B684" s="442"/>
      <c r="C684" s="187"/>
      <c r="D684" s="187"/>
      <c r="E684" s="187"/>
      <c r="F684" s="187"/>
      <c r="G684" s="444"/>
      <c r="H684" s="443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  <c r="AA684" s="187"/>
      <c r="AB684" s="187"/>
      <c r="AC684" s="187"/>
      <c r="AD684" s="187"/>
      <c r="AE684" s="187"/>
      <c r="AF684" s="187"/>
      <c r="AG684" s="187"/>
      <c r="AH684" s="187"/>
      <c r="AI684" s="187"/>
      <c r="AJ684" s="187"/>
      <c r="AK684" s="187"/>
      <c r="AL684" s="187"/>
      <c r="AM684" s="187"/>
      <c r="AO684" s="187"/>
      <c r="AP684" s="187"/>
      <c r="AQ684" s="187"/>
      <c r="AR684" s="187"/>
      <c r="AS684" s="187"/>
      <c r="AT684" s="187"/>
      <c r="AU684" s="187"/>
      <c r="AV684" s="187"/>
      <c r="AW684" s="187"/>
      <c r="AX684" s="187"/>
      <c r="AY684" s="187"/>
      <c r="AZ684" s="187"/>
      <c r="BA684" s="187"/>
      <c r="BB684" s="187"/>
    </row>
    <row r="685" spans="1:54" ht="15.75" customHeight="1">
      <c r="A685" s="442"/>
      <c r="B685" s="442"/>
      <c r="C685" s="187"/>
      <c r="D685" s="187"/>
      <c r="E685" s="187"/>
      <c r="F685" s="187"/>
      <c r="G685" s="444"/>
      <c r="H685" s="443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  <c r="AA685" s="187"/>
      <c r="AB685" s="187"/>
      <c r="AC685" s="187"/>
      <c r="AD685" s="187"/>
      <c r="AE685" s="187"/>
      <c r="AF685" s="187"/>
      <c r="AG685" s="187"/>
      <c r="AH685" s="187"/>
      <c r="AI685" s="187"/>
      <c r="AJ685" s="187"/>
      <c r="AK685" s="187"/>
      <c r="AL685" s="187"/>
      <c r="AM685" s="187"/>
      <c r="AO685" s="187"/>
      <c r="AP685" s="187"/>
      <c r="AQ685" s="187"/>
      <c r="AR685" s="187"/>
      <c r="AS685" s="187"/>
      <c r="AT685" s="187"/>
      <c r="AU685" s="187"/>
      <c r="AV685" s="187"/>
      <c r="AW685" s="187"/>
      <c r="AX685" s="187"/>
      <c r="AY685" s="187"/>
      <c r="AZ685" s="187"/>
      <c r="BA685" s="187"/>
      <c r="BB685" s="187"/>
    </row>
    <row r="686" spans="1:54" ht="15.75" customHeight="1">
      <c r="A686" s="442"/>
      <c r="B686" s="442"/>
      <c r="C686" s="187"/>
      <c r="D686" s="187"/>
      <c r="E686" s="187"/>
      <c r="F686" s="187"/>
      <c r="G686" s="444"/>
      <c r="H686" s="443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  <c r="AA686" s="187"/>
      <c r="AB686" s="187"/>
      <c r="AC686" s="187"/>
      <c r="AD686" s="187"/>
      <c r="AE686" s="187"/>
      <c r="AF686" s="187"/>
      <c r="AG686" s="187"/>
      <c r="AH686" s="187"/>
      <c r="AI686" s="187"/>
      <c r="AJ686" s="187"/>
      <c r="AK686" s="187"/>
      <c r="AL686" s="187"/>
      <c r="AM686" s="187"/>
      <c r="AO686" s="187"/>
      <c r="AP686" s="187"/>
      <c r="AQ686" s="187"/>
      <c r="AR686" s="187"/>
      <c r="AS686" s="187"/>
      <c r="AT686" s="187"/>
      <c r="AU686" s="187"/>
      <c r="AV686" s="187"/>
      <c r="AW686" s="187"/>
      <c r="AX686" s="187"/>
      <c r="AY686" s="187"/>
      <c r="AZ686" s="187"/>
      <c r="BA686" s="187"/>
      <c r="BB686" s="187"/>
    </row>
    <row r="687" spans="1:54" ht="15.75" customHeight="1">
      <c r="A687" s="442"/>
      <c r="B687" s="442"/>
      <c r="C687" s="187"/>
      <c r="D687" s="187"/>
      <c r="E687" s="187"/>
      <c r="F687" s="187"/>
      <c r="G687" s="444"/>
      <c r="H687" s="443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  <c r="AA687" s="187"/>
      <c r="AB687" s="187"/>
      <c r="AC687" s="187"/>
      <c r="AD687" s="187"/>
      <c r="AE687" s="187"/>
      <c r="AF687" s="187"/>
      <c r="AG687" s="187"/>
      <c r="AH687" s="187"/>
      <c r="AI687" s="187"/>
      <c r="AJ687" s="187"/>
      <c r="AK687" s="187"/>
      <c r="AL687" s="187"/>
      <c r="AM687" s="187"/>
      <c r="AO687" s="187"/>
      <c r="AP687" s="187"/>
      <c r="AQ687" s="187"/>
      <c r="AR687" s="187"/>
      <c r="AS687" s="187"/>
      <c r="AT687" s="187"/>
      <c r="AU687" s="187"/>
      <c r="AV687" s="187"/>
      <c r="AW687" s="187"/>
      <c r="AX687" s="187"/>
      <c r="AY687" s="187"/>
      <c r="AZ687" s="187"/>
      <c r="BA687" s="187"/>
      <c r="BB687" s="187"/>
    </row>
    <row r="688" spans="1:54" ht="15.75" customHeight="1">
      <c r="A688" s="442"/>
      <c r="B688" s="442"/>
      <c r="C688" s="187"/>
      <c r="D688" s="187"/>
      <c r="E688" s="187"/>
      <c r="F688" s="187"/>
      <c r="G688" s="444"/>
      <c r="H688" s="443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  <c r="AA688" s="187"/>
      <c r="AB688" s="187"/>
      <c r="AC688" s="187"/>
      <c r="AD688" s="187"/>
      <c r="AE688" s="187"/>
      <c r="AF688" s="187"/>
      <c r="AG688" s="187"/>
      <c r="AH688" s="187"/>
      <c r="AI688" s="187"/>
      <c r="AJ688" s="187"/>
      <c r="AK688" s="187"/>
      <c r="AL688" s="187"/>
      <c r="AM688" s="187"/>
      <c r="AO688" s="187"/>
      <c r="AP688" s="187"/>
      <c r="AQ688" s="187"/>
      <c r="AR688" s="187"/>
      <c r="AS688" s="187"/>
      <c r="AT688" s="187"/>
      <c r="AU688" s="187"/>
      <c r="AV688" s="187"/>
      <c r="AW688" s="187"/>
      <c r="AX688" s="187"/>
      <c r="AY688" s="187"/>
      <c r="AZ688" s="187"/>
      <c r="BA688" s="187"/>
      <c r="BB688" s="187"/>
    </row>
    <row r="689" spans="1:54" ht="15.75" customHeight="1">
      <c r="A689" s="442"/>
      <c r="B689" s="442"/>
      <c r="C689" s="187"/>
      <c r="D689" s="187"/>
      <c r="E689" s="187"/>
      <c r="F689" s="187"/>
      <c r="G689" s="444"/>
      <c r="H689" s="443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  <c r="AA689" s="187"/>
      <c r="AB689" s="187"/>
      <c r="AC689" s="187"/>
      <c r="AD689" s="187"/>
      <c r="AE689" s="187"/>
      <c r="AF689" s="187"/>
      <c r="AG689" s="187"/>
      <c r="AH689" s="187"/>
      <c r="AI689" s="187"/>
      <c r="AJ689" s="187"/>
      <c r="AK689" s="187"/>
      <c r="AL689" s="187"/>
      <c r="AM689" s="187"/>
      <c r="AO689" s="187"/>
      <c r="AP689" s="187"/>
      <c r="AQ689" s="187"/>
      <c r="AR689" s="187"/>
      <c r="AS689" s="187"/>
      <c r="AT689" s="187"/>
      <c r="AU689" s="187"/>
      <c r="AV689" s="187"/>
      <c r="AW689" s="187"/>
      <c r="AX689" s="187"/>
      <c r="AY689" s="187"/>
      <c r="AZ689" s="187"/>
      <c r="BA689" s="187"/>
      <c r="BB689" s="187"/>
    </row>
    <row r="690" spans="1:54" ht="15.75" customHeight="1">
      <c r="A690" s="442"/>
      <c r="B690" s="442"/>
      <c r="C690" s="187"/>
      <c r="D690" s="187"/>
      <c r="E690" s="187"/>
      <c r="F690" s="187"/>
      <c r="G690" s="444"/>
      <c r="H690" s="443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  <c r="AA690" s="187"/>
      <c r="AB690" s="187"/>
      <c r="AC690" s="187"/>
      <c r="AD690" s="187"/>
      <c r="AE690" s="187"/>
      <c r="AF690" s="187"/>
      <c r="AG690" s="187"/>
      <c r="AH690" s="187"/>
      <c r="AI690" s="187"/>
      <c r="AJ690" s="187"/>
      <c r="AK690" s="187"/>
      <c r="AL690" s="187"/>
      <c r="AM690" s="187"/>
      <c r="AO690" s="187"/>
      <c r="AP690" s="187"/>
      <c r="AQ690" s="187"/>
      <c r="AR690" s="187"/>
      <c r="AS690" s="187"/>
      <c r="AT690" s="187"/>
      <c r="AU690" s="187"/>
      <c r="AV690" s="187"/>
      <c r="AW690" s="187"/>
      <c r="AX690" s="187"/>
      <c r="AY690" s="187"/>
      <c r="AZ690" s="187"/>
      <c r="BA690" s="187"/>
      <c r="BB690" s="187"/>
    </row>
    <row r="691" spans="1:54" ht="15.75" customHeight="1">
      <c r="A691" s="442"/>
      <c r="B691" s="442"/>
      <c r="C691" s="187"/>
      <c r="D691" s="187"/>
      <c r="E691" s="187"/>
      <c r="F691" s="187"/>
      <c r="G691" s="444"/>
      <c r="H691" s="443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  <c r="AA691" s="187"/>
      <c r="AB691" s="187"/>
      <c r="AC691" s="187"/>
      <c r="AD691" s="187"/>
      <c r="AE691" s="187"/>
      <c r="AF691" s="187"/>
      <c r="AG691" s="187"/>
      <c r="AH691" s="187"/>
      <c r="AI691" s="187"/>
      <c r="AJ691" s="187"/>
      <c r="AK691" s="187"/>
      <c r="AL691" s="187"/>
      <c r="AM691" s="187"/>
      <c r="AO691" s="187"/>
      <c r="AP691" s="187"/>
      <c r="AQ691" s="187"/>
      <c r="AR691" s="187"/>
      <c r="AS691" s="187"/>
      <c r="AT691" s="187"/>
      <c r="AU691" s="187"/>
      <c r="AV691" s="187"/>
      <c r="AW691" s="187"/>
      <c r="AX691" s="187"/>
      <c r="AY691" s="187"/>
      <c r="AZ691" s="187"/>
      <c r="BA691" s="187"/>
      <c r="BB691" s="187"/>
    </row>
    <row r="692" spans="1:54" ht="15.75" customHeight="1">
      <c r="A692" s="442"/>
      <c r="B692" s="442"/>
      <c r="C692" s="187"/>
      <c r="D692" s="187"/>
      <c r="E692" s="187"/>
      <c r="F692" s="187"/>
      <c r="G692" s="444"/>
      <c r="H692" s="443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  <c r="AI692" s="187"/>
      <c r="AJ692" s="187"/>
      <c r="AK692" s="187"/>
      <c r="AL692" s="187"/>
      <c r="AM692" s="187"/>
      <c r="AO692" s="187"/>
      <c r="AP692" s="187"/>
      <c r="AQ692" s="187"/>
      <c r="AR692" s="187"/>
      <c r="AS692" s="187"/>
      <c r="AT692" s="187"/>
      <c r="AU692" s="187"/>
      <c r="AV692" s="187"/>
      <c r="AW692" s="187"/>
      <c r="AX692" s="187"/>
      <c r="AY692" s="187"/>
      <c r="AZ692" s="187"/>
      <c r="BA692" s="187"/>
      <c r="BB692" s="187"/>
    </row>
    <row r="693" spans="1:54" ht="15.75" customHeight="1">
      <c r="A693" s="442"/>
      <c r="B693" s="442"/>
      <c r="C693" s="187"/>
      <c r="D693" s="187"/>
      <c r="E693" s="187"/>
      <c r="F693" s="187"/>
      <c r="G693" s="444"/>
      <c r="H693" s="443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  <c r="AI693" s="187"/>
      <c r="AJ693" s="187"/>
      <c r="AK693" s="187"/>
      <c r="AL693" s="187"/>
      <c r="AM693" s="187"/>
      <c r="AO693" s="187"/>
      <c r="AP693" s="187"/>
      <c r="AQ693" s="187"/>
      <c r="AR693" s="187"/>
      <c r="AS693" s="187"/>
      <c r="AT693" s="187"/>
      <c r="AU693" s="187"/>
      <c r="AV693" s="187"/>
      <c r="AW693" s="187"/>
      <c r="AX693" s="187"/>
      <c r="AY693" s="187"/>
      <c r="AZ693" s="187"/>
      <c r="BA693" s="187"/>
      <c r="BB693" s="187"/>
    </row>
    <row r="694" spans="1:54" ht="15.75" customHeight="1">
      <c r="A694" s="442"/>
      <c r="B694" s="442"/>
      <c r="C694" s="187"/>
      <c r="D694" s="187"/>
      <c r="E694" s="187"/>
      <c r="F694" s="187"/>
      <c r="G694" s="444"/>
      <c r="H694" s="443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O694" s="187"/>
      <c r="AP694" s="187"/>
      <c r="AQ694" s="187"/>
      <c r="AR694" s="187"/>
      <c r="AS694" s="187"/>
      <c r="AT694" s="187"/>
      <c r="AU694" s="187"/>
      <c r="AV694" s="187"/>
      <c r="AW694" s="187"/>
      <c r="AX694" s="187"/>
      <c r="AY694" s="187"/>
      <c r="AZ694" s="187"/>
      <c r="BA694" s="187"/>
      <c r="BB694" s="187"/>
    </row>
    <row r="695" spans="1:54" ht="15.75" customHeight="1">
      <c r="A695" s="442"/>
      <c r="B695" s="442"/>
      <c r="C695" s="187"/>
      <c r="D695" s="187"/>
      <c r="E695" s="187"/>
      <c r="F695" s="187"/>
      <c r="G695" s="444"/>
      <c r="H695" s="443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  <c r="AI695" s="187"/>
      <c r="AJ695" s="187"/>
      <c r="AK695" s="187"/>
      <c r="AL695" s="187"/>
      <c r="AM695" s="187"/>
      <c r="AO695" s="187"/>
      <c r="AP695" s="187"/>
      <c r="AQ695" s="187"/>
      <c r="AR695" s="187"/>
      <c r="AS695" s="187"/>
      <c r="AT695" s="187"/>
      <c r="AU695" s="187"/>
      <c r="AV695" s="187"/>
      <c r="AW695" s="187"/>
      <c r="AX695" s="187"/>
      <c r="AY695" s="187"/>
      <c r="AZ695" s="187"/>
      <c r="BA695" s="187"/>
      <c r="BB695" s="187"/>
    </row>
    <row r="696" spans="1:54" ht="15.75" customHeight="1">
      <c r="A696" s="442"/>
      <c r="B696" s="442"/>
      <c r="C696" s="187"/>
      <c r="D696" s="187"/>
      <c r="E696" s="187"/>
      <c r="F696" s="187"/>
      <c r="G696" s="444"/>
      <c r="H696" s="443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7"/>
      <c r="AD696" s="187"/>
      <c r="AE696" s="187"/>
      <c r="AF696" s="187"/>
      <c r="AG696" s="187"/>
      <c r="AH696" s="187"/>
      <c r="AI696" s="187"/>
      <c r="AJ696" s="187"/>
      <c r="AK696" s="187"/>
      <c r="AL696" s="187"/>
      <c r="AM696" s="187"/>
      <c r="AO696" s="187"/>
      <c r="AP696" s="187"/>
      <c r="AQ696" s="187"/>
      <c r="AR696" s="187"/>
      <c r="AS696" s="187"/>
      <c r="AT696" s="187"/>
      <c r="AU696" s="187"/>
      <c r="AV696" s="187"/>
      <c r="AW696" s="187"/>
      <c r="AX696" s="187"/>
      <c r="AY696" s="187"/>
      <c r="AZ696" s="187"/>
      <c r="BA696" s="187"/>
      <c r="BB696" s="187"/>
    </row>
    <row r="697" spans="1:54" ht="15.75" customHeight="1">
      <c r="A697" s="442"/>
      <c r="B697" s="442"/>
      <c r="C697" s="187"/>
      <c r="D697" s="187"/>
      <c r="E697" s="187"/>
      <c r="F697" s="187"/>
      <c r="G697" s="444"/>
      <c r="H697" s="443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  <c r="AA697" s="187"/>
      <c r="AB697" s="187"/>
      <c r="AC697" s="187"/>
      <c r="AD697" s="187"/>
      <c r="AE697" s="187"/>
      <c r="AF697" s="187"/>
      <c r="AG697" s="187"/>
      <c r="AH697" s="187"/>
      <c r="AI697" s="187"/>
      <c r="AJ697" s="187"/>
      <c r="AK697" s="187"/>
      <c r="AL697" s="187"/>
      <c r="AM697" s="187"/>
      <c r="AO697" s="187"/>
      <c r="AP697" s="187"/>
      <c r="AQ697" s="187"/>
      <c r="AR697" s="187"/>
      <c r="AS697" s="187"/>
      <c r="AT697" s="187"/>
      <c r="AU697" s="187"/>
      <c r="AV697" s="187"/>
      <c r="AW697" s="187"/>
      <c r="AX697" s="187"/>
      <c r="AY697" s="187"/>
      <c r="AZ697" s="187"/>
      <c r="BA697" s="187"/>
      <c r="BB697" s="187"/>
    </row>
    <row r="698" spans="1:54" ht="15.75" customHeight="1">
      <c r="A698" s="442"/>
      <c r="B698" s="442"/>
      <c r="C698" s="187"/>
      <c r="D698" s="187"/>
      <c r="E698" s="187"/>
      <c r="F698" s="187"/>
      <c r="G698" s="444"/>
      <c r="H698" s="443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  <c r="AA698" s="187"/>
      <c r="AB698" s="187"/>
      <c r="AC698" s="187"/>
      <c r="AD698" s="187"/>
      <c r="AE698" s="187"/>
      <c r="AF698" s="187"/>
      <c r="AG698" s="187"/>
      <c r="AH698" s="187"/>
      <c r="AI698" s="187"/>
      <c r="AJ698" s="187"/>
      <c r="AK698" s="187"/>
      <c r="AL698" s="187"/>
      <c r="AM698" s="187"/>
      <c r="AO698" s="187"/>
      <c r="AP698" s="187"/>
      <c r="AQ698" s="187"/>
      <c r="AR698" s="187"/>
      <c r="AS698" s="187"/>
      <c r="AT698" s="187"/>
      <c r="AU698" s="187"/>
      <c r="AV698" s="187"/>
      <c r="AW698" s="187"/>
      <c r="AX698" s="187"/>
      <c r="AY698" s="187"/>
      <c r="AZ698" s="187"/>
      <c r="BA698" s="187"/>
      <c r="BB698" s="187"/>
    </row>
    <row r="699" spans="1:54" ht="15.75" customHeight="1">
      <c r="A699" s="442"/>
      <c r="B699" s="442"/>
      <c r="C699" s="187"/>
      <c r="D699" s="187"/>
      <c r="E699" s="187"/>
      <c r="F699" s="187"/>
      <c r="G699" s="444"/>
      <c r="H699" s="443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  <c r="AA699" s="187"/>
      <c r="AB699" s="187"/>
      <c r="AC699" s="187"/>
      <c r="AD699" s="187"/>
      <c r="AE699" s="187"/>
      <c r="AF699" s="187"/>
      <c r="AG699" s="187"/>
      <c r="AH699" s="187"/>
      <c r="AI699" s="187"/>
      <c r="AJ699" s="187"/>
      <c r="AK699" s="187"/>
      <c r="AL699" s="187"/>
      <c r="AM699" s="187"/>
      <c r="AO699" s="187"/>
      <c r="AP699" s="187"/>
      <c r="AQ699" s="187"/>
      <c r="AR699" s="187"/>
      <c r="AS699" s="187"/>
      <c r="AT699" s="187"/>
      <c r="AU699" s="187"/>
      <c r="AV699" s="187"/>
      <c r="AW699" s="187"/>
      <c r="AX699" s="187"/>
      <c r="AY699" s="187"/>
      <c r="AZ699" s="187"/>
      <c r="BA699" s="187"/>
      <c r="BB699" s="187"/>
    </row>
    <row r="700" spans="1:54" ht="15.75" customHeight="1">
      <c r="A700" s="442"/>
      <c r="B700" s="442"/>
      <c r="C700" s="187"/>
      <c r="D700" s="187"/>
      <c r="E700" s="187"/>
      <c r="F700" s="187"/>
      <c r="G700" s="444"/>
      <c r="H700" s="443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  <c r="AA700" s="187"/>
      <c r="AB700" s="187"/>
      <c r="AC700" s="187"/>
      <c r="AD700" s="187"/>
      <c r="AE700" s="187"/>
      <c r="AF700" s="187"/>
      <c r="AG700" s="187"/>
      <c r="AH700" s="187"/>
      <c r="AI700" s="187"/>
      <c r="AJ700" s="187"/>
      <c r="AK700" s="187"/>
      <c r="AL700" s="187"/>
      <c r="AM700" s="187"/>
      <c r="AO700" s="187"/>
      <c r="AP700" s="187"/>
      <c r="AQ700" s="187"/>
      <c r="AR700" s="187"/>
      <c r="AS700" s="187"/>
      <c r="AT700" s="187"/>
      <c r="AU700" s="187"/>
      <c r="AV700" s="187"/>
      <c r="AW700" s="187"/>
      <c r="AX700" s="187"/>
      <c r="AY700" s="187"/>
      <c r="AZ700" s="187"/>
      <c r="BA700" s="187"/>
      <c r="BB700" s="187"/>
    </row>
    <row r="701" spans="1:54" ht="15.75" customHeight="1">
      <c r="A701" s="442"/>
      <c r="B701" s="442"/>
      <c r="C701" s="187"/>
      <c r="D701" s="187"/>
      <c r="E701" s="187"/>
      <c r="F701" s="187"/>
      <c r="G701" s="444"/>
      <c r="H701" s="443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  <c r="AA701" s="187"/>
      <c r="AB701" s="187"/>
      <c r="AC701" s="187"/>
      <c r="AD701" s="187"/>
      <c r="AE701" s="187"/>
      <c r="AF701" s="187"/>
      <c r="AG701" s="187"/>
      <c r="AH701" s="187"/>
      <c r="AI701" s="187"/>
      <c r="AJ701" s="187"/>
      <c r="AK701" s="187"/>
      <c r="AL701" s="187"/>
      <c r="AM701" s="187"/>
      <c r="AO701" s="187"/>
      <c r="AP701" s="187"/>
      <c r="AQ701" s="187"/>
      <c r="AR701" s="187"/>
      <c r="AS701" s="187"/>
      <c r="AT701" s="187"/>
      <c r="AU701" s="187"/>
      <c r="AV701" s="187"/>
      <c r="AW701" s="187"/>
      <c r="AX701" s="187"/>
      <c r="AY701" s="187"/>
      <c r="AZ701" s="187"/>
      <c r="BA701" s="187"/>
      <c r="BB701" s="187"/>
    </row>
    <row r="702" spans="1:54" ht="15.75" customHeight="1">
      <c r="A702" s="442"/>
      <c r="B702" s="442"/>
      <c r="C702" s="187"/>
      <c r="D702" s="187"/>
      <c r="E702" s="187"/>
      <c r="F702" s="187"/>
      <c r="G702" s="444"/>
      <c r="H702" s="443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  <c r="AA702" s="187"/>
      <c r="AB702" s="187"/>
      <c r="AC702" s="187"/>
      <c r="AD702" s="187"/>
      <c r="AE702" s="187"/>
      <c r="AF702" s="187"/>
      <c r="AG702" s="187"/>
      <c r="AH702" s="187"/>
      <c r="AI702" s="187"/>
      <c r="AJ702" s="187"/>
      <c r="AK702" s="187"/>
      <c r="AL702" s="187"/>
      <c r="AM702" s="187"/>
      <c r="AO702" s="187"/>
      <c r="AP702" s="187"/>
      <c r="AQ702" s="187"/>
      <c r="AR702" s="187"/>
      <c r="AS702" s="187"/>
      <c r="AT702" s="187"/>
      <c r="AU702" s="187"/>
      <c r="AV702" s="187"/>
      <c r="AW702" s="187"/>
      <c r="AX702" s="187"/>
      <c r="AY702" s="187"/>
      <c r="AZ702" s="187"/>
      <c r="BA702" s="187"/>
      <c r="BB702" s="187"/>
    </row>
    <row r="703" spans="1:54" ht="15.75" customHeight="1">
      <c r="A703" s="442"/>
      <c r="B703" s="442"/>
      <c r="C703" s="187"/>
      <c r="D703" s="187"/>
      <c r="E703" s="187"/>
      <c r="F703" s="187"/>
      <c r="G703" s="444"/>
      <c r="H703" s="443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  <c r="AA703" s="187"/>
      <c r="AB703" s="187"/>
      <c r="AC703" s="187"/>
      <c r="AD703" s="187"/>
      <c r="AE703" s="187"/>
      <c r="AF703" s="187"/>
      <c r="AG703" s="187"/>
      <c r="AH703" s="187"/>
      <c r="AI703" s="187"/>
      <c r="AJ703" s="187"/>
      <c r="AK703" s="187"/>
      <c r="AL703" s="187"/>
      <c r="AM703" s="187"/>
      <c r="AO703" s="187"/>
      <c r="AP703" s="187"/>
      <c r="AQ703" s="187"/>
      <c r="AR703" s="187"/>
      <c r="AS703" s="187"/>
      <c r="AT703" s="187"/>
      <c r="AU703" s="187"/>
      <c r="AV703" s="187"/>
      <c r="AW703" s="187"/>
      <c r="AX703" s="187"/>
      <c r="AY703" s="187"/>
      <c r="AZ703" s="187"/>
      <c r="BA703" s="187"/>
      <c r="BB703" s="187"/>
    </row>
    <row r="704" spans="1:54" ht="15.75" customHeight="1">
      <c r="A704" s="442"/>
      <c r="B704" s="442"/>
      <c r="C704" s="187"/>
      <c r="D704" s="187"/>
      <c r="E704" s="187"/>
      <c r="F704" s="187"/>
      <c r="G704" s="444"/>
      <c r="H704" s="443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  <c r="AA704" s="187"/>
      <c r="AB704" s="187"/>
      <c r="AC704" s="187"/>
      <c r="AD704" s="187"/>
      <c r="AE704" s="187"/>
      <c r="AF704" s="187"/>
      <c r="AG704" s="187"/>
      <c r="AH704" s="187"/>
      <c r="AI704" s="187"/>
      <c r="AJ704" s="187"/>
      <c r="AK704" s="187"/>
      <c r="AL704" s="187"/>
      <c r="AM704" s="187"/>
      <c r="AO704" s="187"/>
      <c r="AP704" s="187"/>
      <c r="AQ704" s="187"/>
      <c r="AR704" s="187"/>
      <c r="AS704" s="187"/>
      <c r="AT704" s="187"/>
      <c r="AU704" s="187"/>
      <c r="AV704" s="187"/>
      <c r="AW704" s="187"/>
      <c r="AX704" s="187"/>
      <c r="AY704" s="187"/>
      <c r="AZ704" s="187"/>
      <c r="BA704" s="187"/>
      <c r="BB704" s="187"/>
    </row>
    <row r="705" spans="1:54" ht="15.75" customHeight="1">
      <c r="A705" s="442"/>
      <c r="B705" s="442"/>
      <c r="C705" s="187"/>
      <c r="D705" s="187"/>
      <c r="E705" s="187"/>
      <c r="F705" s="187"/>
      <c r="G705" s="444"/>
      <c r="H705" s="443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  <c r="AA705" s="187"/>
      <c r="AB705" s="187"/>
      <c r="AC705" s="187"/>
      <c r="AD705" s="187"/>
      <c r="AE705" s="187"/>
      <c r="AF705" s="187"/>
      <c r="AG705" s="187"/>
      <c r="AH705" s="187"/>
      <c r="AI705" s="187"/>
      <c r="AJ705" s="187"/>
      <c r="AK705" s="187"/>
      <c r="AL705" s="187"/>
      <c r="AM705" s="187"/>
      <c r="AO705" s="187"/>
      <c r="AP705" s="187"/>
      <c r="AQ705" s="187"/>
      <c r="AR705" s="187"/>
      <c r="AS705" s="187"/>
      <c r="AT705" s="187"/>
      <c r="AU705" s="187"/>
      <c r="AV705" s="187"/>
      <c r="AW705" s="187"/>
      <c r="AX705" s="187"/>
      <c r="AY705" s="187"/>
      <c r="AZ705" s="187"/>
      <c r="BA705" s="187"/>
      <c r="BB705" s="187"/>
    </row>
    <row r="706" spans="1:54" ht="15.75" customHeight="1">
      <c r="A706" s="442"/>
      <c r="B706" s="442"/>
      <c r="C706" s="187"/>
      <c r="D706" s="187"/>
      <c r="E706" s="187"/>
      <c r="F706" s="187"/>
      <c r="G706" s="444"/>
      <c r="H706" s="443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O706" s="187"/>
      <c r="AP706" s="187"/>
      <c r="AQ706" s="187"/>
      <c r="AR706" s="187"/>
      <c r="AS706" s="187"/>
      <c r="AT706" s="187"/>
      <c r="AU706" s="187"/>
      <c r="AV706" s="187"/>
      <c r="AW706" s="187"/>
      <c r="AX706" s="187"/>
      <c r="AY706" s="187"/>
      <c r="AZ706" s="187"/>
      <c r="BA706" s="187"/>
      <c r="BB706" s="187"/>
    </row>
    <row r="707" spans="1:54" ht="15.75" customHeight="1">
      <c r="A707" s="442"/>
      <c r="B707" s="442"/>
      <c r="C707" s="187"/>
      <c r="D707" s="187"/>
      <c r="E707" s="187"/>
      <c r="F707" s="187"/>
      <c r="G707" s="444"/>
      <c r="H707" s="443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  <c r="AJ707" s="187"/>
      <c r="AK707" s="187"/>
      <c r="AL707" s="187"/>
      <c r="AM707" s="187"/>
      <c r="AO707" s="187"/>
      <c r="AP707" s="187"/>
      <c r="AQ707" s="187"/>
      <c r="AR707" s="187"/>
      <c r="AS707" s="187"/>
      <c r="AT707" s="187"/>
      <c r="AU707" s="187"/>
      <c r="AV707" s="187"/>
      <c r="AW707" s="187"/>
      <c r="AX707" s="187"/>
      <c r="AY707" s="187"/>
      <c r="AZ707" s="187"/>
      <c r="BA707" s="187"/>
      <c r="BB707" s="187"/>
    </row>
    <row r="708" spans="1:54" ht="15.75" customHeight="1">
      <c r="A708" s="442"/>
      <c r="B708" s="442"/>
      <c r="C708" s="187"/>
      <c r="D708" s="187"/>
      <c r="E708" s="187"/>
      <c r="F708" s="187"/>
      <c r="G708" s="444"/>
      <c r="H708" s="443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O708" s="187"/>
      <c r="AP708" s="187"/>
      <c r="AQ708" s="187"/>
      <c r="AR708" s="187"/>
      <c r="AS708" s="187"/>
      <c r="AT708" s="187"/>
      <c r="AU708" s="187"/>
      <c r="AV708" s="187"/>
      <c r="AW708" s="187"/>
      <c r="AX708" s="187"/>
      <c r="AY708" s="187"/>
      <c r="AZ708" s="187"/>
      <c r="BA708" s="187"/>
      <c r="BB708" s="187"/>
    </row>
    <row r="709" spans="1:54" ht="15.75" customHeight="1">
      <c r="A709" s="442"/>
      <c r="B709" s="442"/>
      <c r="C709" s="187"/>
      <c r="D709" s="187"/>
      <c r="E709" s="187"/>
      <c r="F709" s="187"/>
      <c r="G709" s="444"/>
      <c r="H709" s="443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O709" s="187"/>
      <c r="AP709" s="187"/>
      <c r="AQ709" s="187"/>
      <c r="AR709" s="187"/>
      <c r="AS709" s="187"/>
      <c r="AT709" s="187"/>
      <c r="AU709" s="187"/>
      <c r="AV709" s="187"/>
      <c r="AW709" s="187"/>
      <c r="AX709" s="187"/>
      <c r="AY709" s="187"/>
      <c r="AZ709" s="187"/>
      <c r="BA709" s="187"/>
      <c r="BB709" s="187"/>
    </row>
    <row r="710" spans="1:54" ht="15.75" customHeight="1">
      <c r="A710" s="442"/>
      <c r="B710" s="442"/>
      <c r="C710" s="187"/>
      <c r="D710" s="187"/>
      <c r="E710" s="187"/>
      <c r="F710" s="187"/>
      <c r="G710" s="444"/>
      <c r="H710" s="443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O710" s="187"/>
      <c r="AP710" s="187"/>
      <c r="AQ710" s="187"/>
      <c r="AR710" s="187"/>
      <c r="AS710" s="187"/>
      <c r="AT710" s="187"/>
      <c r="AU710" s="187"/>
      <c r="AV710" s="187"/>
      <c r="AW710" s="187"/>
      <c r="AX710" s="187"/>
      <c r="AY710" s="187"/>
      <c r="AZ710" s="187"/>
      <c r="BA710" s="187"/>
      <c r="BB710" s="187"/>
    </row>
    <row r="711" spans="1:54" ht="15.75" customHeight="1">
      <c r="A711" s="442"/>
      <c r="B711" s="442"/>
      <c r="C711" s="187"/>
      <c r="D711" s="187"/>
      <c r="E711" s="187"/>
      <c r="F711" s="187"/>
      <c r="G711" s="444"/>
      <c r="H711" s="443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O711" s="187"/>
      <c r="AP711" s="187"/>
      <c r="AQ711" s="187"/>
      <c r="AR711" s="187"/>
      <c r="AS711" s="187"/>
      <c r="AT711" s="187"/>
      <c r="AU711" s="187"/>
      <c r="AV711" s="187"/>
      <c r="AW711" s="187"/>
      <c r="AX711" s="187"/>
      <c r="AY711" s="187"/>
      <c r="AZ711" s="187"/>
      <c r="BA711" s="187"/>
      <c r="BB711" s="187"/>
    </row>
    <row r="712" spans="1:54" ht="15.75" customHeight="1">
      <c r="A712" s="442"/>
      <c r="B712" s="442"/>
      <c r="C712" s="187"/>
      <c r="D712" s="187"/>
      <c r="E712" s="187"/>
      <c r="F712" s="187"/>
      <c r="G712" s="444"/>
      <c r="H712" s="443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  <c r="AJ712" s="187"/>
      <c r="AK712" s="187"/>
      <c r="AL712" s="187"/>
      <c r="AM712" s="187"/>
      <c r="AO712" s="187"/>
      <c r="AP712" s="187"/>
      <c r="AQ712" s="187"/>
      <c r="AR712" s="187"/>
      <c r="AS712" s="187"/>
      <c r="AT712" s="187"/>
      <c r="AU712" s="187"/>
      <c r="AV712" s="187"/>
      <c r="AW712" s="187"/>
      <c r="AX712" s="187"/>
      <c r="AY712" s="187"/>
      <c r="AZ712" s="187"/>
      <c r="BA712" s="187"/>
      <c r="BB712" s="187"/>
    </row>
    <row r="713" spans="1:54" ht="15.75" customHeight="1">
      <c r="A713" s="442"/>
      <c r="B713" s="442"/>
      <c r="C713" s="187"/>
      <c r="D713" s="187"/>
      <c r="E713" s="187"/>
      <c r="F713" s="187"/>
      <c r="G713" s="444"/>
      <c r="H713" s="443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  <c r="AI713" s="187"/>
      <c r="AJ713" s="187"/>
      <c r="AK713" s="187"/>
      <c r="AL713" s="187"/>
      <c r="AM713" s="187"/>
      <c r="AO713" s="187"/>
      <c r="AP713" s="187"/>
      <c r="AQ713" s="187"/>
      <c r="AR713" s="187"/>
      <c r="AS713" s="187"/>
      <c r="AT713" s="187"/>
      <c r="AU713" s="187"/>
      <c r="AV713" s="187"/>
      <c r="AW713" s="187"/>
      <c r="AX713" s="187"/>
      <c r="AY713" s="187"/>
      <c r="AZ713" s="187"/>
      <c r="BA713" s="187"/>
      <c r="BB713" s="187"/>
    </row>
    <row r="714" spans="1:54" ht="15.75" customHeight="1">
      <c r="A714" s="442"/>
      <c r="B714" s="442"/>
      <c r="C714" s="187"/>
      <c r="D714" s="187"/>
      <c r="E714" s="187"/>
      <c r="F714" s="187"/>
      <c r="G714" s="444"/>
      <c r="H714" s="443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  <c r="AA714" s="187"/>
      <c r="AB714" s="187"/>
      <c r="AC714" s="187"/>
      <c r="AD714" s="187"/>
      <c r="AE714" s="187"/>
      <c r="AF714" s="187"/>
      <c r="AG714" s="187"/>
      <c r="AH714" s="187"/>
      <c r="AI714" s="187"/>
      <c r="AJ714" s="187"/>
      <c r="AK714" s="187"/>
      <c r="AL714" s="187"/>
      <c r="AM714" s="187"/>
      <c r="AO714" s="187"/>
      <c r="AP714" s="187"/>
      <c r="AQ714" s="187"/>
      <c r="AR714" s="187"/>
      <c r="AS714" s="187"/>
      <c r="AT714" s="187"/>
      <c r="AU714" s="187"/>
      <c r="AV714" s="187"/>
      <c r="AW714" s="187"/>
      <c r="AX714" s="187"/>
      <c r="AY714" s="187"/>
      <c r="AZ714" s="187"/>
      <c r="BA714" s="187"/>
      <c r="BB714" s="187"/>
    </row>
    <row r="715" spans="1:54" ht="15.75" customHeight="1">
      <c r="A715" s="442"/>
      <c r="B715" s="442"/>
      <c r="C715" s="187"/>
      <c r="D715" s="187"/>
      <c r="E715" s="187"/>
      <c r="F715" s="187"/>
      <c r="G715" s="444"/>
      <c r="H715" s="443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  <c r="AA715" s="187"/>
      <c r="AB715" s="187"/>
      <c r="AC715" s="187"/>
      <c r="AD715" s="187"/>
      <c r="AE715" s="187"/>
      <c r="AF715" s="187"/>
      <c r="AG715" s="187"/>
      <c r="AH715" s="187"/>
      <c r="AI715" s="187"/>
      <c r="AJ715" s="187"/>
      <c r="AK715" s="187"/>
      <c r="AL715" s="187"/>
      <c r="AM715" s="187"/>
      <c r="AO715" s="187"/>
      <c r="AP715" s="187"/>
      <c r="AQ715" s="187"/>
      <c r="AR715" s="187"/>
      <c r="AS715" s="187"/>
      <c r="AT715" s="187"/>
      <c r="AU715" s="187"/>
      <c r="AV715" s="187"/>
      <c r="AW715" s="187"/>
      <c r="AX715" s="187"/>
      <c r="AY715" s="187"/>
      <c r="AZ715" s="187"/>
      <c r="BA715" s="187"/>
      <c r="BB715" s="187"/>
    </row>
    <row r="716" spans="1:54" ht="15.75" customHeight="1">
      <c r="A716" s="442"/>
      <c r="B716" s="442"/>
      <c r="C716" s="187"/>
      <c r="D716" s="187"/>
      <c r="E716" s="187"/>
      <c r="F716" s="187"/>
      <c r="G716" s="444"/>
      <c r="H716" s="443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  <c r="AA716" s="187"/>
      <c r="AB716" s="187"/>
      <c r="AC716" s="187"/>
      <c r="AD716" s="187"/>
      <c r="AE716" s="187"/>
      <c r="AF716" s="187"/>
      <c r="AG716" s="187"/>
      <c r="AH716" s="187"/>
      <c r="AI716" s="187"/>
      <c r="AJ716" s="187"/>
      <c r="AK716" s="187"/>
      <c r="AL716" s="187"/>
      <c r="AM716" s="187"/>
      <c r="AO716" s="187"/>
      <c r="AP716" s="187"/>
      <c r="AQ716" s="187"/>
      <c r="AR716" s="187"/>
      <c r="AS716" s="187"/>
      <c r="AT716" s="187"/>
      <c r="AU716" s="187"/>
      <c r="AV716" s="187"/>
      <c r="AW716" s="187"/>
      <c r="AX716" s="187"/>
      <c r="AY716" s="187"/>
      <c r="AZ716" s="187"/>
      <c r="BA716" s="187"/>
      <c r="BB716" s="187"/>
    </row>
    <row r="717" spans="1:54" ht="15.75" customHeight="1">
      <c r="A717" s="442"/>
      <c r="B717" s="442"/>
      <c r="C717" s="187"/>
      <c r="D717" s="187"/>
      <c r="E717" s="187"/>
      <c r="F717" s="187"/>
      <c r="G717" s="444"/>
      <c r="H717" s="443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  <c r="AA717" s="187"/>
      <c r="AB717" s="187"/>
      <c r="AC717" s="187"/>
      <c r="AD717" s="187"/>
      <c r="AE717" s="187"/>
      <c r="AF717" s="187"/>
      <c r="AG717" s="187"/>
      <c r="AH717" s="187"/>
      <c r="AI717" s="187"/>
      <c r="AJ717" s="187"/>
      <c r="AK717" s="187"/>
      <c r="AL717" s="187"/>
      <c r="AM717" s="187"/>
      <c r="AO717" s="187"/>
      <c r="AP717" s="187"/>
      <c r="AQ717" s="187"/>
      <c r="AR717" s="187"/>
      <c r="AS717" s="187"/>
      <c r="AT717" s="187"/>
      <c r="AU717" s="187"/>
      <c r="AV717" s="187"/>
      <c r="AW717" s="187"/>
      <c r="AX717" s="187"/>
      <c r="AY717" s="187"/>
      <c r="AZ717" s="187"/>
      <c r="BA717" s="187"/>
      <c r="BB717" s="187"/>
    </row>
    <row r="718" spans="1:54" ht="15.75" customHeight="1">
      <c r="A718" s="442"/>
      <c r="B718" s="442"/>
      <c r="C718" s="187"/>
      <c r="D718" s="187"/>
      <c r="E718" s="187"/>
      <c r="F718" s="187"/>
      <c r="G718" s="444"/>
      <c r="H718" s="443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  <c r="AA718" s="187"/>
      <c r="AB718" s="187"/>
      <c r="AC718" s="187"/>
      <c r="AD718" s="187"/>
      <c r="AE718" s="187"/>
      <c r="AF718" s="187"/>
      <c r="AG718" s="187"/>
      <c r="AH718" s="187"/>
      <c r="AI718" s="187"/>
      <c r="AJ718" s="187"/>
      <c r="AK718" s="187"/>
      <c r="AL718" s="187"/>
      <c r="AM718" s="187"/>
      <c r="AO718" s="187"/>
      <c r="AP718" s="187"/>
      <c r="AQ718" s="187"/>
      <c r="AR718" s="187"/>
      <c r="AS718" s="187"/>
      <c r="AT718" s="187"/>
      <c r="AU718" s="187"/>
      <c r="AV718" s="187"/>
      <c r="AW718" s="187"/>
      <c r="AX718" s="187"/>
      <c r="AY718" s="187"/>
      <c r="AZ718" s="187"/>
      <c r="BA718" s="187"/>
      <c r="BB718" s="187"/>
    </row>
    <row r="719" spans="1:54" ht="15.75" customHeight="1">
      <c r="A719" s="442"/>
      <c r="B719" s="442"/>
      <c r="C719" s="187"/>
      <c r="D719" s="187"/>
      <c r="E719" s="187"/>
      <c r="F719" s="187"/>
      <c r="G719" s="444"/>
      <c r="H719" s="443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  <c r="AA719" s="187"/>
      <c r="AB719" s="187"/>
      <c r="AC719" s="187"/>
      <c r="AD719" s="187"/>
      <c r="AE719" s="187"/>
      <c r="AF719" s="187"/>
      <c r="AG719" s="187"/>
      <c r="AH719" s="187"/>
      <c r="AI719" s="187"/>
      <c r="AJ719" s="187"/>
      <c r="AK719" s="187"/>
      <c r="AL719" s="187"/>
      <c r="AM719" s="187"/>
      <c r="AO719" s="187"/>
      <c r="AP719" s="187"/>
      <c r="AQ719" s="187"/>
      <c r="AR719" s="187"/>
      <c r="AS719" s="187"/>
      <c r="AT719" s="187"/>
      <c r="AU719" s="187"/>
      <c r="AV719" s="187"/>
      <c r="AW719" s="187"/>
      <c r="AX719" s="187"/>
      <c r="AY719" s="187"/>
      <c r="AZ719" s="187"/>
      <c r="BA719" s="187"/>
      <c r="BB719" s="187"/>
    </row>
    <row r="720" spans="1:54" ht="15.75" customHeight="1">
      <c r="A720" s="442"/>
      <c r="B720" s="442"/>
      <c r="C720" s="187"/>
      <c r="D720" s="187"/>
      <c r="E720" s="187"/>
      <c r="F720" s="187"/>
      <c r="G720" s="444"/>
      <c r="H720" s="443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  <c r="AA720" s="187"/>
      <c r="AB720" s="187"/>
      <c r="AC720" s="187"/>
      <c r="AD720" s="187"/>
      <c r="AE720" s="187"/>
      <c r="AF720" s="187"/>
      <c r="AG720" s="187"/>
      <c r="AH720" s="187"/>
      <c r="AI720" s="187"/>
      <c r="AJ720" s="187"/>
      <c r="AK720" s="187"/>
      <c r="AL720" s="187"/>
      <c r="AM720" s="187"/>
      <c r="AO720" s="187"/>
      <c r="AP720" s="187"/>
      <c r="AQ720" s="187"/>
      <c r="AR720" s="187"/>
      <c r="AS720" s="187"/>
      <c r="AT720" s="187"/>
      <c r="AU720" s="187"/>
      <c r="AV720" s="187"/>
      <c r="AW720" s="187"/>
      <c r="AX720" s="187"/>
      <c r="AY720" s="187"/>
      <c r="AZ720" s="187"/>
      <c r="BA720" s="187"/>
      <c r="BB720" s="187"/>
    </row>
    <row r="721" spans="1:54" ht="15.75" customHeight="1">
      <c r="A721" s="442"/>
      <c r="B721" s="442"/>
      <c r="C721" s="187"/>
      <c r="D721" s="187"/>
      <c r="E721" s="187"/>
      <c r="F721" s="187"/>
      <c r="G721" s="444"/>
      <c r="H721" s="443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  <c r="AA721" s="187"/>
      <c r="AB721" s="187"/>
      <c r="AC721" s="187"/>
      <c r="AD721" s="187"/>
      <c r="AE721" s="187"/>
      <c r="AF721" s="187"/>
      <c r="AG721" s="187"/>
      <c r="AH721" s="187"/>
      <c r="AI721" s="187"/>
      <c r="AJ721" s="187"/>
      <c r="AK721" s="187"/>
      <c r="AL721" s="187"/>
      <c r="AM721" s="187"/>
      <c r="AO721" s="187"/>
      <c r="AP721" s="187"/>
      <c r="AQ721" s="187"/>
      <c r="AR721" s="187"/>
      <c r="AS721" s="187"/>
      <c r="AT721" s="187"/>
      <c r="AU721" s="187"/>
      <c r="AV721" s="187"/>
      <c r="AW721" s="187"/>
      <c r="AX721" s="187"/>
      <c r="AY721" s="187"/>
      <c r="AZ721" s="187"/>
      <c r="BA721" s="187"/>
      <c r="BB721" s="187"/>
    </row>
    <row r="722" spans="1:54" ht="15.75" customHeight="1">
      <c r="A722" s="442"/>
      <c r="B722" s="442"/>
      <c r="C722" s="187"/>
      <c r="D722" s="187"/>
      <c r="E722" s="187"/>
      <c r="F722" s="187"/>
      <c r="G722" s="444"/>
      <c r="H722" s="443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  <c r="AA722" s="187"/>
      <c r="AB722" s="187"/>
      <c r="AC722" s="187"/>
      <c r="AD722" s="187"/>
      <c r="AE722" s="187"/>
      <c r="AF722" s="187"/>
      <c r="AG722" s="187"/>
      <c r="AH722" s="187"/>
      <c r="AI722" s="187"/>
      <c r="AJ722" s="187"/>
      <c r="AK722" s="187"/>
      <c r="AL722" s="187"/>
      <c r="AM722" s="187"/>
      <c r="AO722" s="187"/>
      <c r="AP722" s="187"/>
      <c r="AQ722" s="187"/>
      <c r="AR722" s="187"/>
      <c r="AS722" s="187"/>
      <c r="AT722" s="187"/>
      <c r="AU722" s="187"/>
      <c r="AV722" s="187"/>
      <c r="AW722" s="187"/>
      <c r="AX722" s="187"/>
      <c r="AY722" s="187"/>
      <c r="AZ722" s="187"/>
      <c r="BA722" s="187"/>
      <c r="BB722" s="187"/>
    </row>
    <row r="723" spans="1:54" ht="15.75" customHeight="1">
      <c r="A723" s="442"/>
      <c r="B723" s="442"/>
      <c r="C723" s="187"/>
      <c r="D723" s="187"/>
      <c r="E723" s="187"/>
      <c r="F723" s="187"/>
      <c r="G723" s="444"/>
      <c r="H723" s="443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  <c r="AA723" s="187"/>
      <c r="AB723" s="187"/>
      <c r="AC723" s="187"/>
      <c r="AD723" s="187"/>
      <c r="AE723" s="187"/>
      <c r="AF723" s="187"/>
      <c r="AG723" s="187"/>
      <c r="AH723" s="187"/>
      <c r="AI723" s="187"/>
      <c r="AJ723" s="187"/>
      <c r="AK723" s="187"/>
      <c r="AL723" s="187"/>
      <c r="AM723" s="187"/>
      <c r="AO723" s="187"/>
      <c r="AP723" s="187"/>
      <c r="AQ723" s="187"/>
      <c r="AR723" s="187"/>
      <c r="AS723" s="187"/>
      <c r="AT723" s="187"/>
      <c r="AU723" s="187"/>
      <c r="AV723" s="187"/>
      <c r="AW723" s="187"/>
      <c r="AX723" s="187"/>
      <c r="AY723" s="187"/>
      <c r="AZ723" s="187"/>
      <c r="BA723" s="187"/>
      <c r="BB723" s="187"/>
    </row>
    <row r="724" spans="1:54" ht="15.75" customHeight="1">
      <c r="A724" s="442"/>
      <c r="B724" s="442"/>
      <c r="C724" s="187"/>
      <c r="D724" s="187"/>
      <c r="E724" s="187"/>
      <c r="F724" s="187"/>
      <c r="G724" s="444"/>
      <c r="H724" s="443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  <c r="AA724" s="187"/>
      <c r="AB724" s="187"/>
      <c r="AC724" s="187"/>
      <c r="AD724" s="187"/>
      <c r="AE724" s="187"/>
      <c r="AF724" s="187"/>
      <c r="AG724" s="187"/>
      <c r="AH724" s="187"/>
      <c r="AI724" s="187"/>
      <c r="AJ724" s="187"/>
      <c r="AK724" s="187"/>
      <c r="AL724" s="187"/>
      <c r="AM724" s="187"/>
      <c r="AO724" s="187"/>
      <c r="AP724" s="187"/>
      <c r="AQ724" s="187"/>
      <c r="AR724" s="187"/>
      <c r="AS724" s="187"/>
      <c r="AT724" s="187"/>
      <c r="AU724" s="187"/>
      <c r="AV724" s="187"/>
      <c r="AW724" s="187"/>
      <c r="AX724" s="187"/>
      <c r="AY724" s="187"/>
      <c r="AZ724" s="187"/>
      <c r="BA724" s="187"/>
      <c r="BB724" s="187"/>
    </row>
    <row r="725" spans="1:54" ht="15.75" customHeight="1">
      <c r="A725" s="442"/>
      <c r="B725" s="442"/>
      <c r="C725" s="187"/>
      <c r="D725" s="187"/>
      <c r="E725" s="187"/>
      <c r="F725" s="187"/>
      <c r="G725" s="444"/>
      <c r="H725" s="443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  <c r="AA725" s="187"/>
      <c r="AB725" s="187"/>
      <c r="AC725" s="187"/>
      <c r="AD725" s="187"/>
      <c r="AE725" s="187"/>
      <c r="AF725" s="187"/>
      <c r="AG725" s="187"/>
      <c r="AH725" s="187"/>
      <c r="AI725" s="187"/>
      <c r="AJ725" s="187"/>
      <c r="AK725" s="187"/>
      <c r="AL725" s="187"/>
      <c r="AM725" s="187"/>
      <c r="AO725" s="187"/>
      <c r="AP725" s="187"/>
      <c r="AQ725" s="187"/>
      <c r="AR725" s="187"/>
      <c r="AS725" s="187"/>
      <c r="AT725" s="187"/>
      <c r="AU725" s="187"/>
      <c r="AV725" s="187"/>
      <c r="AW725" s="187"/>
      <c r="AX725" s="187"/>
      <c r="AY725" s="187"/>
      <c r="AZ725" s="187"/>
      <c r="BA725" s="187"/>
      <c r="BB725" s="187"/>
    </row>
    <row r="726" spans="1:54" ht="15.75" customHeight="1">
      <c r="A726" s="442"/>
      <c r="B726" s="442"/>
      <c r="C726" s="187"/>
      <c r="D726" s="187"/>
      <c r="E726" s="187"/>
      <c r="F726" s="187"/>
      <c r="G726" s="444"/>
      <c r="H726" s="443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O726" s="187"/>
      <c r="AP726" s="187"/>
      <c r="AQ726" s="187"/>
      <c r="AR726" s="187"/>
      <c r="AS726" s="187"/>
      <c r="AT726" s="187"/>
      <c r="AU726" s="187"/>
      <c r="AV726" s="187"/>
      <c r="AW726" s="187"/>
      <c r="AX726" s="187"/>
      <c r="AY726" s="187"/>
      <c r="AZ726" s="187"/>
      <c r="BA726" s="187"/>
      <c r="BB726" s="187"/>
    </row>
    <row r="727" spans="1:54" ht="15.75" customHeight="1">
      <c r="A727" s="442"/>
      <c r="B727" s="442"/>
      <c r="C727" s="187"/>
      <c r="D727" s="187"/>
      <c r="E727" s="187"/>
      <c r="F727" s="187"/>
      <c r="G727" s="444"/>
      <c r="H727" s="443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O727" s="187"/>
      <c r="AP727" s="187"/>
      <c r="AQ727" s="187"/>
      <c r="AR727" s="187"/>
      <c r="AS727" s="187"/>
      <c r="AT727" s="187"/>
      <c r="AU727" s="187"/>
      <c r="AV727" s="187"/>
      <c r="AW727" s="187"/>
      <c r="AX727" s="187"/>
      <c r="AY727" s="187"/>
      <c r="AZ727" s="187"/>
      <c r="BA727" s="187"/>
      <c r="BB727" s="187"/>
    </row>
    <row r="728" spans="1:54" ht="15.75" customHeight="1">
      <c r="A728" s="442"/>
      <c r="B728" s="442"/>
      <c r="C728" s="187"/>
      <c r="D728" s="187"/>
      <c r="E728" s="187"/>
      <c r="F728" s="187"/>
      <c r="G728" s="444"/>
      <c r="H728" s="443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O728" s="187"/>
      <c r="AP728" s="187"/>
      <c r="AQ728" s="187"/>
      <c r="AR728" s="187"/>
      <c r="AS728" s="187"/>
      <c r="AT728" s="187"/>
      <c r="AU728" s="187"/>
      <c r="AV728" s="187"/>
      <c r="AW728" s="187"/>
      <c r="AX728" s="187"/>
      <c r="AY728" s="187"/>
      <c r="AZ728" s="187"/>
      <c r="BA728" s="187"/>
      <c r="BB728" s="187"/>
    </row>
    <row r="729" spans="1:54" ht="15.75" customHeight="1">
      <c r="A729" s="442"/>
      <c r="B729" s="442"/>
      <c r="C729" s="187"/>
      <c r="D729" s="187"/>
      <c r="E729" s="187"/>
      <c r="F729" s="187"/>
      <c r="G729" s="444"/>
      <c r="H729" s="443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O729" s="187"/>
      <c r="AP729" s="187"/>
      <c r="AQ729" s="187"/>
      <c r="AR729" s="187"/>
      <c r="AS729" s="187"/>
      <c r="AT729" s="187"/>
      <c r="AU729" s="187"/>
      <c r="AV729" s="187"/>
      <c r="AW729" s="187"/>
      <c r="AX729" s="187"/>
      <c r="AY729" s="187"/>
      <c r="AZ729" s="187"/>
      <c r="BA729" s="187"/>
      <c r="BB729" s="187"/>
    </row>
    <row r="730" spans="1:54" ht="15.75" customHeight="1">
      <c r="A730" s="442"/>
      <c r="B730" s="442"/>
      <c r="C730" s="187"/>
      <c r="D730" s="187"/>
      <c r="E730" s="187"/>
      <c r="F730" s="187"/>
      <c r="G730" s="444"/>
      <c r="H730" s="443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O730" s="187"/>
      <c r="AP730" s="187"/>
      <c r="AQ730" s="187"/>
      <c r="AR730" s="187"/>
      <c r="AS730" s="187"/>
      <c r="AT730" s="187"/>
      <c r="AU730" s="187"/>
      <c r="AV730" s="187"/>
      <c r="AW730" s="187"/>
      <c r="AX730" s="187"/>
      <c r="AY730" s="187"/>
      <c r="AZ730" s="187"/>
      <c r="BA730" s="187"/>
      <c r="BB730" s="187"/>
    </row>
    <row r="731" spans="1:54" ht="15.75" customHeight="1">
      <c r="A731" s="442"/>
      <c r="B731" s="442"/>
      <c r="C731" s="187"/>
      <c r="D731" s="187"/>
      <c r="E731" s="187"/>
      <c r="F731" s="187"/>
      <c r="G731" s="444"/>
      <c r="H731" s="443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  <c r="AA731" s="187"/>
      <c r="AB731" s="187"/>
      <c r="AC731" s="187"/>
      <c r="AD731" s="187"/>
      <c r="AE731" s="187"/>
      <c r="AF731" s="187"/>
      <c r="AG731" s="187"/>
      <c r="AH731" s="187"/>
      <c r="AI731" s="187"/>
      <c r="AJ731" s="187"/>
      <c r="AK731" s="187"/>
      <c r="AL731" s="187"/>
      <c r="AM731" s="187"/>
      <c r="AO731" s="187"/>
      <c r="AP731" s="187"/>
      <c r="AQ731" s="187"/>
      <c r="AR731" s="187"/>
      <c r="AS731" s="187"/>
      <c r="AT731" s="187"/>
      <c r="AU731" s="187"/>
      <c r="AV731" s="187"/>
      <c r="AW731" s="187"/>
      <c r="AX731" s="187"/>
      <c r="AY731" s="187"/>
      <c r="AZ731" s="187"/>
      <c r="BA731" s="187"/>
      <c r="BB731" s="187"/>
    </row>
    <row r="732" spans="1:54" ht="15.75" customHeight="1">
      <c r="A732" s="442"/>
      <c r="B732" s="442"/>
      <c r="C732" s="187"/>
      <c r="D732" s="187"/>
      <c r="E732" s="187"/>
      <c r="F732" s="187"/>
      <c r="G732" s="444"/>
      <c r="H732" s="443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  <c r="AA732" s="187"/>
      <c r="AB732" s="187"/>
      <c r="AC732" s="187"/>
      <c r="AD732" s="187"/>
      <c r="AE732" s="187"/>
      <c r="AF732" s="187"/>
      <c r="AG732" s="187"/>
      <c r="AH732" s="187"/>
      <c r="AI732" s="187"/>
      <c r="AJ732" s="187"/>
      <c r="AK732" s="187"/>
      <c r="AL732" s="187"/>
      <c r="AM732" s="187"/>
      <c r="AO732" s="187"/>
      <c r="AP732" s="187"/>
      <c r="AQ732" s="187"/>
      <c r="AR732" s="187"/>
      <c r="AS732" s="187"/>
      <c r="AT732" s="187"/>
      <c r="AU732" s="187"/>
      <c r="AV732" s="187"/>
      <c r="AW732" s="187"/>
      <c r="AX732" s="187"/>
      <c r="AY732" s="187"/>
      <c r="AZ732" s="187"/>
      <c r="BA732" s="187"/>
      <c r="BB732" s="187"/>
    </row>
    <row r="733" spans="1:54" ht="15.75" customHeight="1">
      <c r="A733" s="442"/>
      <c r="B733" s="442"/>
      <c r="C733" s="187"/>
      <c r="D733" s="187"/>
      <c r="E733" s="187"/>
      <c r="F733" s="187"/>
      <c r="G733" s="444"/>
      <c r="H733" s="443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  <c r="AA733" s="187"/>
      <c r="AB733" s="187"/>
      <c r="AC733" s="187"/>
      <c r="AD733" s="187"/>
      <c r="AE733" s="187"/>
      <c r="AF733" s="187"/>
      <c r="AG733" s="187"/>
      <c r="AH733" s="187"/>
      <c r="AI733" s="187"/>
      <c r="AJ733" s="187"/>
      <c r="AK733" s="187"/>
      <c r="AL733" s="187"/>
      <c r="AM733" s="187"/>
      <c r="AO733" s="187"/>
      <c r="AP733" s="187"/>
      <c r="AQ733" s="187"/>
      <c r="AR733" s="187"/>
      <c r="AS733" s="187"/>
      <c r="AT733" s="187"/>
      <c r="AU733" s="187"/>
      <c r="AV733" s="187"/>
      <c r="AW733" s="187"/>
      <c r="AX733" s="187"/>
      <c r="AY733" s="187"/>
      <c r="AZ733" s="187"/>
      <c r="BA733" s="187"/>
      <c r="BB733" s="187"/>
    </row>
    <row r="734" spans="1:54" ht="15.75" customHeight="1">
      <c r="A734" s="442"/>
      <c r="B734" s="442"/>
      <c r="C734" s="187"/>
      <c r="D734" s="187"/>
      <c r="E734" s="187"/>
      <c r="F734" s="187"/>
      <c r="G734" s="444"/>
      <c r="H734" s="443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  <c r="AI734" s="187"/>
      <c r="AJ734" s="187"/>
      <c r="AK734" s="187"/>
      <c r="AL734" s="187"/>
      <c r="AM734" s="187"/>
      <c r="AO734" s="187"/>
      <c r="AP734" s="187"/>
      <c r="AQ734" s="187"/>
      <c r="AR734" s="187"/>
      <c r="AS734" s="187"/>
      <c r="AT734" s="187"/>
      <c r="AU734" s="187"/>
      <c r="AV734" s="187"/>
      <c r="AW734" s="187"/>
      <c r="AX734" s="187"/>
      <c r="AY734" s="187"/>
      <c r="AZ734" s="187"/>
      <c r="BA734" s="187"/>
      <c r="BB734" s="187"/>
    </row>
    <row r="735" spans="1:54" ht="15.75" customHeight="1">
      <c r="A735" s="442"/>
      <c r="B735" s="442"/>
      <c r="C735" s="187"/>
      <c r="D735" s="187"/>
      <c r="E735" s="187"/>
      <c r="F735" s="187"/>
      <c r="G735" s="444"/>
      <c r="H735" s="443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  <c r="AA735" s="187"/>
      <c r="AB735" s="187"/>
      <c r="AC735" s="187"/>
      <c r="AD735" s="187"/>
      <c r="AE735" s="187"/>
      <c r="AF735" s="187"/>
      <c r="AG735" s="187"/>
      <c r="AH735" s="187"/>
      <c r="AI735" s="187"/>
      <c r="AJ735" s="187"/>
      <c r="AK735" s="187"/>
      <c r="AL735" s="187"/>
      <c r="AM735" s="187"/>
      <c r="AO735" s="187"/>
      <c r="AP735" s="187"/>
      <c r="AQ735" s="187"/>
      <c r="AR735" s="187"/>
      <c r="AS735" s="187"/>
      <c r="AT735" s="187"/>
      <c r="AU735" s="187"/>
      <c r="AV735" s="187"/>
      <c r="AW735" s="187"/>
      <c r="AX735" s="187"/>
      <c r="AY735" s="187"/>
      <c r="AZ735" s="187"/>
      <c r="BA735" s="187"/>
      <c r="BB735" s="187"/>
    </row>
    <row r="736" spans="1:54" ht="15.75" customHeight="1">
      <c r="A736" s="442"/>
      <c r="B736" s="442"/>
      <c r="C736" s="187"/>
      <c r="D736" s="187"/>
      <c r="E736" s="187"/>
      <c r="F736" s="187"/>
      <c r="G736" s="444"/>
      <c r="H736" s="443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  <c r="AA736" s="187"/>
      <c r="AB736" s="187"/>
      <c r="AC736" s="187"/>
      <c r="AD736" s="187"/>
      <c r="AE736" s="187"/>
      <c r="AF736" s="187"/>
      <c r="AG736" s="187"/>
      <c r="AH736" s="187"/>
      <c r="AI736" s="187"/>
      <c r="AJ736" s="187"/>
      <c r="AK736" s="187"/>
      <c r="AL736" s="187"/>
      <c r="AM736" s="187"/>
      <c r="AO736" s="187"/>
      <c r="AP736" s="187"/>
      <c r="AQ736" s="187"/>
      <c r="AR736" s="187"/>
      <c r="AS736" s="187"/>
      <c r="AT736" s="187"/>
      <c r="AU736" s="187"/>
      <c r="AV736" s="187"/>
      <c r="AW736" s="187"/>
      <c r="AX736" s="187"/>
      <c r="AY736" s="187"/>
      <c r="AZ736" s="187"/>
      <c r="BA736" s="187"/>
      <c r="BB736" s="187"/>
    </row>
    <row r="737" spans="1:54" ht="15.75" customHeight="1">
      <c r="A737" s="442"/>
      <c r="B737" s="442"/>
      <c r="C737" s="187"/>
      <c r="D737" s="187"/>
      <c r="E737" s="187"/>
      <c r="F737" s="187"/>
      <c r="G737" s="444"/>
      <c r="H737" s="443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  <c r="AA737" s="187"/>
      <c r="AB737" s="187"/>
      <c r="AC737" s="187"/>
      <c r="AD737" s="187"/>
      <c r="AE737" s="187"/>
      <c r="AF737" s="187"/>
      <c r="AG737" s="187"/>
      <c r="AH737" s="187"/>
      <c r="AI737" s="187"/>
      <c r="AJ737" s="187"/>
      <c r="AK737" s="187"/>
      <c r="AL737" s="187"/>
      <c r="AM737" s="187"/>
      <c r="AO737" s="187"/>
      <c r="AP737" s="187"/>
      <c r="AQ737" s="187"/>
      <c r="AR737" s="187"/>
      <c r="AS737" s="187"/>
      <c r="AT737" s="187"/>
      <c r="AU737" s="187"/>
      <c r="AV737" s="187"/>
      <c r="AW737" s="187"/>
      <c r="AX737" s="187"/>
      <c r="AY737" s="187"/>
      <c r="AZ737" s="187"/>
      <c r="BA737" s="187"/>
      <c r="BB737" s="187"/>
    </row>
    <row r="738" spans="1:54" ht="15.75" customHeight="1">
      <c r="A738" s="442"/>
      <c r="B738" s="442"/>
      <c r="C738" s="187"/>
      <c r="D738" s="187"/>
      <c r="E738" s="187"/>
      <c r="F738" s="187"/>
      <c r="G738" s="444"/>
      <c r="H738" s="443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  <c r="AA738" s="187"/>
      <c r="AB738" s="187"/>
      <c r="AC738" s="187"/>
      <c r="AD738" s="187"/>
      <c r="AE738" s="187"/>
      <c r="AF738" s="187"/>
      <c r="AG738" s="187"/>
      <c r="AH738" s="187"/>
      <c r="AI738" s="187"/>
      <c r="AJ738" s="187"/>
      <c r="AK738" s="187"/>
      <c r="AL738" s="187"/>
      <c r="AM738" s="187"/>
      <c r="AO738" s="187"/>
      <c r="AP738" s="187"/>
      <c r="AQ738" s="187"/>
      <c r="AR738" s="187"/>
      <c r="AS738" s="187"/>
      <c r="AT738" s="187"/>
      <c r="AU738" s="187"/>
      <c r="AV738" s="187"/>
      <c r="AW738" s="187"/>
      <c r="AX738" s="187"/>
      <c r="AY738" s="187"/>
      <c r="AZ738" s="187"/>
      <c r="BA738" s="187"/>
      <c r="BB738" s="187"/>
    </row>
    <row r="739" spans="1:54" ht="15.75" customHeight="1">
      <c r="A739" s="442"/>
      <c r="B739" s="442"/>
      <c r="C739" s="187"/>
      <c r="D739" s="187"/>
      <c r="E739" s="187"/>
      <c r="F739" s="187"/>
      <c r="G739" s="444"/>
      <c r="H739" s="443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  <c r="AA739" s="187"/>
      <c r="AB739" s="187"/>
      <c r="AC739" s="187"/>
      <c r="AD739" s="187"/>
      <c r="AE739" s="187"/>
      <c r="AF739" s="187"/>
      <c r="AG739" s="187"/>
      <c r="AH739" s="187"/>
      <c r="AI739" s="187"/>
      <c r="AJ739" s="187"/>
      <c r="AK739" s="187"/>
      <c r="AL739" s="187"/>
      <c r="AM739" s="187"/>
      <c r="AO739" s="187"/>
      <c r="AP739" s="187"/>
      <c r="AQ739" s="187"/>
      <c r="AR739" s="187"/>
      <c r="AS739" s="187"/>
      <c r="AT739" s="187"/>
      <c r="AU739" s="187"/>
      <c r="AV739" s="187"/>
      <c r="AW739" s="187"/>
      <c r="AX739" s="187"/>
      <c r="AY739" s="187"/>
      <c r="AZ739" s="187"/>
      <c r="BA739" s="187"/>
      <c r="BB739" s="187"/>
    </row>
    <row r="740" spans="1:54" ht="15.75" customHeight="1">
      <c r="A740" s="442"/>
      <c r="B740" s="442"/>
      <c r="C740" s="187"/>
      <c r="D740" s="187"/>
      <c r="E740" s="187"/>
      <c r="F740" s="187"/>
      <c r="G740" s="444"/>
      <c r="H740" s="443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  <c r="AA740" s="187"/>
      <c r="AB740" s="187"/>
      <c r="AC740" s="187"/>
      <c r="AD740" s="187"/>
      <c r="AE740" s="187"/>
      <c r="AF740" s="187"/>
      <c r="AG740" s="187"/>
      <c r="AH740" s="187"/>
      <c r="AI740" s="187"/>
      <c r="AJ740" s="187"/>
      <c r="AK740" s="187"/>
      <c r="AL740" s="187"/>
      <c r="AM740" s="187"/>
      <c r="AO740" s="187"/>
      <c r="AP740" s="187"/>
      <c r="AQ740" s="187"/>
      <c r="AR740" s="187"/>
      <c r="AS740" s="187"/>
      <c r="AT740" s="187"/>
      <c r="AU740" s="187"/>
      <c r="AV740" s="187"/>
      <c r="AW740" s="187"/>
      <c r="AX740" s="187"/>
      <c r="AY740" s="187"/>
      <c r="AZ740" s="187"/>
      <c r="BA740" s="187"/>
      <c r="BB740" s="187"/>
    </row>
    <row r="741" spans="1:54" ht="15.75" customHeight="1">
      <c r="A741" s="442"/>
      <c r="B741" s="442"/>
      <c r="C741" s="187"/>
      <c r="D741" s="187"/>
      <c r="E741" s="187"/>
      <c r="F741" s="187"/>
      <c r="G741" s="444"/>
      <c r="H741" s="443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  <c r="AA741" s="187"/>
      <c r="AB741" s="187"/>
      <c r="AC741" s="187"/>
      <c r="AD741" s="187"/>
      <c r="AE741" s="187"/>
      <c r="AF741" s="187"/>
      <c r="AG741" s="187"/>
      <c r="AH741" s="187"/>
      <c r="AI741" s="187"/>
      <c r="AJ741" s="187"/>
      <c r="AK741" s="187"/>
      <c r="AL741" s="187"/>
      <c r="AM741" s="187"/>
      <c r="AO741" s="187"/>
      <c r="AP741" s="187"/>
      <c r="AQ741" s="187"/>
      <c r="AR741" s="187"/>
      <c r="AS741" s="187"/>
      <c r="AT741" s="187"/>
      <c r="AU741" s="187"/>
      <c r="AV741" s="187"/>
      <c r="AW741" s="187"/>
      <c r="AX741" s="187"/>
      <c r="AY741" s="187"/>
      <c r="AZ741" s="187"/>
      <c r="BA741" s="187"/>
      <c r="BB741" s="187"/>
    </row>
    <row r="742" spans="1:54" ht="15.75" customHeight="1">
      <c r="A742" s="442"/>
      <c r="B742" s="442"/>
      <c r="C742" s="187"/>
      <c r="D742" s="187"/>
      <c r="E742" s="187"/>
      <c r="F742" s="187"/>
      <c r="G742" s="444"/>
      <c r="H742" s="443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  <c r="AA742" s="187"/>
      <c r="AB742" s="187"/>
      <c r="AC742" s="187"/>
      <c r="AD742" s="187"/>
      <c r="AE742" s="187"/>
      <c r="AF742" s="187"/>
      <c r="AG742" s="187"/>
      <c r="AH742" s="187"/>
      <c r="AI742" s="187"/>
      <c r="AJ742" s="187"/>
      <c r="AK742" s="187"/>
      <c r="AL742" s="187"/>
      <c r="AM742" s="187"/>
      <c r="AO742" s="187"/>
      <c r="AP742" s="187"/>
      <c r="AQ742" s="187"/>
      <c r="AR742" s="187"/>
      <c r="AS742" s="187"/>
      <c r="AT742" s="187"/>
      <c r="AU742" s="187"/>
      <c r="AV742" s="187"/>
      <c r="AW742" s="187"/>
      <c r="AX742" s="187"/>
      <c r="AY742" s="187"/>
      <c r="AZ742" s="187"/>
      <c r="BA742" s="187"/>
      <c r="BB742" s="187"/>
    </row>
    <row r="743" spans="1:54" ht="15.75" customHeight="1">
      <c r="A743" s="442"/>
      <c r="B743" s="442"/>
      <c r="C743" s="187"/>
      <c r="D743" s="187"/>
      <c r="E743" s="187"/>
      <c r="F743" s="187"/>
      <c r="G743" s="444"/>
      <c r="H743" s="443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  <c r="AA743" s="187"/>
      <c r="AB743" s="187"/>
      <c r="AC743" s="187"/>
      <c r="AD743" s="187"/>
      <c r="AE743" s="187"/>
      <c r="AF743" s="187"/>
      <c r="AG743" s="187"/>
      <c r="AH743" s="187"/>
      <c r="AI743" s="187"/>
      <c r="AJ743" s="187"/>
      <c r="AK743" s="187"/>
      <c r="AL743" s="187"/>
      <c r="AM743" s="187"/>
      <c r="AO743" s="187"/>
      <c r="AP743" s="187"/>
      <c r="AQ743" s="187"/>
      <c r="AR743" s="187"/>
      <c r="AS743" s="187"/>
      <c r="AT743" s="187"/>
      <c r="AU743" s="187"/>
      <c r="AV743" s="187"/>
      <c r="AW743" s="187"/>
      <c r="AX743" s="187"/>
      <c r="AY743" s="187"/>
      <c r="AZ743" s="187"/>
      <c r="BA743" s="187"/>
      <c r="BB743" s="187"/>
    </row>
    <row r="744" spans="1:54" ht="15.75" customHeight="1">
      <c r="A744" s="442"/>
      <c r="B744" s="442"/>
      <c r="C744" s="187"/>
      <c r="D744" s="187"/>
      <c r="E744" s="187"/>
      <c r="F744" s="187"/>
      <c r="G744" s="444"/>
      <c r="H744" s="443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  <c r="AA744" s="187"/>
      <c r="AB744" s="187"/>
      <c r="AC744" s="187"/>
      <c r="AD744" s="187"/>
      <c r="AE744" s="187"/>
      <c r="AF744" s="187"/>
      <c r="AG744" s="187"/>
      <c r="AH744" s="187"/>
      <c r="AI744" s="187"/>
      <c r="AJ744" s="187"/>
      <c r="AK744" s="187"/>
      <c r="AL744" s="187"/>
      <c r="AM744" s="187"/>
      <c r="AO744" s="187"/>
      <c r="AP744" s="187"/>
      <c r="AQ744" s="187"/>
      <c r="AR744" s="187"/>
      <c r="AS744" s="187"/>
      <c r="AT744" s="187"/>
      <c r="AU744" s="187"/>
      <c r="AV744" s="187"/>
      <c r="AW744" s="187"/>
      <c r="AX744" s="187"/>
      <c r="AY744" s="187"/>
      <c r="AZ744" s="187"/>
      <c r="BA744" s="187"/>
      <c r="BB744" s="187"/>
    </row>
    <row r="745" spans="1:54" ht="15.75" customHeight="1">
      <c r="A745" s="442"/>
      <c r="B745" s="442"/>
      <c r="C745" s="187"/>
      <c r="D745" s="187"/>
      <c r="E745" s="187"/>
      <c r="F745" s="187"/>
      <c r="G745" s="444"/>
      <c r="H745" s="443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  <c r="AA745" s="187"/>
      <c r="AB745" s="187"/>
      <c r="AC745" s="187"/>
      <c r="AD745" s="187"/>
      <c r="AE745" s="187"/>
      <c r="AF745" s="187"/>
      <c r="AG745" s="187"/>
      <c r="AH745" s="187"/>
      <c r="AI745" s="187"/>
      <c r="AJ745" s="187"/>
      <c r="AK745" s="187"/>
      <c r="AL745" s="187"/>
      <c r="AM745" s="187"/>
      <c r="AO745" s="187"/>
      <c r="AP745" s="187"/>
      <c r="AQ745" s="187"/>
      <c r="AR745" s="187"/>
      <c r="AS745" s="187"/>
      <c r="AT745" s="187"/>
      <c r="AU745" s="187"/>
      <c r="AV745" s="187"/>
      <c r="AW745" s="187"/>
      <c r="AX745" s="187"/>
      <c r="AY745" s="187"/>
      <c r="AZ745" s="187"/>
      <c r="BA745" s="187"/>
      <c r="BB745" s="187"/>
    </row>
    <row r="746" spans="1:54" ht="15.75" customHeight="1">
      <c r="A746" s="442"/>
      <c r="B746" s="442"/>
      <c r="C746" s="187"/>
      <c r="D746" s="187"/>
      <c r="E746" s="187"/>
      <c r="F746" s="187"/>
      <c r="G746" s="444"/>
      <c r="H746" s="443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  <c r="AA746" s="187"/>
      <c r="AB746" s="187"/>
      <c r="AC746" s="187"/>
      <c r="AD746" s="187"/>
      <c r="AE746" s="187"/>
      <c r="AF746" s="187"/>
      <c r="AG746" s="187"/>
      <c r="AH746" s="187"/>
      <c r="AI746" s="187"/>
      <c r="AJ746" s="187"/>
      <c r="AK746" s="187"/>
      <c r="AL746" s="187"/>
      <c r="AM746" s="187"/>
      <c r="AO746" s="187"/>
      <c r="AP746" s="187"/>
      <c r="AQ746" s="187"/>
      <c r="AR746" s="187"/>
      <c r="AS746" s="187"/>
      <c r="AT746" s="187"/>
      <c r="AU746" s="187"/>
      <c r="AV746" s="187"/>
      <c r="AW746" s="187"/>
      <c r="AX746" s="187"/>
      <c r="AY746" s="187"/>
      <c r="AZ746" s="187"/>
      <c r="BA746" s="187"/>
      <c r="BB746" s="187"/>
    </row>
    <row r="747" spans="1:54" ht="15.75" customHeight="1">
      <c r="A747" s="442"/>
      <c r="B747" s="442"/>
      <c r="C747" s="187"/>
      <c r="D747" s="187"/>
      <c r="E747" s="187"/>
      <c r="F747" s="187"/>
      <c r="G747" s="444"/>
      <c r="H747" s="443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  <c r="AA747" s="187"/>
      <c r="AB747" s="187"/>
      <c r="AC747" s="187"/>
      <c r="AD747" s="187"/>
      <c r="AE747" s="187"/>
      <c r="AF747" s="187"/>
      <c r="AG747" s="187"/>
      <c r="AH747" s="187"/>
      <c r="AI747" s="187"/>
      <c r="AJ747" s="187"/>
      <c r="AK747" s="187"/>
      <c r="AL747" s="187"/>
      <c r="AM747" s="187"/>
      <c r="AO747" s="187"/>
      <c r="AP747" s="187"/>
      <c r="AQ747" s="187"/>
      <c r="AR747" s="187"/>
      <c r="AS747" s="187"/>
      <c r="AT747" s="187"/>
      <c r="AU747" s="187"/>
      <c r="AV747" s="187"/>
      <c r="AW747" s="187"/>
      <c r="AX747" s="187"/>
      <c r="AY747" s="187"/>
      <c r="AZ747" s="187"/>
      <c r="BA747" s="187"/>
      <c r="BB747" s="187"/>
    </row>
    <row r="748" spans="1:54" ht="15.75" customHeight="1">
      <c r="A748" s="442"/>
      <c r="B748" s="442"/>
      <c r="C748" s="187"/>
      <c r="D748" s="187"/>
      <c r="E748" s="187"/>
      <c r="F748" s="187"/>
      <c r="G748" s="444"/>
      <c r="H748" s="443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  <c r="AA748" s="187"/>
      <c r="AB748" s="187"/>
      <c r="AC748" s="187"/>
      <c r="AD748" s="187"/>
      <c r="AE748" s="187"/>
      <c r="AF748" s="187"/>
      <c r="AG748" s="187"/>
      <c r="AH748" s="187"/>
      <c r="AI748" s="187"/>
      <c r="AJ748" s="187"/>
      <c r="AK748" s="187"/>
      <c r="AL748" s="187"/>
      <c r="AM748" s="187"/>
      <c r="AO748" s="187"/>
      <c r="AP748" s="187"/>
      <c r="AQ748" s="187"/>
      <c r="AR748" s="187"/>
      <c r="AS748" s="187"/>
      <c r="AT748" s="187"/>
      <c r="AU748" s="187"/>
      <c r="AV748" s="187"/>
      <c r="AW748" s="187"/>
      <c r="AX748" s="187"/>
      <c r="AY748" s="187"/>
      <c r="AZ748" s="187"/>
      <c r="BA748" s="187"/>
      <c r="BB748" s="187"/>
    </row>
    <row r="749" spans="1:54" ht="15.75" customHeight="1">
      <c r="A749" s="442"/>
      <c r="B749" s="442"/>
      <c r="C749" s="187"/>
      <c r="D749" s="187"/>
      <c r="E749" s="187"/>
      <c r="F749" s="187"/>
      <c r="G749" s="444"/>
      <c r="H749" s="443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  <c r="AA749" s="187"/>
      <c r="AB749" s="187"/>
      <c r="AC749" s="187"/>
      <c r="AD749" s="187"/>
      <c r="AE749" s="187"/>
      <c r="AF749" s="187"/>
      <c r="AG749" s="187"/>
      <c r="AH749" s="187"/>
      <c r="AI749" s="187"/>
      <c r="AJ749" s="187"/>
      <c r="AK749" s="187"/>
      <c r="AL749" s="187"/>
      <c r="AM749" s="187"/>
      <c r="AO749" s="187"/>
      <c r="AP749" s="187"/>
      <c r="AQ749" s="187"/>
      <c r="AR749" s="187"/>
      <c r="AS749" s="187"/>
      <c r="AT749" s="187"/>
      <c r="AU749" s="187"/>
      <c r="AV749" s="187"/>
      <c r="AW749" s="187"/>
      <c r="AX749" s="187"/>
      <c r="AY749" s="187"/>
      <c r="AZ749" s="187"/>
      <c r="BA749" s="187"/>
      <c r="BB749" s="187"/>
    </row>
    <row r="750" spans="1:54" ht="15.75" customHeight="1">
      <c r="A750" s="442"/>
      <c r="B750" s="442"/>
      <c r="C750" s="187"/>
      <c r="D750" s="187"/>
      <c r="E750" s="187"/>
      <c r="F750" s="187"/>
      <c r="G750" s="444"/>
      <c r="H750" s="443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  <c r="AA750" s="187"/>
      <c r="AB750" s="187"/>
      <c r="AC750" s="187"/>
      <c r="AD750" s="187"/>
      <c r="AE750" s="187"/>
      <c r="AF750" s="187"/>
      <c r="AG750" s="187"/>
      <c r="AH750" s="187"/>
      <c r="AI750" s="187"/>
      <c r="AJ750" s="187"/>
      <c r="AK750" s="187"/>
      <c r="AL750" s="187"/>
      <c r="AM750" s="187"/>
      <c r="AO750" s="187"/>
      <c r="AP750" s="187"/>
      <c r="AQ750" s="187"/>
      <c r="AR750" s="187"/>
      <c r="AS750" s="187"/>
      <c r="AT750" s="187"/>
      <c r="AU750" s="187"/>
      <c r="AV750" s="187"/>
      <c r="AW750" s="187"/>
      <c r="AX750" s="187"/>
      <c r="AY750" s="187"/>
      <c r="AZ750" s="187"/>
      <c r="BA750" s="187"/>
      <c r="BB750" s="187"/>
    </row>
    <row r="751" spans="1:54" ht="15.75" customHeight="1">
      <c r="A751" s="442"/>
      <c r="B751" s="442"/>
      <c r="C751" s="187"/>
      <c r="D751" s="187"/>
      <c r="E751" s="187"/>
      <c r="F751" s="187"/>
      <c r="G751" s="444"/>
      <c r="H751" s="443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  <c r="AA751" s="187"/>
      <c r="AB751" s="187"/>
      <c r="AC751" s="187"/>
      <c r="AD751" s="187"/>
      <c r="AE751" s="187"/>
      <c r="AF751" s="187"/>
      <c r="AG751" s="187"/>
      <c r="AH751" s="187"/>
      <c r="AI751" s="187"/>
      <c r="AJ751" s="187"/>
      <c r="AK751" s="187"/>
      <c r="AL751" s="187"/>
      <c r="AM751" s="187"/>
      <c r="AO751" s="187"/>
      <c r="AP751" s="187"/>
      <c r="AQ751" s="187"/>
      <c r="AR751" s="187"/>
      <c r="AS751" s="187"/>
      <c r="AT751" s="187"/>
      <c r="AU751" s="187"/>
      <c r="AV751" s="187"/>
      <c r="AW751" s="187"/>
      <c r="AX751" s="187"/>
      <c r="AY751" s="187"/>
      <c r="AZ751" s="187"/>
      <c r="BA751" s="187"/>
      <c r="BB751" s="187"/>
    </row>
    <row r="752" spans="1:54" ht="15.75" customHeight="1">
      <c r="A752" s="442"/>
      <c r="B752" s="442"/>
      <c r="C752" s="187"/>
      <c r="D752" s="187"/>
      <c r="E752" s="187"/>
      <c r="F752" s="187"/>
      <c r="G752" s="444"/>
      <c r="H752" s="443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  <c r="AA752" s="187"/>
      <c r="AB752" s="187"/>
      <c r="AC752" s="187"/>
      <c r="AD752" s="187"/>
      <c r="AE752" s="187"/>
      <c r="AF752" s="187"/>
      <c r="AG752" s="187"/>
      <c r="AH752" s="187"/>
      <c r="AI752" s="187"/>
      <c r="AJ752" s="187"/>
      <c r="AK752" s="187"/>
      <c r="AL752" s="187"/>
      <c r="AM752" s="187"/>
      <c r="AO752" s="187"/>
      <c r="AP752" s="187"/>
      <c r="AQ752" s="187"/>
      <c r="AR752" s="187"/>
      <c r="AS752" s="187"/>
      <c r="AT752" s="187"/>
      <c r="AU752" s="187"/>
      <c r="AV752" s="187"/>
      <c r="AW752" s="187"/>
      <c r="AX752" s="187"/>
      <c r="AY752" s="187"/>
      <c r="AZ752" s="187"/>
      <c r="BA752" s="187"/>
      <c r="BB752" s="187"/>
    </row>
    <row r="753" spans="1:54" ht="15.75" customHeight="1">
      <c r="A753" s="442"/>
      <c r="B753" s="442"/>
      <c r="C753" s="187"/>
      <c r="D753" s="187"/>
      <c r="E753" s="187"/>
      <c r="F753" s="187"/>
      <c r="G753" s="444"/>
      <c r="H753" s="443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  <c r="AA753" s="187"/>
      <c r="AB753" s="187"/>
      <c r="AC753" s="187"/>
      <c r="AD753" s="187"/>
      <c r="AE753" s="187"/>
      <c r="AF753" s="187"/>
      <c r="AG753" s="187"/>
      <c r="AH753" s="187"/>
      <c r="AI753" s="187"/>
      <c r="AJ753" s="187"/>
      <c r="AK753" s="187"/>
      <c r="AL753" s="187"/>
      <c r="AM753" s="187"/>
      <c r="AO753" s="187"/>
      <c r="AP753" s="187"/>
      <c r="AQ753" s="187"/>
      <c r="AR753" s="187"/>
      <c r="AS753" s="187"/>
      <c r="AT753" s="187"/>
      <c r="AU753" s="187"/>
      <c r="AV753" s="187"/>
      <c r="AW753" s="187"/>
      <c r="AX753" s="187"/>
      <c r="AY753" s="187"/>
      <c r="AZ753" s="187"/>
      <c r="BA753" s="187"/>
      <c r="BB753" s="187"/>
    </row>
    <row r="754" spans="1:54" ht="15.75" customHeight="1">
      <c r="A754" s="442"/>
      <c r="B754" s="442"/>
      <c r="C754" s="187"/>
      <c r="D754" s="187"/>
      <c r="E754" s="187"/>
      <c r="F754" s="187"/>
      <c r="G754" s="444"/>
      <c r="H754" s="443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  <c r="AA754" s="187"/>
      <c r="AB754" s="187"/>
      <c r="AC754" s="187"/>
      <c r="AD754" s="187"/>
      <c r="AE754" s="187"/>
      <c r="AF754" s="187"/>
      <c r="AG754" s="187"/>
      <c r="AH754" s="187"/>
      <c r="AI754" s="187"/>
      <c r="AJ754" s="187"/>
      <c r="AK754" s="187"/>
      <c r="AL754" s="187"/>
      <c r="AM754" s="187"/>
      <c r="AO754" s="187"/>
      <c r="AP754" s="187"/>
      <c r="AQ754" s="187"/>
      <c r="AR754" s="187"/>
      <c r="AS754" s="187"/>
      <c r="AT754" s="187"/>
      <c r="AU754" s="187"/>
      <c r="AV754" s="187"/>
      <c r="AW754" s="187"/>
      <c r="AX754" s="187"/>
      <c r="AY754" s="187"/>
      <c r="AZ754" s="187"/>
      <c r="BA754" s="187"/>
      <c r="BB754" s="187"/>
    </row>
    <row r="755" spans="1:54" ht="15.75" customHeight="1">
      <c r="A755" s="442"/>
      <c r="B755" s="442"/>
      <c r="C755" s="187"/>
      <c r="D755" s="187"/>
      <c r="E755" s="187"/>
      <c r="F755" s="187"/>
      <c r="G755" s="444"/>
      <c r="H755" s="443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  <c r="AA755" s="187"/>
      <c r="AB755" s="187"/>
      <c r="AC755" s="187"/>
      <c r="AD755" s="187"/>
      <c r="AE755" s="187"/>
      <c r="AF755" s="187"/>
      <c r="AG755" s="187"/>
      <c r="AH755" s="187"/>
      <c r="AI755" s="187"/>
      <c r="AJ755" s="187"/>
      <c r="AK755" s="187"/>
      <c r="AL755" s="187"/>
      <c r="AM755" s="187"/>
      <c r="AO755" s="187"/>
      <c r="AP755" s="187"/>
      <c r="AQ755" s="187"/>
      <c r="AR755" s="187"/>
      <c r="AS755" s="187"/>
      <c r="AT755" s="187"/>
      <c r="AU755" s="187"/>
      <c r="AV755" s="187"/>
      <c r="AW755" s="187"/>
      <c r="AX755" s="187"/>
      <c r="AY755" s="187"/>
      <c r="AZ755" s="187"/>
      <c r="BA755" s="187"/>
      <c r="BB755" s="187"/>
    </row>
    <row r="756" spans="1:54" ht="15.75" customHeight="1">
      <c r="A756" s="442"/>
      <c r="B756" s="442"/>
      <c r="C756" s="187"/>
      <c r="D756" s="187"/>
      <c r="E756" s="187"/>
      <c r="F756" s="187"/>
      <c r="G756" s="444"/>
      <c r="H756" s="443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  <c r="AA756" s="187"/>
      <c r="AB756" s="187"/>
      <c r="AC756" s="187"/>
      <c r="AD756" s="187"/>
      <c r="AE756" s="187"/>
      <c r="AF756" s="187"/>
      <c r="AG756" s="187"/>
      <c r="AH756" s="187"/>
      <c r="AI756" s="187"/>
      <c r="AJ756" s="187"/>
      <c r="AK756" s="187"/>
      <c r="AL756" s="187"/>
      <c r="AM756" s="187"/>
      <c r="AO756" s="187"/>
      <c r="AP756" s="187"/>
      <c r="AQ756" s="187"/>
      <c r="AR756" s="187"/>
      <c r="AS756" s="187"/>
      <c r="AT756" s="187"/>
      <c r="AU756" s="187"/>
      <c r="AV756" s="187"/>
      <c r="AW756" s="187"/>
      <c r="AX756" s="187"/>
      <c r="AY756" s="187"/>
      <c r="AZ756" s="187"/>
      <c r="BA756" s="187"/>
      <c r="BB756" s="187"/>
    </row>
    <row r="757" spans="1:54" ht="15.75" customHeight="1">
      <c r="A757" s="442"/>
      <c r="B757" s="442"/>
      <c r="C757" s="187"/>
      <c r="D757" s="187"/>
      <c r="E757" s="187"/>
      <c r="F757" s="187"/>
      <c r="G757" s="444"/>
      <c r="H757" s="443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  <c r="AA757" s="187"/>
      <c r="AB757" s="187"/>
      <c r="AC757" s="187"/>
      <c r="AD757" s="187"/>
      <c r="AE757" s="187"/>
      <c r="AF757" s="187"/>
      <c r="AG757" s="187"/>
      <c r="AH757" s="187"/>
      <c r="AI757" s="187"/>
      <c r="AJ757" s="187"/>
      <c r="AK757" s="187"/>
      <c r="AL757" s="187"/>
      <c r="AM757" s="187"/>
      <c r="AO757" s="187"/>
      <c r="AP757" s="187"/>
      <c r="AQ757" s="187"/>
      <c r="AR757" s="187"/>
      <c r="AS757" s="187"/>
      <c r="AT757" s="187"/>
      <c r="AU757" s="187"/>
      <c r="AV757" s="187"/>
      <c r="AW757" s="187"/>
      <c r="AX757" s="187"/>
      <c r="AY757" s="187"/>
      <c r="AZ757" s="187"/>
      <c r="BA757" s="187"/>
      <c r="BB757" s="187"/>
    </row>
    <row r="758" spans="1:54" ht="15.75" customHeight="1">
      <c r="A758" s="442"/>
      <c r="B758" s="442"/>
      <c r="C758" s="187"/>
      <c r="D758" s="187"/>
      <c r="E758" s="187"/>
      <c r="F758" s="187"/>
      <c r="G758" s="444"/>
      <c r="H758" s="443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  <c r="AA758" s="187"/>
      <c r="AB758" s="187"/>
      <c r="AC758" s="187"/>
      <c r="AD758" s="187"/>
      <c r="AE758" s="187"/>
      <c r="AF758" s="187"/>
      <c r="AG758" s="187"/>
      <c r="AH758" s="187"/>
      <c r="AI758" s="187"/>
      <c r="AJ758" s="187"/>
      <c r="AK758" s="187"/>
      <c r="AL758" s="187"/>
      <c r="AM758" s="187"/>
      <c r="AO758" s="187"/>
      <c r="AP758" s="187"/>
      <c r="AQ758" s="187"/>
      <c r="AR758" s="187"/>
      <c r="AS758" s="187"/>
      <c r="AT758" s="187"/>
      <c r="AU758" s="187"/>
      <c r="AV758" s="187"/>
      <c r="AW758" s="187"/>
      <c r="AX758" s="187"/>
      <c r="AY758" s="187"/>
      <c r="AZ758" s="187"/>
      <c r="BA758" s="187"/>
      <c r="BB758" s="187"/>
    </row>
    <row r="759" spans="1:54" ht="15.75" customHeight="1">
      <c r="A759" s="442"/>
      <c r="B759" s="442"/>
      <c r="C759" s="187"/>
      <c r="D759" s="187"/>
      <c r="E759" s="187"/>
      <c r="F759" s="187"/>
      <c r="G759" s="444"/>
      <c r="H759" s="443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  <c r="AA759" s="187"/>
      <c r="AB759" s="187"/>
      <c r="AC759" s="187"/>
      <c r="AD759" s="187"/>
      <c r="AE759" s="187"/>
      <c r="AF759" s="187"/>
      <c r="AG759" s="187"/>
      <c r="AH759" s="187"/>
      <c r="AI759" s="187"/>
      <c r="AJ759" s="187"/>
      <c r="AK759" s="187"/>
      <c r="AL759" s="187"/>
      <c r="AM759" s="187"/>
      <c r="AO759" s="187"/>
      <c r="AP759" s="187"/>
      <c r="AQ759" s="187"/>
      <c r="AR759" s="187"/>
      <c r="AS759" s="187"/>
      <c r="AT759" s="187"/>
      <c r="AU759" s="187"/>
      <c r="AV759" s="187"/>
      <c r="AW759" s="187"/>
      <c r="AX759" s="187"/>
      <c r="AY759" s="187"/>
      <c r="AZ759" s="187"/>
      <c r="BA759" s="187"/>
      <c r="BB759" s="187"/>
    </row>
    <row r="760" spans="1:54" ht="15.75" customHeight="1">
      <c r="A760" s="442"/>
      <c r="B760" s="442"/>
      <c r="C760" s="187"/>
      <c r="D760" s="187"/>
      <c r="E760" s="187"/>
      <c r="F760" s="187"/>
      <c r="G760" s="444"/>
      <c r="H760" s="443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  <c r="AA760" s="187"/>
      <c r="AB760" s="187"/>
      <c r="AC760" s="187"/>
      <c r="AD760" s="187"/>
      <c r="AE760" s="187"/>
      <c r="AF760" s="187"/>
      <c r="AG760" s="187"/>
      <c r="AH760" s="187"/>
      <c r="AI760" s="187"/>
      <c r="AJ760" s="187"/>
      <c r="AK760" s="187"/>
      <c r="AL760" s="187"/>
      <c r="AM760" s="187"/>
      <c r="AO760" s="187"/>
      <c r="AP760" s="187"/>
      <c r="AQ760" s="187"/>
      <c r="AR760" s="187"/>
      <c r="AS760" s="187"/>
      <c r="AT760" s="187"/>
      <c r="AU760" s="187"/>
      <c r="AV760" s="187"/>
      <c r="AW760" s="187"/>
      <c r="AX760" s="187"/>
      <c r="AY760" s="187"/>
      <c r="AZ760" s="187"/>
      <c r="BA760" s="187"/>
      <c r="BB760" s="187"/>
    </row>
    <row r="761" spans="1:54" ht="15.75" customHeight="1">
      <c r="A761" s="442"/>
      <c r="B761" s="442"/>
      <c r="C761" s="187"/>
      <c r="D761" s="187"/>
      <c r="E761" s="187"/>
      <c r="F761" s="187"/>
      <c r="G761" s="444"/>
      <c r="H761" s="443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  <c r="AA761" s="187"/>
      <c r="AB761" s="187"/>
      <c r="AC761" s="187"/>
      <c r="AD761" s="187"/>
      <c r="AE761" s="187"/>
      <c r="AF761" s="187"/>
      <c r="AG761" s="187"/>
      <c r="AH761" s="187"/>
      <c r="AI761" s="187"/>
      <c r="AJ761" s="187"/>
      <c r="AK761" s="187"/>
      <c r="AL761" s="187"/>
      <c r="AM761" s="187"/>
      <c r="AO761" s="187"/>
      <c r="AP761" s="187"/>
      <c r="AQ761" s="187"/>
      <c r="AR761" s="187"/>
      <c r="AS761" s="187"/>
      <c r="AT761" s="187"/>
      <c r="AU761" s="187"/>
      <c r="AV761" s="187"/>
      <c r="AW761" s="187"/>
      <c r="AX761" s="187"/>
      <c r="AY761" s="187"/>
      <c r="AZ761" s="187"/>
      <c r="BA761" s="187"/>
      <c r="BB761" s="187"/>
    </row>
    <row r="762" spans="1:54" ht="15.75" customHeight="1">
      <c r="A762" s="442"/>
      <c r="B762" s="442"/>
      <c r="C762" s="187"/>
      <c r="D762" s="187"/>
      <c r="E762" s="187"/>
      <c r="F762" s="187"/>
      <c r="G762" s="444"/>
      <c r="H762" s="443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  <c r="AA762" s="187"/>
      <c r="AB762" s="187"/>
      <c r="AC762" s="187"/>
      <c r="AD762" s="187"/>
      <c r="AE762" s="187"/>
      <c r="AF762" s="187"/>
      <c r="AG762" s="187"/>
      <c r="AH762" s="187"/>
      <c r="AI762" s="187"/>
      <c r="AJ762" s="187"/>
      <c r="AK762" s="187"/>
      <c r="AL762" s="187"/>
      <c r="AM762" s="187"/>
      <c r="AO762" s="187"/>
      <c r="AP762" s="187"/>
      <c r="AQ762" s="187"/>
      <c r="AR762" s="187"/>
      <c r="AS762" s="187"/>
      <c r="AT762" s="187"/>
      <c r="AU762" s="187"/>
      <c r="AV762" s="187"/>
      <c r="AW762" s="187"/>
      <c r="AX762" s="187"/>
      <c r="AY762" s="187"/>
      <c r="AZ762" s="187"/>
      <c r="BA762" s="187"/>
      <c r="BB762" s="187"/>
    </row>
    <row r="763" spans="1:54" ht="15.75" customHeight="1">
      <c r="A763" s="442"/>
      <c r="B763" s="442"/>
      <c r="C763" s="187"/>
      <c r="D763" s="187"/>
      <c r="E763" s="187"/>
      <c r="F763" s="187"/>
      <c r="G763" s="444"/>
      <c r="H763" s="443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  <c r="AA763" s="187"/>
      <c r="AB763" s="187"/>
      <c r="AC763" s="187"/>
      <c r="AD763" s="187"/>
      <c r="AE763" s="187"/>
      <c r="AF763" s="187"/>
      <c r="AG763" s="187"/>
      <c r="AH763" s="187"/>
      <c r="AI763" s="187"/>
      <c r="AJ763" s="187"/>
      <c r="AK763" s="187"/>
      <c r="AL763" s="187"/>
      <c r="AM763" s="187"/>
      <c r="AO763" s="187"/>
      <c r="AP763" s="187"/>
      <c r="AQ763" s="187"/>
      <c r="AR763" s="187"/>
      <c r="AS763" s="187"/>
      <c r="AT763" s="187"/>
      <c r="AU763" s="187"/>
      <c r="AV763" s="187"/>
      <c r="AW763" s="187"/>
      <c r="AX763" s="187"/>
      <c r="AY763" s="187"/>
      <c r="AZ763" s="187"/>
      <c r="BA763" s="187"/>
      <c r="BB763" s="187"/>
    </row>
    <row r="764" spans="1:54" ht="15.75" customHeight="1">
      <c r="A764" s="442"/>
      <c r="B764" s="442"/>
      <c r="C764" s="187"/>
      <c r="D764" s="187"/>
      <c r="E764" s="187"/>
      <c r="F764" s="187"/>
      <c r="G764" s="444"/>
      <c r="H764" s="443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  <c r="AA764" s="187"/>
      <c r="AB764" s="187"/>
      <c r="AC764" s="187"/>
      <c r="AD764" s="187"/>
      <c r="AE764" s="187"/>
      <c r="AF764" s="187"/>
      <c r="AG764" s="187"/>
      <c r="AH764" s="187"/>
      <c r="AI764" s="187"/>
      <c r="AJ764" s="187"/>
      <c r="AK764" s="187"/>
      <c r="AL764" s="187"/>
      <c r="AM764" s="187"/>
      <c r="AO764" s="187"/>
      <c r="AP764" s="187"/>
      <c r="AQ764" s="187"/>
      <c r="AR764" s="187"/>
      <c r="AS764" s="187"/>
      <c r="AT764" s="187"/>
      <c r="AU764" s="187"/>
      <c r="AV764" s="187"/>
      <c r="AW764" s="187"/>
      <c r="AX764" s="187"/>
      <c r="AY764" s="187"/>
      <c r="AZ764" s="187"/>
      <c r="BA764" s="187"/>
      <c r="BB764" s="187"/>
    </row>
    <row r="765" spans="1:54" ht="15.75" customHeight="1">
      <c r="A765" s="442"/>
      <c r="B765" s="442"/>
      <c r="C765" s="187"/>
      <c r="D765" s="187"/>
      <c r="E765" s="187"/>
      <c r="F765" s="187"/>
      <c r="G765" s="444"/>
      <c r="H765" s="443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  <c r="AA765" s="187"/>
      <c r="AB765" s="187"/>
      <c r="AC765" s="187"/>
      <c r="AD765" s="187"/>
      <c r="AE765" s="187"/>
      <c r="AF765" s="187"/>
      <c r="AG765" s="187"/>
      <c r="AH765" s="187"/>
      <c r="AI765" s="187"/>
      <c r="AJ765" s="187"/>
      <c r="AK765" s="187"/>
      <c r="AL765" s="187"/>
      <c r="AM765" s="187"/>
      <c r="AO765" s="187"/>
      <c r="AP765" s="187"/>
      <c r="AQ765" s="187"/>
      <c r="AR765" s="187"/>
      <c r="AS765" s="187"/>
      <c r="AT765" s="187"/>
      <c r="AU765" s="187"/>
      <c r="AV765" s="187"/>
      <c r="AW765" s="187"/>
      <c r="AX765" s="187"/>
      <c r="AY765" s="187"/>
      <c r="AZ765" s="187"/>
      <c r="BA765" s="187"/>
      <c r="BB765" s="187"/>
    </row>
    <row r="766" spans="1:54" ht="15.75" customHeight="1">
      <c r="A766" s="442"/>
      <c r="B766" s="442"/>
      <c r="C766" s="187"/>
      <c r="D766" s="187"/>
      <c r="E766" s="187"/>
      <c r="F766" s="187"/>
      <c r="G766" s="444"/>
      <c r="H766" s="443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  <c r="AA766" s="187"/>
      <c r="AB766" s="187"/>
      <c r="AC766" s="187"/>
      <c r="AD766" s="187"/>
      <c r="AE766" s="187"/>
      <c r="AF766" s="187"/>
      <c r="AG766" s="187"/>
      <c r="AH766" s="187"/>
      <c r="AI766" s="187"/>
      <c r="AJ766" s="187"/>
      <c r="AK766" s="187"/>
      <c r="AL766" s="187"/>
      <c r="AM766" s="187"/>
      <c r="AO766" s="187"/>
      <c r="AP766" s="187"/>
      <c r="AQ766" s="187"/>
      <c r="AR766" s="187"/>
      <c r="AS766" s="187"/>
      <c r="AT766" s="187"/>
      <c r="AU766" s="187"/>
      <c r="AV766" s="187"/>
      <c r="AW766" s="187"/>
      <c r="AX766" s="187"/>
      <c r="AY766" s="187"/>
      <c r="AZ766" s="187"/>
      <c r="BA766" s="187"/>
      <c r="BB766" s="187"/>
    </row>
    <row r="767" spans="1:54" ht="15.75" customHeight="1">
      <c r="A767" s="442"/>
      <c r="B767" s="442"/>
      <c r="C767" s="187"/>
      <c r="D767" s="187"/>
      <c r="E767" s="187"/>
      <c r="F767" s="187"/>
      <c r="G767" s="444"/>
      <c r="H767" s="443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  <c r="AA767" s="187"/>
      <c r="AB767" s="187"/>
      <c r="AC767" s="187"/>
      <c r="AD767" s="187"/>
      <c r="AE767" s="187"/>
      <c r="AF767" s="187"/>
      <c r="AG767" s="187"/>
      <c r="AH767" s="187"/>
      <c r="AI767" s="187"/>
      <c r="AJ767" s="187"/>
      <c r="AK767" s="187"/>
      <c r="AL767" s="187"/>
      <c r="AM767" s="187"/>
      <c r="AO767" s="187"/>
      <c r="AP767" s="187"/>
      <c r="AQ767" s="187"/>
      <c r="AR767" s="187"/>
      <c r="AS767" s="187"/>
      <c r="AT767" s="187"/>
      <c r="AU767" s="187"/>
      <c r="AV767" s="187"/>
      <c r="AW767" s="187"/>
      <c r="AX767" s="187"/>
      <c r="AY767" s="187"/>
      <c r="AZ767" s="187"/>
      <c r="BA767" s="187"/>
      <c r="BB767" s="187"/>
    </row>
    <row r="768" spans="1:54" ht="15.75" customHeight="1">
      <c r="A768" s="442"/>
      <c r="B768" s="442"/>
      <c r="C768" s="187"/>
      <c r="D768" s="187"/>
      <c r="E768" s="187"/>
      <c r="F768" s="187"/>
      <c r="G768" s="444"/>
      <c r="H768" s="443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  <c r="AA768" s="187"/>
      <c r="AB768" s="187"/>
      <c r="AC768" s="187"/>
      <c r="AD768" s="187"/>
      <c r="AE768" s="187"/>
      <c r="AF768" s="187"/>
      <c r="AG768" s="187"/>
      <c r="AH768" s="187"/>
      <c r="AI768" s="187"/>
      <c r="AJ768" s="187"/>
      <c r="AK768" s="187"/>
      <c r="AL768" s="187"/>
      <c r="AM768" s="187"/>
      <c r="AO768" s="187"/>
      <c r="AP768" s="187"/>
      <c r="AQ768" s="187"/>
      <c r="AR768" s="187"/>
      <c r="AS768" s="187"/>
      <c r="AT768" s="187"/>
      <c r="AU768" s="187"/>
      <c r="AV768" s="187"/>
      <c r="AW768" s="187"/>
      <c r="AX768" s="187"/>
      <c r="AY768" s="187"/>
      <c r="AZ768" s="187"/>
      <c r="BA768" s="187"/>
      <c r="BB768" s="187"/>
    </row>
    <row r="769" spans="1:54" ht="15.75" customHeight="1">
      <c r="A769" s="442"/>
      <c r="B769" s="442"/>
      <c r="C769" s="187"/>
      <c r="D769" s="187"/>
      <c r="E769" s="187"/>
      <c r="F769" s="187"/>
      <c r="G769" s="444"/>
      <c r="H769" s="443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  <c r="AA769" s="187"/>
      <c r="AB769" s="187"/>
      <c r="AC769" s="187"/>
      <c r="AD769" s="187"/>
      <c r="AE769" s="187"/>
      <c r="AF769" s="187"/>
      <c r="AG769" s="187"/>
      <c r="AH769" s="187"/>
      <c r="AI769" s="187"/>
      <c r="AJ769" s="187"/>
      <c r="AK769" s="187"/>
      <c r="AL769" s="187"/>
      <c r="AM769" s="187"/>
      <c r="AO769" s="187"/>
      <c r="AP769" s="187"/>
      <c r="AQ769" s="187"/>
      <c r="AR769" s="187"/>
      <c r="AS769" s="187"/>
      <c r="AT769" s="187"/>
      <c r="AU769" s="187"/>
      <c r="AV769" s="187"/>
      <c r="AW769" s="187"/>
      <c r="AX769" s="187"/>
      <c r="AY769" s="187"/>
      <c r="AZ769" s="187"/>
      <c r="BA769" s="187"/>
      <c r="BB769" s="187"/>
    </row>
    <row r="770" spans="1:54" ht="15.75" customHeight="1">
      <c r="A770" s="442"/>
      <c r="B770" s="442"/>
      <c r="C770" s="187"/>
      <c r="D770" s="187"/>
      <c r="E770" s="187"/>
      <c r="F770" s="187"/>
      <c r="G770" s="444"/>
      <c r="H770" s="443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  <c r="AA770" s="187"/>
      <c r="AB770" s="187"/>
      <c r="AC770" s="187"/>
      <c r="AD770" s="187"/>
      <c r="AE770" s="187"/>
      <c r="AF770" s="187"/>
      <c r="AG770" s="187"/>
      <c r="AH770" s="187"/>
      <c r="AI770" s="187"/>
      <c r="AJ770" s="187"/>
      <c r="AK770" s="187"/>
      <c r="AL770" s="187"/>
      <c r="AM770" s="187"/>
      <c r="AO770" s="187"/>
      <c r="AP770" s="187"/>
      <c r="AQ770" s="187"/>
      <c r="AR770" s="187"/>
      <c r="AS770" s="187"/>
      <c r="AT770" s="187"/>
      <c r="AU770" s="187"/>
      <c r="AV770" s="187"/>
      <c r="AW770" s="187"/>
      <c r="AX770" s="187"/>
      <c r="AY770" s="187"/>
      <c r="AZ770" s="187"/>
      <c r="BA770" s="187"/>
      <c r="BB770" s="187"/>
    </row>
    <row r="771" spans="1:54" ht="15.75" customHeight="1">
      <c r="A771" s="442"/>
      <c r="B771" s="442"/>
      <c r="C771" s="187"/>
      <c r="D771" s="187"/>
      <c r="E771" s="187"/>
      <c r="F771" s="187"/>
      <c r="G771" s="444"/>
      <c r="H771" s="443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  <c r="AA771" s="187"/>
      <c r="AB771" s="187"/>
      <c r="AC771" s="187"/>
      <c r="AD771" s="187"/>
      <c r="AE771" s="187"/>
      <c r="AF771" s="187"/>
      <c r="AG771" s="187"/>
      <c r="AH771" s="187"/>
      <c r="AI771" s="187"/>
      <c r="AJ771" s="187"/>
      <c r="AK771" s="187"/>
      <c r="AL771" s="187"/>
      <c r="AM771" s="187"/>
      <c r="AO771" s="187"/>
      <c r="AP771" s="187"/>
      <c r="AQ771" s="187"/>
      <c r="AR771" s="187"/>
      <c r="AS771" s="187"/>
      <c r="AT771" s="187"/>
      <c r="AU771" s="187"/>
      <c r="AV771" s="187"/>
      <c r="AW771" s="187"/>
      <c r="AX771" s="187"/>
      <c r="AY771" s="187"/>
      <c r="AZ771" s="187"/>
      <c r="BA771" s="187"/>
      <c r="BB771" s="187"/>
    </row>
    <row r="772" spans="1:54" ht="15.75" customHeight="1">
      <c r="A772" s="442"/>
      <c r="B772" s="442"/>
      <c r="C772" s="187"/>
      <c r="D772" s="187"/>
      <c r="E772" s="187"/>
      <c r="F772" s="187"/>
      <c r="G772" s="444"/>
      <c r="H772" s="443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  <c r="AA772" s="187"/>
      <c r="AB772" s="187"/>
      <c r="AC772" s="187"/>
      <c r="AD772" s="187"/>
      <c r="AE772" s="187"/>
      <c r="AF772" s="187"/>
      <c r="AG772" s="187"/>
      <c r="AH772" s="187"/>
      <c r="AI772" s="187"/>
      <c r="AJ772" s="187"/>
      <c r="AK772" s="187"/>
      <c r="AL772" s="187"/>
      <c r="AM772" s="187"/>
      <c r="AO772" s="187"/>
      <c r="AP772" s="187"/>
      <c r="AQ772" s="187"/>
      <c r="AR772" s="187"/>
      <c r="AS772" s="187"/>
      <c r="AT772" s="187"/>
      <c r="AU772" s="187"/>
      <c r="AV772" s="187"/>
      <c r="AW772" s="187"/>
      <c r="AX772" s="187"/>
      <c r="AY772" s="187"/>
      <c r="AZ772" s="187"/>
      <c r="BA772" s="187"/>
      <c r="BB772" s="187"/>
    </row>
    <row r="773" spans="1:54" ht="15.75" customHeight="1">
      <c r="A773" s="442"/>
      <c r="B773" s="442"/>
      <c r="C773" s="187"/>
      <c r="D773" s="187"/>
      <c r="E773" s="187"/>
      <c r="F773" s="187"/>
      <c r="G773" s="444"/>
      <c r="H773" s="443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  <c r="AA773" s="187"/>
      <c r="AB773" s="187"/>
      <c r="AC773" s="187"/>
      <c r="AD773" s="187"/>
      <c r="AE773" s="187"/>
      <c r="AF773" s="187"/>
      <c r="AG773" s="187"/>
      <c r="AH773" s="187"/>
      <c r="AI773" s="187"/>
      <c r="AJ773" s="187"/>
      <c r="AK773" s="187"/>
      <c r="AL773" s="187"/>
      <c r="AM773" s="187"/>
      <c r="AO773" s="187"/>
      <c r="AP773" s="187"/>
      <c r="AQ773" s="187"/>
      <c r="AR773" s="187"/>
      <c r="AS773" s="187"/>
      <c r="AT773" s="187"/>
      <c r="AU773" s="187"/>
      <c r="AV773" s="187"/>
      <c r="AW773" s="187"/>
      <c r="AX773" s="187"/>
      <c r="AY773" s="187"/>
      <c r="AZ773" s="187"/>
      <c r="BA773" s="187"/>
      <c r="BB773" s="187"/>
    </row>
    <row r="774" spans="1:54" ht="15.75" customHeight="1">
      <c r="A774" s="442"/>
      <c r="B774" s="442"/>
      <c r="C774" s="187"/>
      <c r="D774" s="187"/>
      <c r="E774" s="187"/>
      <c r="F774" s="187"/>
      <c r="G774" s="444"/>
      <c r="H774" s="443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  <c r="AA774" s="187"/>
      <c r="AB774" s="187"/>
      <c r="AC774" s="187"/>
      <c r="AD774" s="187"/>
      <c r="AE774" s="187"/>
      <c r="AF774" s="187"/>
      <c r="AG774" s="187"/>
      <c r="AH774" s="187"/>
      <c r="AI774" s="187"/>
      <c r="AJ774" s="187"/>
      <c r="AK774" s="187"/>
      <c r="AL774" s="187"/>
      <c r="AM774" s="187"/>
      <c r="AO774" s="187"/>
      <c r="AP774" s="187"/>
      <c r="AQ774" s="187"/>
      <c r="AR774" s="187"/>
      <c r="AS774" s="187"/>
      <c r="AT774" s="187"/>
      <c r="AU774" s="187"/>
      <c r="AV774" s="187"/>
      <c r="AW774" s="187"/>
      <c r="AX774" s="187"/>
      <c r="AY774" s="187"/>
      <c r="AZ774" s="187"/>
      <c r="BA774" s="187"/>
      <c r="BB774" s="187"/>
    </row>
    <row r="775" spans="1:54" ht="15.75" customHeight="1">
      <c r="A775" s="442"/>
      <c r="B775" s="442"/>
      <c r="C775" s="187"/>
      <c r="D775" s="187"/>
      <c r="E775" s="187"/>
      <c r="F775" s="187"/>
      <c r="G775" s="444"/>
      <c r="H775" s="443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  <c r="AA775" s="187"/>
      <c r="AB775" s="187"/>
      <c r="AC775" s="187"/>
      <c r="AD775" s="187"/>
      <c r="AE775" s="187"/>
      <c r="AF775" s="187"/>
      <c r="AG775" s="187"/>
      <c r="AH775" s="187"/>
      <c r="AI775" s="187"/>
      <c r="AJ775" s="187"/>
      <c r="AK775" s="187"/>
      <c r="AL775" s="187"/>
      <c r="AM775" s="187"/>
      <c r="AO775" s="187"/>
      <c r="AP775" s="187"/>
      <c r="AQ775" s="187"/>
      <c r="AR775" s="187"/>
      <c r="AS775" s="187"/>
      <c r="AT775" s="187"/>
      <c r="AU775" s="187"/>
      <c r="AV775" s="187"/>
      <c r="AW775" s="187"/>
      <c r="AX775" s="187"/>
      <c r="AY775" s="187"/>
      <c r="AZ775" s="187"/>
      <c r="BA775" s="187"/>
      <c r="BB775" s="187"/>
    </row>
    <row r="776" spans="1:54" ht="15.75" customHeight="1">
      <c r="A776" s="442"/>
      <c r="B776" s="442"/>
      <c r="C776" s="187"/>
      <c r="D776" s="187"/>
      <c r="E776" s="187"/>
      <c r="F776" s="187"/>
      <c r="G776" s="444"/>
      <c r="H776" s="443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  <c r="AA776" s="187"/>
      <c r="AB776" s="187"/>
      <c r="AC776" s="187"/>
      <c r="AD776" s="187"/>
      <c r="AE776" s="187"/>
      <c r="AF776" s="187"/>
      <c r="AG776" s="187"/>
      <c r="AH776" s="187"/>
      <c r="AI776" s="187"/>
      <c r="AJ776" s="187"/>
      <c r="AK776" s="187"/>
      <c r="AL776" s="187"/>
      <c r="AM776" s="187"/>
      <c r="AO776" s="187"/>
      <c r="AP776" s="187"/>
      <c r="AQ776" s="187"/>
      <c r="AR776" s="187"/>
      <c r="AS776" s="187"/>
      <c r="AT776" s="187"/>
      <c r="AU776" s="187"/>
      <c r="AV776" s="187"/>
      <c r="AW776" s="187"/>
      <c r="AX776" s="187"/>
      <c r="AY776" s="187"/>
      <c r="AZ776" s="187"/>
      <c r="BA776" s="187"/>
      <c r="BB776" s="187"/>
    </row>
    <row r="777" spans="1:54" ht="15.75" customHeight="1">
      <c r="A777" s="442"/>
      <c r="B777" s="442"/>
      <c r="C777" s="187"/>
      <c r="D777" s="187"/>
      <c r="E777" s="187"/>
      <c r="F777" s="187"/>
      <c r="G777" s="444"/>
      <c r="H777" s="443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  <c r="AA777" s="187"/>
      <c r="AB777" s="187"/>
      <c r="AC777" s="187"/>
      <c r="AD777" s="187"/>
      <c r="AE777" s="187"/>
      <c r="AF777" s="187"/>
      <c r="AG777" s="187"/>
      <c r="AH777" s="187"/>
      <c r="AI777" s="187"/>
      <c r="AJ777" s="187"/>
      <c r="AK777" s="187"/>
      <c r="AL777" s="187"/>
      <c r="AM777" s="187"/>
      <c r="AO777" s="187"/>
      <c r="AP777" s="187"/>
      <c r="AQ777" s="187"/>
      <c r="AR777" s="187"/>
      <c r="AS777" s="187"/>
      <c r="AT777" s="187"/>
      <c r="AU777" s="187"/>
      <c r="AV777" s="187"/>
      <c r="AW777" s="187"/>
      <c r="AX777" s="187"/>
      <c r="AY777" s="187"/>
      <c r="AZ777" s="187"/>
      <c r="BA777" s="187"/>
      <c r="BB777" s="187"/>
    </row>
    <row r="778" spans="1:54" ht="15.75" customHeight="1">
      <c r="A778" s="442"/>
      <c r="B778" s="442"/>
      <c r="C778" s="187"/>
      <c r="D778" s="187"/>
      <c r="E778" s="187"/>
      <c r="F778" s="187"/>
      <c r="G778" s="444"/>
      <c r="H778" s="443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  <c r="AA778" s="187"/>
      <c r="AB778" s="187"/>
      <c r="AC778" s="187"/>
      <c r="AD778" s="187"/>
      <c r="AE778" s="187"/>
      <c r="AF778" s="187"/>
      <c r="AG778" s="187"/>
      <c r="AH778" s="187"/>
      <c r="AI778" s="187"/>
      <c r="AJ778" s="187"/>
      <c r="AK778" s="187"/>
      <c r="AL778" s="187"/>
      <c r="AM778" s="187"/>
      <c r="AO778" s="187"/>
      <c r="AP778" s="187"/>
      <c r="AQ778" s="187"/>
      <c r="AR778" s="187"/>
      <c r="AS778" s="187"/>
      <c r="AT778" s="187"/>
      <c r="AU778" s="187"/>
      <c r="AV778" s="187"/>
      <c r="AW778" s="187"/>
      <c r="AX778" s="187"/>
      <c r="AY778" s="187"/>
      <c r="AZ778" s="187"/>
      <c r="BA778" s="187"/>
      <c r="BB778" s="187"/>
    </row>
    <row r="779" spans="1:54" ht="15.75" customHeight="1">
      <c r="A779" s="442"/>
      <c r="B779" s="442"/>
      <c r="C779" s="187"/>
      <c r="D779" s="187"/>
      <c r="E779" s="187"/>
      <c r="F779" s="187"/>
      <c r="G779" s="444"/>
      <c r="H779" s="443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  <c r="AA779" s="187"/>
      <c r="AB779" s="187"/>
      <c r="AC779" s="187"/>
      <c r="AD779" s="187"/>
      <c r="AE779" s="187"/>
      <c r="AF779" s="187"/>
      <c r="AG779" s="187"/>
      <c r="AH779" s="187"/>
      <c r="AI779" s="187"/>
      <c r="AJ779" s="187"/>
      <c r="AK779" s="187"/>
      <c r="AL779" s="187"/>
      <c r="AM779" s="187"/>
      <c r="AO779" s="187"/>
      <c r="AP779" s="187"/>
      <c r="AQ779" s="187"/>
      <c r="AR779" s="187"/>
      <c r="AS779" s="187"/>
      <c r="AT779" s="187"/>
      <c r="AU779" s="187"/>
      <c r="AV779" s="187"/>
      <c r="AW779" s="187"/>
      <c r="AX779" s="187"/>
      <c r="AY779" s="187"/>
      <c r="AZ779" s="187"/>
      <c r="BA779" s="187"/>
      <c r="BB779" s="187"/>
    </row>
    <row r="780" spans="1:54" ht="15.75" customHeight="1">
      <c r="A780" s="442"/>
      <c r="B780" s="442"/>
      <c r="C780" s="187"/>
      <c r="D780" s="187"/>
      <c r="E780" s="187"/>
      <c r="F780" s="187"/>
      <c r="G780" s="444"/>
      <c r="H780" s="443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  <c r="AA780" s="187"/>
      <c r="AB780" s="187"/>
      <c r="AC780" s="187"/>
      <c r="AD780" s="187"/>
      <c r="AE780" s="187"/>
      <c r="AF780" s="187"/>
      <c r="AG780" s="187"/>
      <c r="AH780" s="187"/>
      <c r="AI780" s="187"/>
      <c r="AJ780" s="187"/>
      <c r="AK780" s="187"/>
      <c r="AL780" s="187"/>
      <c r="AM780" s="187"/>
      <c r="AO780" s="187"/>
      <c r="AP780" s="187"/>
      <c r="AQ780" s="187"/>
      <c r="AR780" s="187"/>
      <c r="AS780" s="187"/>
      <c r="AT780" s="187"/>
      <c r="AU780" s="187"/>
      <c r="AV780" s="187"/>
      <c r="AW780" s="187"/>
      <c r="AX780" s="187"/>
      <c r="AY780" s="187"/>
      <c r="AZ780" s="187"/>
      <c r="BA780" s="187"/>
      <c r="BB780" s="187"/>
    </row>
    <row r="781" spans="1:54" ht="15.75" customHeight="1">
      <c r="A781" s="442"/>
      <c r="B781" s="442"/>
      <c r="C781" s="187"/>
      <c r="D781" s="187"/>
      <c r="E781" s="187"/>
      <c r="F781" s="187"/>
      <c r="G781" s="444"/>
      <c r="H781" s="443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  <c r="AA781" s="187"/>
      <c r="AB781" s="187"/>
      <c r="AC781" s="187"/>
      <c r="AD781" s="187"/>
      <c r="AE781" s="187"/>
      <c r="AF781" s="187"/>
      <c r="AG781" s="187"/>
      <c r="AH781" s="187"/>
      <c r="AI781" s="187"/>
      <c r="AJ781" s="187"/>
      <c r="AK781" s="187"/>
      <c r="AL781" s="187"/>
      <c r="AM781" s="187"/>
      <c r="AO781" s="187"/>
      <c r="AP781" s="187"/>
      <c r="AQ781" s="187"/>
      <c r="AR781" s="187"/>
      <c r="AS781" s="187"/>
      <c r="AT781" s="187"/>
      <c r="AU781" s="187"/>
      <c r="AV781" s="187"/>
      <c r="AW781" s="187"/>
      <c r="AX781" s="187"/>
      <c r="AY781" s="187"/>
      <c r="AZ781" s="187"/>
      <c r="BA781" s="187"/>
      <c r="BB781" s="187"/>
    </row>
    <row r="782" spans="1:54" ht="15.75" customHeight="1">
      <c r="A782" s="442"/>
      <c r="B782" s="442"/>
      <c r="C782" s="187"/>
      <c r="D782" s="187"/>
      <c r="E782" s="187"/>
      <c r="F782" s="187"/>
      <c r="G782" s="444"/>
      <c r="H782" s="443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  <c r="AA782" s="187"/>
      <c r="AB782" s="187"/>
      <c r="AC782" s="187"/>
      <c r="AD782" s="187"/>
      <c r="AE782" s="187"/>
      <c r="AF782" s="187"/>
      <c r="AG782" s="187"/>
      <c r="AH782" s="187"/>
      <c r="AI782" s="187"/>
      <c r="AJ782" s="187"/>
      <c r="AK782" s="187"/>
      <c r="AL782" s="187"/>
      <c r="AM782" s="187"/>
      <c r="AO782" s="187"/>
      <c r="AP782" s="187"/>
      <c r="AQ782" s="187"/>
      <c r="AR782" s="187"/>
      <c r="AS782" s="187"/>
      <c r="AT782" s="187"/>
      <c r="AU782" s="187"/>
      <c r="AV782" s="187"/>
      <c r="AW782" s="187"/>
      <c r="AX782" s="187"/>
      <c r="AY782" s="187"/>
      <c r="AZ782" s="187"/>
      <c r="BA782" s="187"/>
      <c r="BB782" s="187"/>
    </row>
    <row r="783" spans="1:54" ht="15.75" customHeight="1">
      <c r="A783" s="442"/>
      <c r="B783" s="442"/>
      <c r="C783" s="187"/>
      <c r="D783" s="187"/>
      <c r="E783" s="187"/>
      <c r="F783" s="187"/>
      <c r="G783" s="444"/>
      <c r="H783" s="443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  <c r="AA783" s="187"/>
      <c r="AB783" s="187"/>
      <c r="AC783" s="187"/>
      <c r="AD783" s="187"/>
      <c r="AE783" s="187"/>
      <c r="AF783" s="187"/>
      <c r="AG783" s="187"/>
      <c r="AH783" s="187"/>
      <c r="AI783" s="187"/>
      <c r="AJ783" s="187"/>
      <c r="AK783" s="187"/>
      <c r="AL783" s="187"/>
      <c r="AM783" s="187"/>
      <c r="AO783" s="187"/>
      <c r="AP783" s="187"/>
      <c r="AQ783" s="187"/>
      <c r="AR783" s="187"/>
      <c r="AS783" s="187"/>
      <c r="AT783" s="187"/>
      <c r="AU783" s="187"/>
      <c r="AV783" s="187"/>
      <c r="AW783" s="187"/>
      <c r="AX783" s="187"/>
      <c r="AY783" s="187"/>
      <c r="AZ783" s="187"/>
      <c r="BA783" s="187"/>
      <c r="BB783" s="187"/>
    </row>
    <row r="784" spans="1:54" ht="15.75" customHeight="1">
      <c r="A784" s="442"/>
      <c r="B784" s="442"/>
      <c r="C784" s="187"/>
      <c r="D784" s="187"/>
      <c r="E784" s="187"/>
      <c r="F784" s="187"/>
      <c r="G784" s="444"/>
      <c r="H784" s="443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  <c r="AA784" s="187"/>
      <c r="AB784" s="187"/>
      <c r="AC784" s="187"/>
      <c r="AD784" s="187"/>
      <c r="AE784" s="187"/>
      <c r="AF784" s="187"/>
      <c r="AG784" s="187"/>
      <c r="AH784" s="187"/>
      <c r="AI784" s="187"/>
      <c r="AJ784" s="187"/>
      <c r="AK784" s="187"/>
      <c r="AL784" s="187"/>
      <c r="AM784" s="187"/>
      <c r="AO784" s="187"/>
      <c r="AP784" s="187"/>
      <c r="AQ784" s="187"/>
      <c r="AR784" s="187"/>
      <c r="AS784" s="187"/>
      <c r="AT784" s="187"/>
      <c r="AU784" s="187"/>
      <c r="AV784" s="187"/>
      <c r="AW784" s="187"/>
      <c r="AX784" s="187"/>
      <c r="AY784" s="187"/>
      <c r="AZ784" s="187"/>
      <c r="BA784" s="187"/>
      <c r="BB784" s="187"/>
    </row>
    <row r="785" spans="1:54" ht="15.75" customHeight="1">
      <c r="A785" s="442"/>
      <c r="B785" s="442"/>
      <c r="C785" s="187"/>
      <c r="D785" s="187"/>
      <c r="E785" s="187"/>
      <c r="F785" s="187"/>
      <c r="G785" s="444"/>
      <c r="H785" s="443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  <c r="AA785" s="187"/>
      <c r="AB785" s="187"/>
      <c r="AC785" s="187"/>
      <c r="AD785" s="187"/>
      <c r="AE785" s="187"/>
      <c r="AF785" s="187"/>
      <c r="AG785" s="187"/>
      <c r="AH785" s="187"/>
      <c r="AI785" s="187"/>
      <c r="AJ785" s="187"/>
      <c r="AK785" s="187"/>
      <c r="AL785" s="187"/>
      <c r="AM785" s="187"/>
      <c r="AO785" s="187"/>
      <c r="AP785" s="187"/>
      <c r="AQ785" s="187"/>
      <c r="AR785" s="187"/>
      <c r="AS785" s="187"/>
      <c r="AT785" s="187"/>
      <c r="AU785" s="187"/>
      <c r="AV785" s="187"/>
      <c r="AW785" s="187"/>
      <c r="AX785" s="187"/>
      <c r="AY785" s="187"/>
      <c r="AZ785" s="187"/>
      <c r="BA785" s="187"/>
      <c r="BB785" s="187"/>
    </row>
    <row r="786" spans="1:54" ht="15.75" customHeight="1">
      <c r="A786" s="442"/>
      <c r="B786" s="442"/>
      <c r="C786" s="187"/>
      <c r="D786" s="187"/>
      <c r="E786" s="187"/>
      <c r="F786" s="187"/>
      <c r="G786" s="444"/>
      <c r="H786" s="443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  <c r="AA786" s="187"/>
      <c r="AB786" s="187"/>
      <c r="AC786" s="187"/>
      <c r="AD786" s="187"/>
      <c r="AE786" s="187"/>
      <c r="AF786" s="187"/>
      <c r="AG786" s="187"/>
      <c r="AH786" s="187"/>
      <c r="AI786" s="187"/>
      <c r="AJ786" s="187"/>
      <c r="AK786" s="187"/>
      <c r="AL786" s="187"/>
      <c r="AM786" s="187"/>
      <c r="AO786" s="187"/>
      <c r="AP786" s="187"/>
      <c r="AQ786" s="187"/>
      <c r="AR786" s="187"/>
      <c r="AS786" s="187"/>
      <c r="AT786" s="187"/>
      <c r="AU786" s="187"/>
      <c r="AV786" s="187"/>
      <c r="AW786" s="187"/>
      <c r="AX786" s="187"/>
      <c r="AY786" s="187"/>
      <c r="AZ786" s="187"/>
      <c r="BA786" s="187"/>
      <c r="BB786" s="187"/>
    </row>
    <row r="787" spans="1:54" ht="15.75" customHeight="1">
      <c r="A787" s="442"/>
      <c r="B787" s="442"/>
      <c r="C787" s="187"/>
      <c r="D787" s="187"/>
      <c r="E787" s="187"/>
      <c r="F787" s="187"/>
      <c r="G787" s="444"/>
      <c r="H787" s="443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  <c r="AA787" s="187"/>
      <c r="AB787" s="187"/>
      <c r="AC787" s="187"/>
      <c r="AD787" s="187"/>
      <c r="AE787" s="187"/>
      <c r="AF787" s="187"/>
      <c r="AG787" s="187"/>
      <c r="AH787" s="187"/>
      <c r="AI787" s="187"/>
      <c r="AJ787" s="187"/>
      <c r="AK787" s="187"/>
      <c r="AL787" s="187"/>
      <c r="AM787" s="187"/>
      <c r="AO787" s="187"/>
      <c r="AP787" s="187"/>
      <c r="AQ787" s="187"/>
      <c r="AR787" s="187"/>
      <c r="AS787" s="187"/>
      <c r="AT787" s="187"/>
      <c r="AU787" s="187"/>
      <c r="AV787" s="187"/>
      <c r="AW787" s="187"/>
      <c r="AX787" s="187"/>
      <c r="AY787" s="187"/>
      <c r="AZ787" s="187"/>
      <c r="BA787" s="187"/>
      <c r="BB787" s="187"/>
    </row>
    <row r="788" spans="1:54" ht="15.75" customHeight="1">
      <c r="A788" s="442"/>
      <c r="B788" s="442"/>
      <c r="C788" s="187"/>
      <c r="D788" s="187"/>
      <c r="E788" s="187"/>
      <c r="F788" s="187"/>
      <c r="G788" s="444"/>
      <c r="H788" s="443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  <c r="AA788" s="187"/>
      <c r="AB788" s="187"/>
      <c r="AC788" s="187"/>
      <c r="AD788" s="187"/>
      <c r="AE788" s="187"/>
      <c r="AF788" s="187"/>
      <c r="AG788" s="187"/>
      <c r="AH788" s="187"/>
      <c r="AI788" s="187"/>
      <c r="AJ788" s="187"/>
      <c r="AK788" s="187"/>
      <c r="AL788" s="187"/>
      <c r="AM788" s="187"/>
      <c r="AO788" s="187"/>
      <c r="AP788" s="187"/>
      <c r="AQ788" s="187"/>
      <c r="AR788" s="187"/>
      <c r="AS788" s="187"/>
      <c r="AT788" s="187"/>
      <c r="AU788" s="187"/>
      <c r="AV788" s="187"/>
      <c r="AW788" s="187"/>
      <c r="AX788" s="187"/>
      <c r="AY788" s="187"/>
      <c r="AZ788" s="187"/>
      <c r="BA788" s="187"/>
      <c r="BB788" s="187"/>
    </row>
    <row r="789" spans="1:54" ht="15.75" customHeight="1">
      <c r="A789" s="442"/>
      <c r="B789" s="442"/>
      <c r="C789" s="187"/>
      <c r="D789" s="187"/>
      <c r="E789" s="187"/>
      <c r="F789" s="187"/>
      <c r="G789" s="444"/>
      <c r="H789" s="443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  <c r="AA789" s="187"/>
      <c r="AB789" s="187"/>
      <c r="AC789" s="187"/>
      <c r="AD789" s="187"/>
      <c r="AE789" s="187"/>
      <c r="AF789" s="187"/>
      <c r="AG789" s="187"/>
      <c r="AH789" s="187"/>
      <c r="AI789" s="187"/>
      <c r="AJ789" s="187"/>
      <c r="AK789" s="187"/>
      <c r="AL789" s="187"/>
      <c r="AM789" s="187"/>
      <c r="AO789" s="187"/>
      <c r="AP789" s="187"/>
      <c r="AQ789" s="187"/>
      <c r="AR789" s="187"/>
      <c r="AS789" s="187"/>
      <c r="AT789" s="187"/>
      <c r="AU789" s="187"/>
      <c r="AV789" s="187"/>
      <c r="AW789" s="187"/>
      <c r="AX789" s="187"/>
      <c r="AY789" s="187"/>
      <c r="AZ789" s="187"/>
      <c r="BA789" s="187"/>
      <c r="BB789" s="187"/>
    </row>
    <row r="790" spans="1:54" ht="15.75" customHeight="1">
      <c r="A790" s="442"/>
      <c r="B790" s="442"/>
      <c r="C790" s="187"/>
      <c r="D790" s="187"/>
      <c r="E790" s="187"/>
      <c r="F790" s="187"/>
      <c r="G790" s="444"/>
      <c r="H790" s="443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  <c r="AA790" s="187"/>
      <c r="AB790" s="187"/>
      <c r="AC790" s="187"/>
      <c r="AD790" s="187"/>
      <c r="AE790" s="187"/>
      <c r="AF790" s="187"/>
      <c r="AG790" s="187"/>
      <c r="AH790" s="187"/>
      <c r="AI790" s="187"/>
      <c r="AJ790" s="187"/>
      <c r="AK790" s="187"/>
      <c r="AL790" s="187"/>
      <c r="AM790" s="187"/>
      <c r="AO790" s="187"/>
      <c r="AP790" s="187"/>
      <c r="AQ790" s="187"/>
      <c r="AR790" s="187"/>
      <c r="AS790" s="187"/>
      <c r="AT790" s="187"/>
      <c r="AU790" s="187"/>
      <c r="AV790" s="187"/>
      <c r="AW790" s="187"/>
      <c r="AX790" s="187"/>
      <c r="AY790" s="187"/>
      <c r="AZ790" s="187"/>
      <c r="BA790" s="187"/>
      <c r="BB790" s="187"/>
    </row>
    <row r="791" spans="1:54" ht="15.75" customHeight="1">
      <c r="A791" s="442"/>
      <c r="B791" s="442"/>
      <c r="C791" s="187"/>
      <c r="D791" s="187"/>
      <c r="E791" s="187"/>
      <c r="F791" s="187"/>
      <c r="G791" s="444"/>
      <c r="H791" s="443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  <c r="AA791" s="187"/>
      <c r="AB791" s="187"/>
      <c r="AC791" s="187"/>
      <c r="AD791" s="187"/>
      <c r="AE791" s="187"/>
      <c r="AF791" s="187"/>
      <c r="AG791" s="187"/>
      <c r="AH791" s="187"/>
      <c r="AI791" s="187"/>
      <c r="AJ791" s="187"/>
      <c r="AK791" s="187"/>
      <c r="AL791" s="187"/>
      <c r="AM791" s="187"/>
      <c r="AO791" s="187"/>
      <c r="AP791" s="187"/>
      <c r="AQ791" s="187"/>
      <c r="AR791" s="187"/>
      <c r="AS791" s="187"/>
      <c r="AT791" s="187"/>
      <c r="AU791" s="187"/>
      <c r="AV791" s="187"/>
      <c r="AW791" s="187"/>
      <c r="AX791" s="187"/>
      <c r="AY791" s="187"/>
      <c r="AZ791" s="187"/>
      <c r="BA791" s="187"/>
      <c r="BB791" s="187"/>
    </row>
    <row r="792" spans="1:54" ht="15.75" customHeight="1">
      <c r="A792" s="442"/>
      <c r="B792" s="442"/>
      <c r="C792" s="187"/>
      <c r="D792" s="187"/>
      <c r="E792" s="187"/>
      <c r="F792" s="187"/>
      <c r="G792" s="444"/>
      <c r="H792" s="443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  <c r="AA792" s="187"/>
      <c r="AB792" s="187"/>
      <c r="AC792" s="187"/>
      <c r="AD792" s="187"/>
      <c r="AE792" s="187"/>
      <c r="AF792" s="187"/>
      <c r="AG792" s="187"/>
      <c r="AH792" s="187"/>
      <c r="AI792" s="187"/>
      <c r="AJ792" s="187"/>
      <c r="AK792" s="187"/>
      <c r="AL792" s="187"/>
      <c r="AM792" s="187"/>
      <c r="AO792" s="187"/>
      <c r="AP792" s="187"/>
      <c r="AQ792" s="187"/>
      <c r="AR792" s="187"/>
      <c r="AS792" s="187"/>
      <c r="AT792" s="187"/>
      <c r="AU792" s="187"/>
      <c r="AV792" s="187"/>
      <c r="AW792" s="187"/>
      <c r="AX792" s="187"/>
      <c r="AY792" s="187"/>
      <c r="AZ792" s="187"/>
      <c r="BA792" s="187"/>
      <c r="BB792" s="187"/>
    </row>
    <row r="793" spans="1:54" ht="15.75" customHeight="1">
      <c r="A793" s="442"/>
      <c r="B793" s="442"/>
      <c r="C793" s="187"/>
      <c r="D793" s="187"/>
      <c r="E793" s="187"/>
      <c r="F793" s="187"/>
      <c r="G793" s="444"/>
      <c r="H793" s="443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  <c r="AA793" s="187"/>
      <c r="AB793" s="187"/>
      <c r="AC793" s="187"/>
      <c r="AD793" s="187"/>
      <c r="AE793" s="187"/>
      <c r="AF793" s="187"/>
      <c r="AG793" s="187"/>
      <c r="AH793" s="187"/>
      <c r="AI793" s="187"/>
      <c r="AJ793" s="187"/>
      <c r="AK793" s="187"/>
      <c r="AL793" s="187"/>
      <c r="AM793" s="187"/>
      <c r="AO793" s="187"/>
      <c r="AP793" s="187"/>
      <c r="AQ793" s="187"/>
      <c r="AR793" s="187"/>
      <c r="AS793" s="187"/>
      <c r="AT793" s="187"/>
      <c r="AU793" s="187"/>
      <c r="AV793" s="187"/>
      <c r="AW793" s="187"/>
      <c r="AX793" s="187"/>
      <c r="AY793" s="187"/>
      <c r="AZ793" s="187"/>
      <c r="BA793" s="187"/>
      <c r="BB793" s="187"/>
    </row>
    <row r="794" spans="1:54" ht="15.75" customHeight="1">
      <c r="A794" s="442"/>
      <c r="B794" s="442"/>
      <c r="C794" s="187"/>
      <c r="D794" s="187"/>
      <c r="E794" s="187"/>
      <c r="F794" s="187"/>
      <c r="G794" s="444"/>
      <c r="H794" s="443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  <c r="AA794" s="187"/>
      <c r="AB794" s="187"/>
      <c r="AC794" s="187"/>
      <c r="AD794" s="187"/>
      <c r="AE794" s="187"/>
      <c r="AF794" s="187"/>
      <c r="AG794" s="187"/>
      <c r="AH794" s="187"/>
      <c r="AI794" s="187"/>
      <c r="AJ794" s="187"/>
      <c r="AK794" s="187"/>
      <c r="AL794" s="187"/>
      <c r="AM794" s="187"/>
      <c r="AO794" s="187"/>
      <c r="AP794" s="187"/>
      <c r="AQ794" s="187"/>
      <c r="AR794" s="187"/>
      <c r="AS794" s="187"/>
      <c r="AT794" s="187"/>
      <c r="AU794" s="187"/>
      <c r="AV794" s="187"/>
      <c r="AW794" s="187"/>
      <c r="AX794" s="187"/>
      <c r="AY794" s="187"/>
      <c r="AZ794" s="187"/>
      <c r="BA794" s="187"/>
      <c r="BB794" s="187"/>
    </row>
    <row r="795" spans="1:54" ht="15.75" customHeight="1">
      <c r="A795" s="442"/>
      <c r="B795" s="442"/>
      <c r="C795" s="187"/>
      <c r="D795" s="187"/>
      <c r="E795" s="187"/>
      <c r="F795" s="187"/>
      <c r="G795" s="444"/>
      <c r="H795" s="443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  <c r="AA795" s="187"/>
      <c r="AB795" s="187"/>
      <c r="AC795" s="187"/>
      <c r="AD795" s="187"/>
      <c r="AE795" s="187"/>
      <c r="AF795" s="187"/>
      <c r="AG795" s="187"/>
      <c r="AH795" s="187"/>
      <c r="AI795" s="187"/>
      <c r="AJ795" s="187"/>
      <c r="AK795" s="187"/>
      <c r="AL795" s="187"/>
      <c r="AM795" s="187"/>
      <c r="AO795" s="187"/>
      <c r="AP795" s="187"/>
      <c r="AQ795" s="187"/>
      <c r="AR795" s="187"/>
      <c r="AS795" s="187"/>
      <c r="AT795" s="187"/>
      <c r="AU795" s="187"/>
      <c r="AV795" s="187"/>
      <c r="AW795" s="187"/>
      <c r="AX795" s="187"/>
      <c r="AY795" s="187"/>
      <c r="AZ795" s="187"/>
      <c r="BA795" s="187"/>
      <c r="BB795" s="187"/>
    </row>
    <row r="796" spans="1:54" ht="15.75" customHeight="1">
      <c r="A796" s="442"/>
      <c r="B796" s="442"/>
      <c r="C796" s="187"/>
      <c r="D796" s="187"/>
      <c r="E796" s="187"/>
      <c r="F796" s="187"/>
      <c r="G796" s="444"/>
      <c r="H796" s="443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  <c r="AA796" s="187"/>
      <c r="AB796" s="187"/>
      <c r="AC796" s="187"/>
      <c r="AD796" s="187"/>
      <c r="AE796" s="187"/>
      <c r="AF796" s="187"/>
      <c r="AG796" s="187"/>
      <c r="AH796" s="187"/>
      <c r="AI796" s="187"/>
      <c r="AJ796" s="187"/>
      <c r="AK796" s="187"/>
      <c r="AL796" s="187"/>
      <c r="AM796" s="187"/>
      <c r="AO796" s="187"/>
      <c r="AP796" s="187"/>
      <c r="AQ796" s="187"/>
      <c r="AR796" s="187"/>
      <c r="AS796" s="187"/>
      <c r="AT796" s="187"/>
      <c r="AU796" s="187"/>
      <c r="AV796" s="187"/>
      <c r="AW796" s="187"/>
      <c r="AX796" s="187"/>
      <c r="AY796" s="187"/>
      <c r="AZ796" s="187"/>
      <c r="BA796" s="187"/>
      <c r="BB796" s="187"/>
    </row>
    <row r="797" spans="1:54" ht="15.75" customHeight="1">
      <c r="A797" s="442"/>
      <c r="B797" s="442"/>
      <c r="C797" s="187"/>
      <c r="D797" s="187"/>
      <c r="E797" s="187"/>
      <c r="F797" s="187"/>
      <c r="G797" s="444"/>
      <c r="H797" s="443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  <c r="AA797" s="187"/>
      <c r="AB797" s="187"/>
      <c r="AC797" s="187"/>
      <c r="AD797" s="187"/>
      <c r="AE797" s="187"/>
      <c r="AF797" s="187"/>
      <c r="AG797" s="187"/>
      <c r="AH797" s="187"/>
      <c r="AI797" s="187"/>
      <c r="AJ797" s="187"/>
      <c r="AK797" s="187"/>
      <c r="AL797" s="187"/>
      <c r="AM797" s="187"/>
      <c r="AO797" s="187"/>
      <c r="AP797" s="187"/>
      <c r="AQ797" s="187"/>
      <c r="AR797" s="187"/>
      <c r="AS797" s="187"/>
      <c r="AT797" s="187"/>
      <c r="AU797" s="187"/>
      <c r="AV797" s="187"/>
      <c r="AW797" s="187"/>
      <c r="AX797" s="187"/>
      <c r="AY797" s="187"/>
      <c r="AZ797" s="187"/>
      <c r="BA797" s="187"/>
      <c r="BB797" s="187"/>
    </row>
    <row r="798" spans="1:54" ht="15.75" customHeight="1">
      <c r="A798" s="442"/>
      <c r="B798" s="442"/>
      <c r="C798" s="187"/>
      <c r="D798" s="187"/>
      <c r="E798" s="187"/>
      <c r="F798" s="187"/>
      <c r="G798" s="444"/>
      <c r="H798" s="443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  <c r="AA798" s="187"/>
      <c r="AB798" s="187"/>
      <c r="AC798" s="187"/>
      <c r="AD798" s="187"/>
      <c r="AE798" s="187"/>
      <c r="AF798" s="187"/>
      <c r="AG798" s="187"/>
      <c r="AH798" s="187"/>
      <c r="AI798" s="187"/>
      <c r="AJ798" s="187"/>
      <c r="AK798" s="187"/>
      <c r="AL798" s="187"/>
      <c r="AM798" s="187"/>
      <c r="AO798" s="187"/>
      <c r="AP798" s="187"/>
      <c r="AQ798" s="187"/>
      <c r="AR798" s="187"/>
      <c r="AS798" s="187"/>
      <c r="AT798" s="187"/>
      <c r="AU798" s="187"/>
      <c r="AV798" s="187"/>
      <c r="AW798" s="187"/>
      <c r="AX798" s="187"/>
      <c r="AY798" s="187"/>
      <c r="AZ798" s="187"/>
      <c r="BA798" s="187"/>
      <c r="BB798" s="187"/>
    </row>
    <row r="799" spans="1:54" ht="15.75" customHeight="1">
      <c r="A799" s="442"/>
      <c r="B799" s="442"/>
      <c r="C799" s="187"/>
      <c r="D799" s="187"/>
      <c r="E799" s="187"/>
      <c r="F799" s="187"/>
      <c r="G799" s="444"/>
      <c r="H799" s="443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  <c r="AA799" s="187"/>
      <c r="AB799" s="187"/>
      <c r="AC799" s="187"/>
      <c r="AD799" s="187"/>
      <c r="AE799" s="187"/>
      <c r="AF799" s="187"/>
      <c r="AG799" s="187"/>
      <c r="AH799" s="187"/>
      <c r="AI799" s="187"/>
      <c r="AJ799" s="187"/>
      <c r="AK799" s="187"/>
      <c r="AL799" s="187"/>
      <c r="AM799" s="187"/>
      <c r="AO799" s="187"/>
      <c r="AP799" s="187"/>
      <c r="AQ799" s="187"/>
      <c r="AR799" s="187"/>
      <c r="AS799" s="187"/>
      <c r="AT799" s="187"/>
      <c r="AU799" s="187"/>
      <c r="AV799" s="187"/>
      <c r="AW799" s="187"/>
      <c r="AX799" s="187"/>
      <c r="AY799" s="187"/>
      <c r="AZ799" s="187"/>
      <c r="BA799" s="187"/>
      <c r="BB799" s="187"/>
    </row>
    <row r="800" spans="1:54" ht="15.75" customHeight="1">
      <c r="A800" s="442"/>
      <c r="B800" s="442"/>
      <c r="C800" s="187"/>
      <c r="D800" s="187"/>
      <c r="E800" s="187"/>
      <c r="F800" s="187"/>
      <c r="G800" s="444"/>
      <c r="H800" s="443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  <c r="AA800" s="187"/>
      <c r="AB800" s="187"/>
      <c r="AC800" s="187"/>
      <c r="AD800" s="187"/>
      <c r="AE800" s="187"/>
      <c r="AF800" s="187"/>
      <c r="AG800" s="187"/>
      <c r="AH800" s="187"/>
      <c r="AI800" s="187"/>
      <c r="AJ800" s="187"/>
      <c r="AK800" s="187"/>
      <c r="AL800" s="187"/>
      <c r="AM800" s="187"/>
      <c r="AO800" s="187"/>
      <c r="AP800" s="187"/>
      <c r="AQ800" s="187"/>
      <c r="AR800" s="187"/>
      <c r="AS800" s="187"/>
      <c r="AT800" s="187"/>
      <c r="AU800" s="187"/>
      <c r="AV800" s="187"/>
      <c r="AW800" s="187"/>
      <c r="AX800" s="187"/>
      <c r="AY800" s="187"/>
      <c r="AZ800" s="187"/>
      <c r="BA800" s="187"/>
      <c r="BB800" s="187"/>
    </row>
    <row r="801" spans="1:54" ht="15.75" customHeight="1">
      <c r="A801" s="442"/>
      <c r="B801" s="442"/>
      <c r="C801" s="187"/>
      <c r="D801" s="187"/>
      <c r="E801" s="187"/>
      <c r="F801" s="187"/>
      <c r="G801" s="444"/>
      <c r="H801" s="443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  <c r="AA801" s="187"/>
      <c r="AB801" s="187"/>
      <c r="AC801" s="187"/>
      <c r="AD801" s="187"/>
      <c r="AE801" s="187"/>
      <c r="AF801" s="187"/>
      <c r="AG801" s="187"/>
      <c r="AH801" s="187"/>
      <c r="AI801" s="187"/>
      <c r="AJ801" s="187"/>
      <c r="AK801" s="187"/>
      <c r="AL801" s="187"/>
      <c r="AM801" s="187"/>
      <c r="AO801" s="187"/>
      <c r="AP801" s="187"/>
      <c r="AQ801" s="187"/>
      <c r="AR801" s="187"/>
      <c r="AS801" s="187"/>
      <c r="AT801" s="187"/>
      <c r="AU801" s="187"/>
      <c r="AV801" s="187"/>
      <c r="AW801" s="187"/>
      <c r="AX801" s="187"/>
      <c r="AY801" s="187"/>
      <c r="AZ801" s="187"/>
      <c r="BA801" s="187"/>
      <c r="BB801" s="187"/>
    </row>
    <row r="802" spans="1:54" ht="15.75" customHeight="1">
      <c r="A802" s="442"/>
      <c r="B802" s="442"/>
      <c r="C802" s="187"/>
      <c r="D802" s="187"/>
      <c r="E802" s="187"/>
      <c r="F802" s="187"/>
      <c r="G802" s="444"/>
      <c r="H802" s="443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  <c r="AA802" s="187"/>
      <c r="AB802" s="187"/>
      <c r="AC802" s="187"/>
      <c r="AD802" s="187"/>
      <c r="AE802" s="187"/>
      <c r="AF802" s="187"/>
      <c r="AG802" s="187"/>
      <c r="AH802" s="187"/>
      <c r="AI802" s="187"/>
      <c r="AJ802" s="187"/>
      <c r="AK802" s="187"/>
      <c r="AL802" s="187"/>
      <c r="AM802" s="187"/>
      <c r="AO802" s="187"/>
      <c r="AP802" s="187"/>
      <c r="AQ802" s="187"/>
      <c r="AR802" s="187"/>
      <c r="AS802" s="187"/>
      <c r="AT802" s="187"/>
      <c r="AU802" s="187"/>
      <c r="AV802" s="187"/>
      <c r="AW802" s="187"/>
      <c r="AX802" s="187"/>
      <c r="AY802" s="187"/>
      <c r="AZ802" s="187"/>
      <c r="BA802" s="187"/>
      <c r="BB802" s="187"/>
    </row>
    <row r="803" spans="1:54" ht="15.75" customHeight="1">
      <c r="A803" s="442"/>
      <c r="B803" s="442"/>
      <c r="C803" s="187"/>
      <c r="D803" s="187"/>
      <c r="E803" s="187"/>
      <c r="F803" s="187"/>
      <c r="G803" s="444"/>
      <c r="H803" s="443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  <c r="AA803" s="187"/>
      <c r="AB803" s="187"/>
      <c r="AC803" s="187"/>
      <c r="AD803" s="187"/>
      <c r="AE803" s="187"/>
      <c r="AF803" s="187"/>
      <c r="AG803" s="187"/>
      <c r="AH803" s="187"/>
      <c r="AI803" s="187"/>
      <c r="AJ803" s="187"/>
      <c r="AK803" s="187"/>
      <c r="AL803" s="187"/>
      <c r="AM803" s="187"/>
      <c r="AO803" s="187"/>
      <c r="AP803" s="187"/>
      <c r="AQ803" s="187"/>
      <c r="AR803" s="187"/>
      <c r="AS803" s="187"/>
      <c r="AT803" s="187"/>
      <c r="AU803" s="187"/>
      <c r="AV803" s="187"/>
      <c r="AW803" s="187"/>
      <c r="AX803" s="187"/>
      <c r="AY803" s="187"/>
      <c r="AZ803" s="187"/>
      <c r="BA803" s="187"/>
      <c r="BB803" s="187"/>
    </row>
    <row r="804" spans="1:54" ht="15.75" customHeight="1">
      <c r="A804" s="442"/>
      <c r="B804" s="442"/>
      <c r="C804" s="187"/>
      <c r="D804" s="187"/>
      <c r="E804" s="187"/>
      <c r="F804" s="187"/>
      <c r="G804" s="444"/>
      <c r="H804" s="443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  <c r="AA804" s="187"/>
      <c r="AB804" s="187"/>
      <c r="AC804" s="187"/>
      <c r="AD804" s="187"/>
      <c r="AE804" s="187"/>
      <c r="AF804" s="187"/>
      <c r="AG804" s="187"/>
      <c r="AH804" s="187"/>
      <c r="AI804" s="187"/>
      <c r="AJ804" s="187"/>
      <c r="AK804" s="187"/>
      <c r="AL804" s="187"/>
      <c r="AM804" s="187"/>
      <c r="AO804" s="187"/>
      <c r="AP804" s="187"/>
      <c r="AQ804" s="187"/>
      <c r="AR804" s="187"/>
      <c r="AS804" s="187"/>
      <c r="AT804" s="187"/>
      <c r="AU804" s="187"/>
      <c r="AV804" s="187"/>
      <c r="AW804" s="187"/>
      <c r="AX804" s="187"/>
      <c r="AY804" s="187"/>
      <c r="AZ804" s="187"/>
      <c r="BA804" s="187"/>
      <c r="BB804" s="187"/>
    </row>
    <row r="805" spans="1:54" ht="15.75" customHeight="1">
      <c r="A805" s="442"/>
      <c r="B805" s="442"/>
      <c r="C805" s="187"/>
      <c r="D805" s="187"/>
      <c r="E805" s="187"/>
      <c r="F805" s="187"/>
      <c r="G805" s="444"/>
      <c r="H805" s="443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  <c r="AA805" s="187"/>
      <c r="AB805" s="187"/>
      <c r="AC805" s="187"/>
      <c r="AD805" s="187"/>
      <c r="AE805" s="187"/>
      <c r="AF805" s="187"/>
      <c r="AG805" s="187"/>
      <c r="AH805" s="187"/>
      <c r="AI805" s="187"/>
      <c r="AJ805" s="187"/>
      <c r="AK805" s="187"/>
      <c r="AL805" s="187"/>
      <c r="AM805" s="187"/>
      <c r="AO805" s="187"/>
      <c r="AP805" s="187"/>
      <c r="AQ805" s="187"/>
      <c r="AR805" s="187"/>
      <c r="AS805" s="187"/>
      <c r="AT805" s="187"/>
      <c r="AU805" s="187"/>
      <c r="AV805" s="187"/>
      <c r="AW805" s="187"/>
      <c r="AX805" s="187"/>
      <c r="AY805" s="187"/>
      <c r="AZ805" s="187"/>
      <c r="BA805" s="187"/>
      <c r="BB805" s="187"/>
    </row>
    <row r="806" spans="1:54" ht="15.75" customHeight="1">
      <c r="A806" s="442"/>
      <c r="B806" s="442"/>
      <c r="C806" s="187"/>
      <c r="D806" s="187"/>
      <c r="E806" s="187"/>
      <c r="F806" s="187"/>
      <c r="G806" s="444"/>
      <c r="H806" s="443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  <c r="AA806" s="187"/>
      <c r="AB806" s="187"/>
      <c r="AC806" s="187"/>
      <c r="AD806" s="187"/>
      <c r="AE806" s="187"/>
      <c r="AF806" s="187"/>
      <c r="AG806" s="187"/>
      <c r="AH806" s="187"/>
      <c r="AI806" s="187"/>
      <c r="AJ806" s="187"/>
      <c r="AK806" s="187"/>
      <c r="AL806" s="187"/>
      <c r="AM806" s="187"/>
      <c r="AO806" s="187"/>
      <c r="AP806" s="187"/>
      <c r="AQ806" s="187"/>
      <c r="AR806" s="187"/>
      <c r="AS806" s="187"/>
      <c r="AT806" s="187"/>
      <c r="AU806" s="187"/>
      <c r="AV806" s="187"/>
      <c r="AW806" s="187"/>
      <c r="AX806" s="187"/>
      <c r="AY806" s="187"/>
      <c r="AZ806" s="187"/>
      <c r="BA806" s="187"/>
      <c r="BB806" s="187"/>
    </row>
    <row r="807" spans="1:54" ht="15.75" customHeight="1">
      <c r="A807" s="442"/>
      <c r="B807" s="442"/>
      <c r="C807" s="187"/>
      <c r="D807" s="187"/>
      <c r="E807" s="187"/>
      <c r="F807" s="187"/>
      <c r="G807" s="444"/>
      <c r="H807" s="443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  <c r="AA807" s="187"/>
      <c r="AB807" s="187"/>
      <c r="AC807" s="187"/>
      <c r="AD807" s="187"/>
      <c r="AE807" s="187"/>
      <c r="AF807" s="187"/>
      <c r="AG807" s="187"/>
      <c r="AH807" s="187"/>
      <c r="AI807" s="187"/>
      <c r="AJ807" s="187"/>
      <c r="AK807" s="187"/>
      <c r="AL807" s="187"/>
      <c r="AM807" s="187"/>
      <c r="AO807" s="187"/>
      <c r="AP807" s="187"/>
      <c r="AQ807" s="187"/>
      <c r="AR807" s="187"/>
      <c r="AS807" s="187"/>
      <c r="AT807" s="187"/>
      <c r="AU807" s="187"/>
      <c r="AV807" s="187"/>
      <c r="AW807" s="187"/>
      <c r="AX807" s="187"/>
      <c r="AY807" s="187"/>
      <c r="AZ807" s="187"/>
      <c r="BA807" s="187"/>
      <c r="BB807" s="187"/>
    </row>
    <row r="808" spans="1:54" ht="15.75" customHeight="1">
      <c r="A808" s="442"/>
      <c r="B808" s="442"/>
      <c r="C808" s="187"/>
      <c r="D808" s="187"/>
      <c r="E808" s="187"/>
      <c r="F808" s="187"/>
      <c r="G808" s="444"/>
      <c r="H808" s="443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  <c r="AA808" s="187"/>
      <c r="AB808" s="187"/>
      <c r="AC808" s="187"/>
      <c r="AD808" s="187"/>
      <c r="AE808" s="187"/>
      <c r="AF808" s="187"/>
      <c r="AG808" s="187"/>
      <c r="AH808" s="187"/>
      <c r="AI808" s="187"/>
      <c r="AJ808" s="187"/>
      <c r="AK808" s="187"/>
      <c r="AL808" s="187"/>
      <c r="AM808" s="187"/>
      <c r="AO808" s="187"/>
      <c r="AP808" s="187"/>
      <c r="AQ808" s="187"/>
      <c r="AR808" s="187"/>
      <c r="AS808" s="187"/>
      <c r="AT808" s="187"/>
      <c r="AU808" s="187"/>
      <c r="AV808" s="187"/>
      <c r="AW808" s="187"/>
      <c r="AX808" s="187"/>
      <c r="AY808" s="187"/>
      <c r="AZ808" s="187"/>
      <c r="BA808" s="187"/>
      <c r="BB808" s="187"/>
    </row>
    <row r="809" spans="1:54" ht="15.75" customHeight="1">
      <c r="A809" s="442"/>
      <c r="B809" s="442"/>
      <c r="C809" s="187"/>
      <c r="D809" s="187"/>
      <c r="E809" s="187"/>
      <c r="F809" s="187"/>
      <c r="G809" s="444"/>
      <c r="H809" s="443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  <c r="AA809" s="187"/>
      <c r="AB809" s="187"/>
      <c r="AC809" s="187"/>
      <c r="AD809" s="187"/>
      <c r="AE809" s="187"/>
      <c r="AF809" s="187"/>
      <c r="AG809" s="187"/>
      <c r="AH809" s="187"/>
      <c r="AI809" s="187"/>
      <c r="AJ809" s="187"/>
      <c r="AK809" s="187"/>
      <c r="AL809" s="187"/>
      <c r="AM809" s="187"/>
      <c r="AO809" s="187"/>
      <c r="AP809" s="187"/>
      <c r="AQ809" s="187"/>
      <c r="AR809" s="187"/>
      <c r="AS809" s="187"/>
      <c r="AT809" s="187"/>
      <c r="AU809" s="187"/>
      <c r="AV809" s="187"/>
      <c r="AW809" s="187"/>
      <c r="AX809" s="187"/>
      <c r="AY809" s="187"/>
      <c r="AZ809" s="187"/>
      <c r="BA809" s="187"/>
      <c r="BB809" s="187"/>
    </row>
    <row r="810" spans="1:54" ht="15.75" customHeight="1">
      <c r="A810" s="442"/>
      <c r="B810" s="442"/>
      <c r="C810" s="187"/>
      <c r="D810" s="187"/>
      <c r="E810" s="187"/>
      <c r="F810" s="187"/>
      <c r="G810" s="444"/>
      <c r="H810" s="443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  <c r="AA810" s="187"/>
      <c r="AB810" s="187"/>
      <c r="AC810" s="187"/>
      <c r="AD810" s="187"/>
      <c r="AE810" s="187"/>
      <c r="AF810" s="187"/>
      <c r="AG810" s="187"/>
      <c r="AH810" s="187"/>
      <c r="AI810" s="187"/>
      <c r="AJ810" s="187"/>
      <c r="AK810" s="187"/>
      <c r="AL810" s="187"/>
      <c r="AM810" s="187"/>
      <c r="AO810" s="187"/>
      <c r="AP810" s="187"/>
      <c r="AQ810" s="187"/>
      <c r="AR810" s="187"/>
      <c r="AS810" s="187"/>
      <c r="AT810" s="187"/>
      <c r="AU810" s="187"/>
      <c r="AV810" s="187"/>
      <c r="AW810" s="187"/>
      <c r="AX810" s="187"/>
      <c r="AY810" s="187"/>
      <c r="AZ810" s="187"/>
      <c r="BA810" s="187"/>
      <c r="BB810" s="187"/>
    </row>
    <row r="811" spans="1:54" ht="15.75" customHeight="1">
      <c r="A811" s="442"/>
      <c r="B811" s="442"/>
      <c r="C811" s="187"/>
      <c r="D811" s="187"/>
      <c r="E811" s="187"/>
      <c r="F811" s="187"/>
      <c r="G811" s="444"/>
      <c r="H811" s="443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  <c r="AA811" s="187"/>
      <c r="AB811" s="187"/>
      <c r="AC811" s="187"/>
      <c r="AD811" s="187"/>
      <c r="AE811" s="187"/>
      <c r="AF811" s="187"/>
      <c r="AG811" s="187"/>
      <c r="AH811" s="187"/>
      <c r="AI811" s="187"/>
      <c r="AJ811" s="187"/>
      <c r="AK811" s="187"/>
      <c r="AL811" s="187"/>
      <c r="AM811" s="187"/>
      <c r="AO811" s="187"/>
      <c r="AP811" s="187"/>
      <c r="AQ811" s="187"/>
      <c r="AR811" s="187"/>
      <c r="AS811" s="187"/>
      <c r="AT811" s="187"/>
      <c r="AU811" s="187"/>
      <c r="AV811" s="187"/>
      <c r="AW811" s="187"/>
      <c r="AX811" s="187"/>
      <c r="AY811" s="187"/>
      <c r="AZ811" s="187"/>
      <c r="BA811" s="187"/>
      <c r="BB811" s="187"/>
    </row>
    <row r="812" spans="1:54" ht="15.75" customHeight="1">
      <c r="A812" s="442"/>
      <c r="B812" s="442"/>
      <c r="C812" s="187"/>
      <c r="D812" s="187"/>
      <c r="E812" s="187"/>
      <c r="F812" s="187"/>
      <c r="G812" s="444"/>
      <c r="H812" s="443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7"/>
      <c r="AD812" s="187"/>
      <c r="AE812" s="187"/>
      <c r="AF812" s="187"/>
      <c r="AG812" s="187"/>
      <c r="AH812" s="187"/>
      <c r="AI812" s="187"/>
      <c r="AJ812" s="187"/>
      <c r="AK812" s="187"/>
      <c r="AL812" s="187"/>
      <c r="AM812" s="187"/>
      <c r="AO812" s="187"/>
      <c r="AP812" s="187"/>
      <c r="AQ812" s="187"/>
      <c r="AR812" s="187"/>
      <c r="AS812" s="187"/>
      <c r="AT812" s="187"/>
      <c r="AU812" s="187"/>
      <c r="AV812" s="187"/>
      <c r="AW812" s="187"/>
      <c r="AX812" s="187"/>
      <c r="AY812" s="187"/>
      <c r="AZ812" s="187"/>
      <c r="BA812" s="187"/>
      <c r="BB812" s="187"/>
    </row>
    <row r="813" spans="1:54" ht="15.75" customHeight="1">
      <c r="A813" s="442"/>
      <c r="B813" s="442"/>
      <c r="C813" s="187"/>
      <c r="D813" s="187"/>
      <c r="E813" s="187"/>
      <c r="F813" s="187"/>
      <c r="G813" s="444"/>
      <c r="H813" s="443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7"/>
      <c r="AD813" s="187"/>
      <c r="AE813" s="187"/>
      <c r="AF813" s="187"/>
      <c r="AG813" s="187"/>
      <c r="AH813" s="187"/>
      <c r="AI813" s="187"/>
      <c r="AJ813" s="187"/>
      <c r="AK813" s="187"/>
      <c r="AL813" s="187"/>
      <c r="AM813" s="187"/>
      <c r="AO813" s="187"/>
      <c r="AP813" s="187"/>
      <c r="AQ813" s="187"/>
      <c r="AR813" s="187"/>
      <c r="AS813" s="187"/>
      <c r="AT813" s="187"/>
      <c r="AU813" s="187"/>
      <c r="AV813" s="187"/>
      <c r="AW813" s="187"/>
      <c r="AX813" s="187"/>
      <c r="AY813" s="187"/>
      <c r="AZ813" s="187"/>
      <c r="BA813" s="187"/>
      <c r="BB813" s="187"/>
    </row>
    <row r="814" spans="1:54" ht="15.75" customHeight="1">
      <c r="A814" s="442"/>
      <c r="B814" s="442"/>
      <c r="C814" s="187"/>
      <c r="D814" s="187"/>
      <c r="E814" s="187"/>
      <c r="F814" s="187"/>
      <c r="G814" s="444"/>
      <c r="H814" s="443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7"/>
      <c r="AD814" s="187"/>
      <c r="AE814" s="187"/>
      <c r="AF814" s="187"/>
      <c r="AG814" s="187"/>
      <c r="AH814" s="187"/>
      <c r="AI814" s="187"/>
      <c r="AJ814" s="187"/>
      <c r="AK814" s="187"/>
      <c r="AL814" s="187"/>
      <c r="AM814" s="187"/>
      <c r="AO814" s="187"/>
      <c r="AP814" s="187"/>
      <c r="AQ814" s="187"/>
      <c r="AR814" s="187"/>
      <c r="AS814" s="187"/>
      <c r="AT814" s="187"/>
      <c r="AU814" s="187"/>
      <c r="AV814" s="187"/>
      <c r="AW814" s="187"/>
      <c r="AX814" s="187"/>
      <c r="AY814" s="187"/>
      <c r="AZ814" s="187"/>
      <c r="BA814" s="187"/>
      <c r="BB814" s="187"/>
    </row>
    <row r="815" spans="1:54" ht="15.75" customHeight="1">
      <c r="A815" s="442"/>
      <c r="B815" s="442"/>
      <c r="C815" s="187"/>
      <c r="D815" s="187"/>
      <c r="E815" s="187"/>
      <c r="F815" s="187"/>
      <c r="G815" s="444"/>
      <c r="H815" s="443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7"/>
      <c r="AD815" s="187"/>
      <c r="AE815" s="187"/>
      <c r="AF815" s="187"/>
      <c r="AG815" s="187"/>
      <c r="AH815" s="187"/>
      <c r="AI815" s="187"/>
      <c r="AJ815" s="187"/>
      <c r="AK815" s="187"/>
      <c r="AL815" s="187"/>
      <c r="AM815" s="187"/>
      <c r="AO815" s="187"/>
      <c r="AP815" s="187"/>
      <c r="AQ815" s="187"/>
      <c r="AR815" s="187"/>
      <c r="AS815" s="187"/>
      <c r="AT815" s="187"/>
      <c r="AU815" s="187"/>
      <c r="AV815" s="187"/>
      <c r="AW815" s="187"/>
      <c r="AX815" s="187"/>
      <c r="AY815" s="187"/>
      <c r="AZ815" s="187"/>
      <c r="BA815" s="187"/>
      <c r="BB815" s="187"/>
    </row>
    <row r="816" spans="1:54" ht="15.75" customHeight="1">
      <c r="A816" s="442"/>
      <c r="B816" s="442"/>
      <c r="C816" s="187"/>
      <c r="D816" s="187"/>
      <c r="E816" s="187"/>
      <c r="F816" s="187"/>
      <c r="G816" s="444"/>
      <c r="H816" s="443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7"/>
      <c r="AD816" s="187"/>
      <c r="AE816" s="187"/>
      <c r="AF816" s="187"/>
      <c r="AG816" s="187"/>
      <c r="AH816" s="187"/>
      <c r="AI816" s="187"/>
      <c r="AJ816" s="187"/>
      <c r="AK816" s="187"/>
      <c r="AL816" s="187"/>
      <c r="AM816" s="187"/>
      <c r="AO816" s="187"/>
      <c r="AP816" s="187"/>
      <c r="AQ816" s="187"/>
      <c r="AR816" s="187"/>
      <c r="AS816" s="187"/>
      <c r="AT816" s="187"/>
      <c r="AU816" s="187"/>
      <c r="AV816" s="187"/>
      <c r="AW816" s="187"/>
      <c r="AX816" s="187"/>
      <c r="AY816" s="187"/>
      <c r="AZ816" s="187"/>
      <c r="BA816" s="187"/>
      <c r="BB816" s="187"/>
    </row>
    <row r="817" spans="1:54" ht="15.75" customHeight="1">
      <c r="A817" s="442"/>
      <c r="B817" s="442"/>
      <c r="C817" s="187"/>
      <c r="D817" s="187"/>
      <c r="E817" s="187"/>
      <c r="F817" s="187"/>
      <c r="G817" s="444"/>
      <c r="H817" s="443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7"/>
      <c r="AG817" s="187"/>
      <c r="AH817" s="187"/>
      <c r="AI817" s="187"/>
      <c r="AJ817" s="187"/>
      <c r="AK817" s="187"/>
      <c r="AL817" s="187"/>
      <c r="AM817" s="187"/>
      <c r="AO817" s="187"/>
      <c r="AP817" s="187"/>
      <c r="AQ817" s="187"/>
      <c r="AR817" s="187"/>
      <c r="AS817" s="187"/>
      <c r="AT817" s="187"/>
      <c r="AU817" s="187"/>
      <c r="AV817" s="187"/>
      <c r="AW817" s="187"/>
      <c r="AX817" s="187"/>
      <c r="AY817" s="187"/>
      <c r="AZ817" s="187"/>
      <c r="BA817" s="187"/>
      <c r="BB817" s="187"/>
    </row>
    <row r="818" spans="1:54" ht="15.75" customHeight="1">
      <c r="A818" s="442"/>
      <c r="B818" s="442"/>
      <c r="C818" s="187"/>
      <c r="D818" s="187"/>
      <c r="E818" s="187"/>
      <c r="F818" s="187"/>
      <c r="G818" s="444"/>
      <c r="H818" s="443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7"/>
      <c r="AG818" s="187"/>
      <c r="AH818" s="187"/>
      <c r="AI818" s="187"/>
      <c r="AJ818" s="187"/>
      <c r="AK818" s="187"/>
      <c r="AL818" s="187"/>
      <c r="AM818" s="187"/>
      <c r="AO818" s="187"/>
      <c r="AP818" s="187"/>
      <c r="AQ818" s="187"/>
      <c r="AR818" s="187"/>
      <c r="AS818" s="187"/>
      <c r="AT818" s="187"/>
      <c r="AU818" s="187"/>
      <c r="AV818" s="187"/>
      <c r="AW818" s="187"/>
      <c r="AX818" s="187"/>
      <c r="AY818" s="187"/>
      <c r="AZ818" s="187"/>
      <c r="BA818" s="187"/>
      <c r="BB818" s="187"/>
    </row>
    <row r="819" spans="1:54" ht="15.75" customHeight="1">
      <c r="A819" s="442"/>
      <c r="B819" s="442"/>
      <c r="C819" s="187"/>
      <c r="D819" s="187"/>
      <c r="E819" s="187"/>
      <c r="F819" s="187"/>
      <c r="G819" s="444"/>
      <c r="H819" s="443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  <c r="AA819" s="187"/>
      <c r="AB819" s="187"/>
      <c r="AC819" s="187"/>
      <c r="AD819" s="187"/>
      <c r="AE819" s="187"/>
      <c r="AF819" s="187"/>
      <c r="AG819" s="187"/>
      <c r="AH819" s="187"/>
      <c r="AI819" s="187"/>
      <c r="AJ819" s="187"/>
      <c r="AK819" s="187"/>
      <c r="AL819" s="187"/>
      <c r="AM819" s="187"/>
      <c r="AO819" s="187"/>
      <c r="AP819" s="187"/>
      <c r="AQ819" s="187"/>
      <c r="AR819" s="187"/>
      <c r="AS819" s="187"/>
      <c r="AT819" s="187"/>
      <c r="AU819" s="187"/>
      <c r="AV819" s="187"/>
      <c r="AW819" s="187"/>
      <c r="AX819" s="187"/>
      <c r="AY819" s="187"/>
      <c r="AZ819" s="187"/>
      <c r="BA819" s="187"/>
      <c r="BB819" s="187"/>
    </row>
    <row r="820" spans="1:54" ht="15.75" customHeight="1">
      <c r="A820" s="442"/>
      <c r="B820" s="442"/>
      <c r="C820" s="187"/>
      <c r="D820" s="187"/>
      <c r="E820" s="187"/>
      <c r="F820" s="187"/>
      <c r="G820" s="444"/>
      <c r="H820" s="443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  <c r="AA820" s="187"/>
      <c r="AB820" s="187"/>
      <c r="AC820" s="187"/>
      <c r="AD820" s="187"/>
      <c r="AE820" s="187"/>
      <c r="AF820" s="187"/>
      <c r="AG820" s="187"/>
      <c r="AH820" s="187"/>
      <c r="AI820" s="187"/>
      <c r="AJ820" s="187"/>
      <c r="AK820" s="187"/>
      <c r="AL820" s="187"/>
      <c r="AM820" s="187"/>
      <c r="AO820" s="187"/>
      <c r="AP820" s="187"/>
      <c r="AQ820" s="187"/>
      <c r="AR820" s="187"/>
      <c r="AS820" s="187"/>
      <c r="AT820" s="187"/>
      <c r="AU820" s="187"/>
      <c r="AV820" s="187"/>
      <c r="AW820" s="187"/>
      <c r="AX820" s="187"/>
      <c r="AY820" s="187"/>
      <c r="AZ820" s="187"/>
      <c r="BA820" s="187"/>
      <c r="BB820" s="187"/>
    </row>
    <row r="821" spans="1:54" ht="15.75" customHeight="1">
      <c r="A821" s="442"/>
      <c r="B821" s="442"/>
      <c r="C821" s="187"/>
      <c r="D821" s="187"/>
      <c r="E821" s="187"/>
      <c r="F821" s="187"/>
      <c r="G821" s="444"/>
      <c r="H821" s="443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  <c r="AA821" s="187"/>
      <c r="AB821" s="187"/>
      <c r="AC821" s="187"/>
      <c r="AD821" s="187"/>
      <c r="AE821" s="187"/>
      <c r="AF821" s="187"/>
      <c r="AG821" s="187"/>
      <c r="AH821" s="187"/>
      <c r="AI821" s="187"/>
      <c r="AJ821" s="187"/>
      <c r="AK821" s="187"/>
      <c r="AL821" s="187"/>
      <c r="AM821" s="187"/>
      <c r="AO821" s="187"/>
      <c r="AP821" s="187"/>
      <c r="AQ821" s="187"/>
      <c r="AR821" s="187"/>
      <c r="AS821" s="187"/>
      <c r="AT821" s="187"/>
      <c r="AU821" s="187"/>
      <c r="AV821" s="187"/>
      <c r="AW821" s="187"/>
      <c r="AX821" s="187"/>
      <c r="AY821" s="187"/>
      <c r="AZ821" s="187"/>
      <c r="BA821" s="187"/>
      <c r="BB821" s="187"/>
    </row>
    <row r="822" spans="1:54" ht="15.75" customHeight="1">
      <c r="A822" s="442"/>
      <c r="B822" s="442"/>
      <c r="C822" s="187"/>
      <c r="D822" s="187"/>
      <c r="E822" s="187"/>
      <c r="F822" s="187"/>
      <c r="G822" s="444"/>
      <c r="H822" s="443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  <c r="AA822" s="187"/>
      <c r="AB822" s="187"/>
      <c r="AC822" s="187"/>
      <c r="AD822" s="187"/>
      <c r="AE822" s="187"/>
      <c r="AF822" s="187"/>
      <c r="AG822" s="187"/>
      <c r="AH822" s="187"/>
      <c r="AI822" s="187"/>
      <c r="AJ822" s="187"/>
      <c r="AK822" s="187"/>
      <c r="AL822" s="187"/>
      <c r="AM822" s="187"/>
      <c r="AO822" s="187"/>
      <c r="AP822" s="187"/>
      <c r="AQ822" s="187"/>
      <c r="AR822" s="187"/>
      <c r="AS822" s="187"/>
      <c r="AT822" s="187"/>
      <c r="AU822" s="187"/>
      <c r="AV822" s="187"/>
      <c r="AW822" s="187"/>
      <c r="AX822" s="187"/>
      <c r="AY822" s="187"/>
      <c r="AZ822" s="187"/>
      <c r="BA822" s="187"/>
      <c r="BB822" s="187"/>
    </row>
    <row r="823" spans="1:54" ht="15.75" customHeight="1">
      <c r="A823" s="442"/>
      <c r="B823" s="442"/>
      <c r="C823" s="187"/>
      <c r="D823" s="187"/>
      <c r="E823" s="187"/>
      <c r="F823" s="187"/>
      <c r="G823" s="444"/>
      <c r="H823" s="443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  <c r="AA823" s="187"/>
      <c r="AB823" s="187"/>
      <c r="AC823" s="187"/>
      <c r="AD823" s="187"/>
      <c r="AE823" s="187"/>
      <c r="AF823" s="187"/>
      <c r="AG823" s="187"/>
      <c r="AH823" s="187"/>
      <c r="AI823" s="187"/>
      <c r="AJ823" s="187"/>
      <c r="AK823" s="187"/>
      <c r="AL823" s="187"/>
      <c r="AM823" s="187"/>
      <c r="AO823" s="187"/>
      <c r="AP823" s="187"/>
      <c r="AQ823" s="187"/>
      <c r="AR823" s="187"/>
      <c r="AS823" s="187"/>
      <c r="AT823" s="187"/>
      <c r="AU823" s="187"/>
      <c r="AV823" s="187"/>
      <c r="AW823" s="187"/>
      <c r="AX823" s="187"/>
      <c r="AY823" s="187"/>
      <c r="AZ823" s="187"/>
      <c r="BA823" s="187"/>
      <c r="BB823" s="187"/>
    </row>
    <row r="824" spans="1:54" ht="15.75" customHeight="1">
      <c r="A824" s="442"/>
      <c r="B824" s="442"/>
      <c r="C824" s="187"/>
      <c r="D824" s="187"/>
      <c r="E824" s="187"/>
      <c r="F824" s="187"/>
      <c r="G824" s="444"/>
      <c r="H824" s="443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7"/>
      <c r="AG824" s="187"/>
      <c r="AH824" s="187"/>
      <c r="AI824" s="187"/>
      <c r="AJ824" s="187"/>
      <c r="AK824" s="187"/>
      <c r="AL824" s="187"/>
      <c r="AM824" s="187"/>
      <c r="AO824" s="187"/>
      <c r="AP824" s="187"/>
      <c r="AQ824" s="187"/>
      <c r="AR824" s="187"/>
      <c r="AS824" s="187"/>
      <c r="AT824" s="187"/>
      <c r="AU824" s="187"/>
      <c r="AV824" s="187"/>
      <c r="AW824" s="187"/>
      <c r="AX824" s="187"/>
      <c r="AY824" s="187"/>
      <c r="AZ824" s="187"/>
      <c r="BA824" s="187"/>
      <c r="BB824" s="187"/>
    </row>
    <row r="825" spans="1:54" ht="15.75" customHeight="1">
      <c r="A825" s="442"/>
      <c r="B825" s="442"/>
      <c r="C825" s="187"/>
      <c r="D825" s="187"/>
      <c r="E825" s="187"/>
      <c r="F825" s="187"/>
      <c r="G825" s="444"/>
      <c r="H825" s="443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  <c r="AA825" s="187"/>
      <c r="AB825" s="187"/>
      <c r="AC825" s="187"/>
      <c r="AD825" s="187"/>
      <c r="AE825" s="187"/>
      <c r="AF825" s="187"/>
      <c r="AG825" s="187"/>
      <c r="AH825" s="187"/>
      <c r="AI825" s="187"/>
      <c r="AJ825" s="187"/>
      <c r="AK825" s="187"/>
      <c r="AL825" s="187"/>
      <c r="AM825" s="187"/>
      <c r="AO825" s="187"/>
      <c r="AP825" s="187"/>
      <c r="AQ825" s="187"/>
      <c r="AR825" s="187"/>
      <c r="AS825" s="187"/>
      <c r="AT825" s="187"/>
      <c r="AU825" s="187"/>
      <c r="AV825" s="187"/>
      <c r="AW825" s="187"/>
      <c r="AX825" s="187"/>
      <c r="AY825" s="187"/>
      <c r="AZ825" s="187"/>
      <c r="BA825" s="187"/>
      <c r="BB825" s="187"/>
    </row>
    <row r="826" spans="1:54" ht="15.75" customHeight="1">
      <c r="A826" s="442"/>
      <c r="B826" s="442"/>
      <c r="C826" s="187"/>
      <c r="D826" s="187"/>
      <c r="E826" s="187"/>
      <c r="F826" s="187"/>
      <c r="G826" s="444"/>
      <c r="H826" s="443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  <c r="AA826" s="187"/>
      <c r="AB826" s="187"/>
      <c r="AC826" s="187"/>
      <c r="AD826" s="187"/>
      <c r="AE826" s="187"/>
      <c r="AF826" s="187"/>
      <c r="AG826" s="187"/>
      <c r="AH826" s="187"/>
      <c r="AI826" s="187"/>
      <c r="AJ826" s="187"/>
      <c r="AK826" s="187"/>
      <c r="AL826" s="187"/>
      <c r="AM826" s="187"/>
      <c r="AO826" s="187"/>
      <c r="AP826" s="187"/>
      <c r="AQ826" s="187"/>
      <c r="AR826" s="187"/>
      <c r="AS826" s="187"/>
      <c r="AT826" s="187"/>
      <c r="AU826" s="187"/>
      <c r="AV826" s="187"/>
      <c r="AW826" s="187"/>
      <c r="AX826" s="187"/>
      <c r="AY826" s="187"/>
      <c r="AZ826" s="187"/>
      <c r="BA826" s="187"/>
      <c r="BB826" s="187"/>
    </row>
    <row r="827" spans="1:54" ht="15.75" customHeight="1">
      <c r="A827" s="442"/>
      <c r="B827" s="442"/>
      <c r="C827" s="187"/>
      <c r="D827" s="187"/>
      <c r="E827" s="187"/>
      <c r="F827" s="187"/>
      <c r="G827" s="444"/>
      <c r="H827" s="443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  <c r="AA827" s="187"/>
      <c r="AB827" s="187"/>
      <c r="AC827" s="187"/>
      <c r="AD827" s="187"/>
      <c r="AE827" s="187"/>
      <c r="AF827" s="187"/>
      <c r="AG827" s="187"/>
      <c r="AH827" s="187"/>
      <c r="AI827" s="187"/>
      <c r="AJ827" s="187"/>
      <c r="AK827" s="187"/>
      <c r="AL827" s="187"/>
      <c r="AM827" s="187"/>
      <c r="AO827" s="187"/>
      <c r="AP827" s="187"/>
      <c r="AQ827" s="187"/>
      <c r="AR827" s="187"/>
      <c r="AS827" s="187"/>
      <c r="AT827" s="187"/>
      <c r="AU827" s="187"/>
      <c r="AV827" s="187"/>
      <c r="AW827" s="187"/>
      <c r="AX827" s="187"/>
      <c r="AY827" s="187"/>
      <c r="AZ827" s="187"/>
      <c r="BA827" s="187"/>
      <c r="BB827" s="187"/>
    </row>
    <row r="828" spans="1:54" ht="15.75" customHeight="1">
      <c r="A828" s="442"/>
      <c r="B828" s="442"/>
      <c r="C828" s="187"/>
      <c r="D828" s="187"/>
      <c r="E828" s="187"/>
      <c r="F828" s="187"/>
      <c r="G828" s="444"/>
      <c r="H828" s="443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  <c r="AA828" s="187"/>
      <c r="AB828" s="187"/>
      <c r="AC828" s="187"/>
      <c r="AD828" s="187"/>
      <c r="AE828" s="187"/>
      <c r="AF828" s="187"/>
      <c r="AG828" s="187"/>
      <c r="AH828" s="187"/>
      <c r="AI828" s="187"/>
      <c r="AJ828" s="187"/>
      <c r="AK828" s="187"/>
      <c r="AL828" s="187"/>
      <c r="AM828" s="187"/>
      <c r="AO828" s="187"/>
      <c r="AP828" s="187"/>
      <c r="AQ828" s="187"/>
      <c r="AR828" s="187"/>
      <c r="AS828" s="187"/>
      <c r="AT828" s="187"/>
      <c r="AU828" s="187"/>
      <c r="AV828" s="187"/>
      <c r="AW828" s="187"/>
      <c r="AX828" s="187"/>
      <c r="AY828" s="187"/>
      <c r="AZ828" s="187"/>
      <c r="BA828" s="187"/>
      <c r="BB828" s="187"/>
    </row>
    <row r="829" spans="1:54" ht="15.75" customHeight="1">
      <c r="A829" s="442"/>
      <c r="B829" s="442"/>
      <c r="C829" s="187"/>
      <c r="D829" s="187"/>
      <c r="E829" s="187"/>
      <c r="F829" s="187"/>
      <c r="G829" s="444"/>
      <c r="H829" s="443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  <c r="AA829" s="187"/>
      <c r="AB829" s="187"/>
      <c r="AC829" s="187"/>
      <c r="AD829" s="187"/>
      <c r="AE829" s="187"/>
      <c r="AF829" s="187"/>
      <c r="AG829" s="187"/>
      <c r="AH829" s="187"/>
      <c r="AI829" s="187"/>
      <c r="AJ829" s="187"/>
      <c r="AK829" s="187"/>
      <c r="AL829" s="187"/>
      <c r="AM829" s="187"/>
      <c r="AO829" s="187"/>
      <c r="AP829" s="187"/>
      <c r="AQ829" s="187"/>
      <c r="AR829" s="187"/>
      <c r="AS829" s="187"/>
      <c r="AT829" s="187"/>
      <c r="AU829" s="187"/>
      <c r="AV829" s="187"/>
      <c r="AW829" s="187"/>
      <c r="AX829" s="187"/>
      <c r="AY829" s="187"/>
      <c r="AZ829" s="187"/>
      <c r="BA829" s="187"/>
      <c r="BB829" s="187"/>
    </row>
    <row r="830" spans="1:54" ht="15.75" customHeight="1">
      <c r="A830" s="442"/>
      <c r="B830" s="442"/>
      <c r="C830" s="187"/>
      <c r="D830" s="187"/>
      <c r="E830" s="187"/>
      <c r="F830" s="187"/>
      <c r="G830" s="444"/>
      <c r="H830" s="443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  <c r="AA830" s="187"/>
      <c r="AB830" s="187"/>
      <c r="AC830" s="187"/>
      <c r="AD830" s="187"/>
      <c r="AE830" s="187"/>
      <c r="AF830" s="187"/>
      <c r="AG830" s="187"/>
      <c r="AH830" s="187"/>
      <c r="AI830" s="187"/>
      <c r="AJ830" s="187"/>
      <c r="AK830" s="187"/>
      <c r="AL830" s="187"/>
      <c r="AM830" s="187"/>
      <c r="AO830" s="187"/>
      <c r="AP830" s="187"/>
      <c r="AQ830" s="187"/>
      <c r="AR830" s="187"/>
      <c r="AS830" s="187"/>
      <c r="AT830" s="187"/>
      <c r="AU830" s="187"/>
      <c r="AV830" s="187"/>
      <c r="AW830" s="187"/>
      <c r="AX830" s="187"/>
      <c r="AY830" s="187"/>
      <c r="AZ830" s="187"/>
      <c r="BA830" s="187"/>
      <c r="BB830" s="187"/>
    </row>
    <row r="831" spans="1:54" ht="15.75" customHeight="1">
      <c r="A831" s="442"/>
      <c r="B831" s="442"/>
      <c r="C831" s="187"/>
      <c r="D831" s="187"/>
      <c r="E831" s="187"/>
      <c r="F831" s="187"/>
      <c r="G831" s="444"/>
      <c r="H831" s="443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  <c r="AA831" s="187"/>
      <c r="AB831" s="187"/>
      <c r="AC831" s="187"/>
      <c r="AD831" s="187"/>
      <c r="AE831" s="187"/>
      <c r="AF831" s="187"/>
      <c r="AG831" s="187"/>
      <c r="AH831" s="187"/>
      <c r="AI831" s="187"/>
      <c r="AJ831" s="187"/>
      <c r="AK831" s="187"/>
      <c r="AL831" s="187"/>
      <c r="AM831" s="187"/>
      <c r="AO831" s="187"/>
      <c r="AP831" s="187"/>
      <c r="AQ831" s="187"/>
      <c r="AR831" s="187"/>
      <c r="AS831" s="187"/>
      <c r="AT831" s="187"/>
      <c r="AU831" s="187"/>
      <c r="AV831" s="187"/>
      <c r="AW831" s="187"/>
      <c r="AX831" s="187"/>
      <c r="AY831" s="187"/>
      <c r="AZ831" s="187"/>
      <c r="BA831" s="187"/>
      <c r="BB831" s="187"/>
    </row>
    <row r="832" spans="1:54" ht="15.75" customHeight="1">
      <c r="A832" s="442"/>
      <c r="B832" s="442"/>
      <c r="C832" s="187"/>
      <c r="D832" s="187"/>
      <c r="E832" s="187"/>
      <c r="F832" s="187"/>
      <c r="G832" s="444"/>
      <c r="H832" s="443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  <c r="AA832" s="187"/>
      <c r="AB832" s="187"/>
      <c r="AC832" s="187"/>
      <c r="AD832" s="187"/>
      <c r="AE832" s="187"/>
      <c r="AF832" s="187"/>
      <c r="AG832" s="187"/>
      <c r="AH832" s="187"/>
      <c r="AI832" s="187"/>
      <c r="AJ832" s="187"/>
      <c r="AK832" s="187"/>
      <c r="AL832" s="187"/>
      <c r="AM832" s="187"/>
      <c r="AO832" s="187"/>
      <c r="AP832" s="187"/>
      <c r="AQ832" s="187"/>
      <c r="AR832" s="187"/>
      <c r="AS832" s="187"/>
      <c r="AT832" s="187"/>
      <c r="AU832" s="187"/>
      <c r="AV832" s="187"/>
      <c r="AW832" s="187"/>
      <c r="AX832" s="187"/>
      <c r="AY832" s="187"/>
      <c r="AZ832" s="187"/>
      <c r="BA832" s="187"/>
      <c r="BB832" s="187"/>
    </row>
    <row r="833" spans="1:54" ht="15.75" customHeight="1">
      <c r="A833" s="442"/>
      <c r="B833" s="442"/>
      <c r="C833" s="187"/>
      <c r="D833" s="187"/>
      <c r="E833" s="187"/>
      <c r="F833" s="187"/>
      <c r="G833" s="444"/>
      <c r="H833" s="443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  <c r="AA833" s="187"/>
      <c r="AB833" s="187"/>
      <c r="AC833" s="187"/>
      <c r="AD833" s="187"/>
      <c r="AE833" s="187"/>
      <c r="AF833" s="187"/>
      <c r="AG833" s="187"/>
      <c r="AH833" s="187"/>
      <c r="AI833" s="187"/>
      <c r="AJ833" s="187"/>
      <c r="AK833" s="187"/>
      <c r="AL833" s="187"/>
      <c r="AM833" s="187"/>
      <c r="AO833" s="187"/>
      <c r="AP833" s="187"/>
      <c r="AQ833" s="187"/>
      <c r="AR833" s="187"/>
      <c r="AS833" s="187"/>
      <c r="AT833" s="187"/>
      <c r="AU833" s="187"/>
      <c r="AV833" s="187"/>
      <c r="AW833" s="187"/>
      <c r="AX833" s="187"/>
      <c r="AY833" s="187"/>
      <c r="AZ833" s="187"/>
      <c r="BA833" s="187"/>
      <c r="BB833" s="187"/>
    </row>
    <row r="834" spans="1:54" ht="15.75" customHeight="1">
      <c r="A834" s="442"/>
      <c r="B834" s="442"/>
      <c r="C834" s="187"/>
      <c r="D834" s="187"/>
      <c r="E834" s="187"/>
      <c r="F834" s="187"/>
      <c r="G834" s="444"/>
      <c r="H834" s="443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7"/>
      <c r="AG834" s="187"/>
      <c r="AH834" s="187"/>
      <c r="AI834" s="187"/>
      <c r="AJ834" s="187"/>
      <c r="AK834" s="187"/>
      <c r="AL834" s="187"/>
      <c r="AM834" s="187"/>
      <c r="AO834" s="187"/>
      <c r="AP834" s="187"/>
      <c r="AQ834" s="187"/>
      <c r="AR834" s="187"/>
      <c r="AS834" s="187"/>
      <c r="AT834" s="187"/>
      <c r="AU834" s="187"/>
      <c r="AV834" s="187"/>
      <c r="AW834" s="187"/>
      <c r="AX834" s="187"/>
      <c r="AY834" s="187"/>
      <c r="AZ834" s="187"/>
      <c r="BA834" s="187"/>
      <c r="BB834" s="187"/>
    </row>
    <row r="835" spans="1:54" ht="15.75" customHeight="1">
      <c r="A835" s="442"/>
      <c r="B835" s="442"/>
      <c r="C835" s="187"/>
      <c r="D835" s="187"/>
      <c r="E835" s="187"/>
      <c r="F835" s="187"/>
      <c r="G835" s="444"/>
      <c r="H835" s="443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7"/>
      <c r="AG835" s="187"/>
      <c r="AH835" s="187"/>
      <c r="AI835" s="187"/>
      <c r="AJ835" s="187"/>
      <c r="AK835" s="187"/>
      <c r="AL835" s="187"/>
      <c r="AM835" s="187"/>
      <c r="AO835" s="187"/>
      <c r="AP835" s="187"/>
      <c r="AQ835" s="187"/>
      <c r="AR835" s="187"/>
      <c r="AS835" s="187"/>
      <c r="AT835" s="187"/>
      <c r="AU835" s="187"/>
      <c r="AV835" s="187"/>
      <c r="AW835" s="187"/>
      <c r="AX835" s="187"/>
      <c r="AY835" s="187"/>
      <c r="AZ835" s="187"/>
      <c r="BA835" s="187"/>
      <c r="BB835" s="187"/>
    </row>
    <row r="836" spans="1:54" ht="15.75" customHeight="1">
      <c r="A836" s="442"/>
      <c r="B836" s="442"/>
      <c r="C836" s="187"/>
      <c r="D836" s="187"/>
      <c r="E836" s="187"/>
      <c r="F836" s="187"/>
      <c r="G836" s="444"/>
      <c r="H836" s="443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7"/>
      <c r="AG836" s="187"/>
      <c r="AH836" s="187"/>
      <c r="AI836" s="187"/>
      <c r="AJ836" s="187"/>
      <c r="AK836" s="187"/>
      <c r="AL836" s="187"/>
      <c r="AM836" s="187"/>
      <c r="AO836" s="187"/>
      <c r="AP836" s="187"/>
      <c r="AQ836" s="187"/>
      <c r="AR836" s="187"/>
      <c r="AS836" s="187"/>
      <c r="AT836" s="187"/>
      <c r="AU836" s="187"/>
      <c r="AV836" s="187"/>
      <c r="AW836" s="187"/>
      <c r="AX836" s="187"/>
      <c r="AY836" s="187"/>
      <c r="AZ836" s="187"/>
      <c r="BA836" s="187"/>
      <c r="BB836" s="187"/>
    </row>
    <row r="837" spans="1:54" ht="15.75" customHeight="1">
      <c r="A837" s="442"/>
      <c r="B837" s="442"/>
      <c r="C837" s="187"/>
      <c r="D837" s="187"/>
      <c r="E837" s="187"/>
      <c r="F837" s="187"/>
      <c r="G837" s="444"/>
      <c r="H837" s="443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  <c r="AA837" s="187"/>
      <c r="AB837" s="187"/>
      <c r="AC837" s="187"/>
      <c r="AD837" s="187"/>
      <c r="AE837" s="187"/>
      <c r="AF837" s="187"/>
      <c r="AG837" s="187"/>
      <c r="AH837" s="187"/>
      <c r="AI837" s="187"/>
      <c r="AJ837" s="187"/>
      <c r="AK837" s="187"/>
      <c r="AL837" s="187"/>
      <c r="AM837" s="187"/>
      <c r="AO837" s="187"/>
      <c r="AP837" s="187"/>
      <c r="AQ837" s="187"/>
      <c r="AR837" s="187"/>
      <c r="AS837" s="187"/>
      <c r="AT837" s="187"/>
      <c r="AU837" s="187"/>
      <c r="AV837" s="187"/>
      <c r="AW837" s="187"/>
      <c r="AX837" s="187"/>
      <c r="AY837" s="187"/>
      <c r="AZ837" s="187"/>
      <c r="BA837" s="187"/>
      <c r="BB837" s="187"/>
    </row>
    <row r="838" spans="1:54" ht="15.75" customHeight="1">
      <c r="A838" s="442"/>
      <c r="B838" s="442"/>
      <c r="C838" s="187"/>
      <c r="D838" s="187"/>
      <c r="E838" s="187"/>
      <c r="F838" s="187"/>
      <c r="G838" s="444"/>
      <c r="H838" s="443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  <c r="AA838" s="187"/>
      <c r="AB838" s="187"/>
      <c r="AC838" s="187"/>
      <c r="AD838" s="187"/>
      <c r="AE838" s="187"/>
      <c r="AF838" s="187"/>
      <c r="AG838" s="187"/>
      <c r="AH838" s="187"/>
      <c r="AI838" s="187"/>
      <c r="AJ838" s="187"/>
      <c r="AK838" s="187"/>
      <c r="AL838" s="187"/>
      <c r="AM838" s="187"/>
      <c r="AO838" s="187"/>
      <c r="AP838" s="187"/>
      <c r="AQ838" s="187"/>
      <c r="AR838" s="187"/>
      <c r="AS838" s="187"/>
      <c r="AT838" s="187"/>
      <c r="AU838" s="187"/>
      <c r="AV838" s="187"/>
      <c r="AW838" s="187"/>
      <c r="AX838" s="187"/>
      <c r="AY838" s="187"/>
      <c r="AZ838" s="187"/>
      <c r="BA838" s="187"/>
      <c r="BB838" s="187"/>
    </row>
    <row r="839" spans="1:54" ht="15.75" customHeight="1">
      <c r="A839" s="442"/>
      <c r="B839" s="442"/>
      <c r="C839" s="187"/>
      <c r="D839" s="187"/>
      <c r="E839" s="187"/>
      <c r="F839" s="187"/>
      <c r="G839" s="444"/>
      <c r="H839" s="443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  <c r="AA839" s="187"/>
      <c r="AB839" s="187"/>
      <c r="AC839" s="187"/>
      <c r="AD839" s="187"/>
      <c r="AE839" s="187"/>
      <c r="AF839" s="187"/>
      <c r="AG839" s="187"/>
      <c r="AH839" s="187"/>
      <c r="AI839" s="187"/>
      <c r="AJ839" s="187"/>
      <c r="AK839" s="187"/>
      <c r="AL839" s="187"/>
      <c r="AM839" s="187"/>
      <c r="AO839" s="187"/>
      <c r="AP839" s="187"/>
      <c r="AQ839" s="187"/>
      <c r="AR839" s="187"/>
      <c r="AS839" s="187"/>
      <c r="AT839" s="187"/>
      <c r="AU839" s="187"/>
      <c r="AV839" s="187"/>
      <c r="AW839" s="187"/>
      <c r="AX839" s="187"/>
      <c r="AY839" s="187"/>
      <c r="AZ839" s="187"/>
      <c r="BA839" s="187"/>
      <c r="BB839" s="187"/>
    </row>
    <row r="840" spans="1:54" ht="15.75" customHeight="1">
      <c r="A840" s="442"/>
      <c r="B840" s="442"/>
      <c r="C840" s="187"/>
      <c r="D840" s="187"/>
      <c r="E840" s="187"/>
      <c r="F840" s="187"/>
      <c r="G840" s="444"/>
      <c r="H840" s="443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  <c r="AA840" s="187"/>
      <c r="AB840" s="187"/>
      <c r="AC840" s="187"/>
      <c r="AD840" s="187"/>
      <c r="AE840" s="187"/>
      <c r="AF840" s="187"/>
      <c r="AG840" s="187"/>
      <c r="AH840" s="187"/>
      <c r="AI840" s="187"/>
      <c r="AJ840" s="187"/>
      <c r="AK840" s="187"/>
      <c r="AL840" s="187"/>
      <c r="AM840" s="187"/>
      <c r="AO840" s="187"/>
      <c r="AP840" s="187"/>
      <c r="AQ840" s="187"/>
      <c r="AR840" s="187"/>
      <c r="AS840" s="187"/>
      <c r="AT840" s="187"/>
      <c r="AU840" s="187"/>
      <c r="AV840" s="187"/>
      <c r="AW840" s="187"/>
      <c r="AX840" s="187"/>
      <c r="AY840" s="187"/>
      <c r="AZ840" s="187"/>
      <c r="BA840" s="187"/>
      <c r="BB840" s="187"/>
    </row>
    <row r="841" spans="1:54" ht="15.75" customHeight="1">
      <c r="A841" s="442"/>
      <c r="B841" s="442"/>
      <c r="C841" s="187"/>
      <c r="D841" s="187"/>
      <c r="E841" s="187"/>
      <c r="F841" s="187"/>
      <c r="G841" s="444"/>
      <c r="H841" s="443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  <c r="AA841" s="187"/>
      <c r="AB841" s="187"/>
      <c r="AC841" s="187"/>
      <c r="AD841" s="187"/>
      <c r="AE841" s="187"/>
      <c r="AF841" s="187"/>
      <c r="AG841" s="187"/>
      <c r="AH841" s="187"/>
      <c r="AI841" s="187"/>
      <c r="AJ841" s="187"/>
      <c r="AK841" s="187"/>
      <c r="AL841" s="187"/>
      <c r="AM841" s="187"/>
      <c r="AO841" s="187"/>
      <c r="AP841" s="187"/>
      <c r="AQ841" s="187"/>
      <c r="AR841" s="187"/>
      <c r="AS841" s="187"/>
      <c r="AT841" s="187"/>
      <c r="AU841" s="187"/>
      <c r="AV841" s="187"/>
      <c r="AW841" s="187"/>
      <c r="AX841" s="187"/>
      <c r="AY841" s="187"/>
      <c r="AZ841" s="187"/>
      <c r="BA841" s="187"/>
      <c r="BB841" s="187"/>
    </row>
    <row r="842" spans="1:54" ht="15.75" customHeight="1">
      <c r="A842" s="442"/>
      <c r="B842" s="442"/>
      <c r="C842" s="187"/>
      <c r="D842" s="187"/>
      <c r="E842" s="187"/>
      <c r="F842" s="187"/>
      <c r="G842" s="444"/>
      <c r="H842" s="443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  <c r="AA842" s="187"/>
      <c r="AB842" s="187"/>
      <c r="AC842" s="187"/>
      <c r="AD842" s="187"/>
      <c r="AE842" s="187"/>
      <c r="AF842" s="187"/>
      <c r="AG842" s="187"/>
      <c r="AH842" s="187"/>
      <c r="AI842" s="187"/>
      <c r="AJ842" s="187"/>
      <c r="AK842" s="187"/>
      <c r="AL842" s="187"/>
      <c r="AM842" s="187"/>
      <c r="AO842" s="187"/>
      <c r="AP842" s="187"/>
      <c r="AQ842" s="187"/>
      <c r="AR842" s="187"/>
      <c r="AS842" s="187"/>
      <c r="AT842" s="187"/>
      <c r="AU842" s="187"/>
      <c r="AV842" s="187"/>
      <c r="AW842" s="187"/>
      <c r="AX842" s="187"/>
      <c r="AY842" s="187"/>
      <c r="AZ842" s="187"/>
      <c r="BA842" s="187"/>
      <c r="BB842" s="187"/>
    </row>
    <row r="843" spans="1:54" ht="15.75" customHeight="1">
      <c r="A843" s="442"/>
      <c r="B843" s="442"/>
      <c r="C843" s="187"/>
      <c r="D843" s="187"/>
      <c r="E843" s="187"/>
      <c r="F843" s="187"/>
      <c r="G843" s="444"/>
      <c r="H843" s="443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  <c r="AA843" s="187"/>
      <c r="AB843" s="187"/>
      <c r="AC843" s="187"/>
      <c r="AD843" s="187"/>
      <c r="AE843" s="187"/>
      <c r="AF843" s="187"/>
      <c r="AG843" s="187"/>
      <c r="AH843" s="187"/>
      <c r="AI843" s="187"/>
      <c r="AJ843" s="187"/>
      <c r="AK843" s="187"/>
      <c r="AL843" s="187"/>
      <c r="AM843" s="187"/>
      <c r="AO843" s="187"/>
      <c r="AP843" s="187"/>
      <c r="AQ843" s="187"/>
      <c r="AR843" s="187"/>
      <c r="AS843" s="187"/>
      <c r="AT843" s="187"/>
      <c r="AU843" s="187"/>
      <c r="AV843" s="187"/>
      <c r="AW843" s="187"/>
      <c r="AX843" s="187"/>
      <c r="AY843" s="187"/>
      <c r="AZ843" s="187"/>
      <c r="BA843" s="187"/>
      <c r="BB843" s="187"/>
    </row>
    <row r="844" spans="1:54" ht="15.75" customHeight="1">
      <c r="A844" s="442"/>
      <c r="B844" s="442"/>
      <c r="C844" s="187"/>
      <c r="D844" s="187"/>
      <c r="E844" s="187"/>
      <c r="F844" s="187"/>
      <c r="G844" s="444"/>
      <c r="H844" s="443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  <c r="AA844" s="187"/>
      <c r="AB844" s="187"/>
      <c r="AC844" s="187"/>
      <c r="AD844" s="187"/>
      <c r="AE844" s="187"/>
      <c r="AF844" s="187"/>
      <c r="AG844" s="187"/>
      <c r="AH844" s="187"/>
      <c r="AI844" s="187"/>
      <c r="AJ844" s="187"/>
      <c r="AK844" s="187"/>
      <c r="AL844" s="187"/>
      <c r="AM844" s="187"/>
      <c r="AO844" s="187"/>
      <c r="AP844" s="187"/>
      <c r="AQ844" s="187"/>
      <c r="AR844" s="187"/>
      <c r="AS844" s="187"/>
      <c r="AT844" s="187"/>
      <c r="AU844" s="187"/>
      <c r="AV844" s="187"/>
      <c r="AW844" s="187"/>
      <c r="AX844" s="187"/>
      <c r="AY844" s="187"/>
      <c r="AZ844" s="187"/>
      <c r="BA844" s="187"/>
      <c r="BB844" s="187"/>
    </row>
    <row r="845" spans="1:54" ht="15.75" customHeight="1">
      <c r="A845" s="442"/>
      <c r="B845" s="442"/>
      <c r="C845" s="187"/>
      <c r="D845" s="187"/>
      <c r="E845" s="187"/>
      <c r="F845" s="187"/>
      <c r="G845" s="444"/>
      <c r="H845" s="443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  <c r="AA845" s="187"/>
      <c r="AB845" s="187"/>
      <c r="AC845" s="187"/>
      <c r="AD845" s="187"/>
      <c r="AE845" s="187"/>
      <c r="AF845" s="187"/>
      <c r="AG845" s="187"/>
      <c r="AH845" s="187"/>
      <c r="AI845" s="187"/>
      <c r="AJ845" s="187"/>
      <c r="AK845" s="187"/>
      <c r="AL845" s="187"/>
      <c r="AM845" s="187"/>
      <c r="AO845" s="187"/>
      <c r="AP845" s="187"/>
      <c r="AQ845" s="187"/>
      <c r="AR845" s="187"/>
      <c r="AS845" s="187"/>
      <c r="AT845" s="187"/>
      <c r="AU845" s="187"/>
      <c r="AV845" s="187"/>
      <c r="AW845" s="187"/>
      <c r="AX845" s="187"/>
      <c r="AY845" s="187"/>
      <c r="AZ845" s="187"/>
      <c r="BA845" s="187"/>
      <c r="BB845" s="187"/>
    </row>
    <row r="846" spans="1:54" ht="15.75" customHeight="1">
      <c r="A846" s="442"/>
      <c r="B846" s="442"/>
      <c r="C846" s="187"/>
      <c r="D846" s="187"/>
      <c r="E846" s="187"/>
      <c r="F846" s="187"/>
      <c r="G846" s="444"/>
      <c r="H846" s="443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  <c r="AA846" s="187"/>
      <c r="AB846" s="187"/>
      <c r="AC846" s="187"/>
      <c r="AD846" s="187"/>
      <c r="AE846" s="187"/>
      <c r="AF846" s="187"/>
      <c r="AG846" s="187"/>
      <c r="AH846" s="187"/>
      <c r="AI846" s="187"/>
      <c r="AJ846" s="187"/>
      <c r="AK846" s="187"/>
      <c r="AL846" s="187"/>
      <c r="AM846" s="187"/>
      <c r="AO846" s="187"/>
      <c r="AP846" s="187"/>
      <c r="AQ846" s="187"/>
      <c r="AR846" s="187"/>
      <c r="AS846" s="187"/>
      <c r="AT846" s="187"/>
      <c r="AU846" s="187"/>
      <c r="AV846" s="187"/>
      <c r="AW846" s="187"/>
      <c r="AX846" s="187"/>
      <c r="AY846" s="187"/>
      <c r="AZ846" s="187"/>
      <c r="BA846" s="187"/>
      <c r="BB846" s="187"/>
    </row>
    <row r="847" spans="1:54" ht="15.75" customHeight="1">
      <c r="A847" s="442"/>
      <c r="B847" s="442"/>
      <c r="C847" s="187"/>
      <c r="D847" s="187"/>
      <c r="E847" s="187"/>
      <c r="F847" s="187"/>
      <c r="G847" s="444"/>
      <c r="H847" s="443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  <c r="AA847" s="187"/>
      <c r="AB847" s="187"/>
      <c r="AC847" s="187"/>
      <c r="AD847" s="187"/>
      <c r="AE847" s="187"/>
      <c r="AF847" s="187"/>
      <c r="AG847" s="187"/>
      <c r="AH847" s="187"/>
      <c r="AI847" s="187"/>
      <c r="AJ847" s="187"/>
      <c r="AK847" s="187"/>
      <c r="AL847" s="187"/>
      <c r="AM847" s="187"/>
      <c r="AO847" s="187"/>
      <c r="AP847" s="187"/>
      <c r="AQ847" s="187"/>
      <c r="AR847" s="187"/>
      <c r="AS847" s="187"/>
      <c r="AT847" s="187"/>
      <c r="AU847" s="187"/>
      <c r="AV847" s="187"/>
      <c r="AW847" s="187"/>
      <c r="AX847" s="187"/>
      <c r="AY847" s="187"/>
      <c r="AZ847" s="187"/>
      <c r="BA847" s="187"/>
      <c r="BB847" s="187"/>
    </row>
    <row r="848" spans="1:54" ht="15.75" customHeight="1">
      <c r="A848" s="442"/>
      <c r="B848" s="442"/>
      <c r="C848" s="187"/>
      <c r="D848" s="187"/>
      <c r="E848" s="187"/>
      <c r="F848" s="187"/>
      <c r="G848" s="444"/>
      <c r="H848" s="443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  <c r="AA848" s="187"/>
      <c r="AB848" s="187"/>
      <c r="AC848" s="187"/>
      <c r="AD848" s="187"/>
      <c r="AE848" s="187"/>
      <c r="AF848" s="187"/>
      <c r="AG848" s="187"/>
      <c r="AH848" s="187"/>
      <c r="AI848" s="187"/>
      <c r="AJ848" s="187"/>
      <c r="AK848" s="187"/>
      <c r="AL848" s="187"/>
      <c r="AM848" s="187"/>
      <c r="AO848" s="187"/>
      <c r="AP848" s="187"/>
      <c r="AQ848" s="187"/>
      <c r="AR848" s="187"/>
      <c r="AS848" s="187"/>
      <c r="AT848" s="187"/>
      <c r="AU848" s="187"/>
      <c r="AV848" s="187"/>
      <c r="AW848" s="187"/>
      <c r="AX848" s="187"/>
      <c r="AY848" s="187"/>
      <c r="AZ848" s="187"/>
      <c r="BA848" s="187"/>
      <c r="BB848" s="187"/>
    </row>
    <row r="849" spans="1:54" ht="15.75" customHeight="1">
      <c r="A849" s="442"/>
      <c r="B849" s="442"/>
      <c r="C849" s="187"/>
      <c r="D849" s="187"/>
      <c r="E849" s="187"/>
      <c r="F849" s="187"/>
      <c r="G849" s="444"/>
      <c r="H849" s="443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  <c r="AA849" s="187"/>
      <c r="AB849" s="187"/>
      <c r="AC849" s="187"/>
      <c r="AD849" s="187"/>
      <c r="AE849" s="187"/>
      <c r="AF849" s="187"/>
      <c r="AG849" s="187"/>
      <c r="AH849" s="187"/>
      <c r="AI849" s="187"/>
      <c r="AJ849" s="187"/>
      <c r="AK849" s="187"/>
      <c r="AL849" s="187"/>
      <c r="AM849" s="187"/>
      <c r="AO849" s="187"/>
      <c r="AP849" s="187"/>
      <c r="AQ849" s="187"/>
      <c r="AR849" s="187"/>
      <c r="AS849" s="187"/>
      <c r="AT849" s="187"/>
      <c r="AU849" s="187"/>
      <c r="AV849" s="187"/>
      <c r="AW849" s="187"/>
      <c r="AX849" s="187"/>
      <c r="AY849" s="187"/>
      <c r="AZ849" s="187"/>
      <c r="BA849" s="187"/>
      <c r="BB849" s="187"/>
    </row>
    <row r="850" spans="1:54" ht="15.75" customHeight="1">
      <c r="A850" s="442"/>
      <c r="B850" s="442"/>
      <c r="C850" s="187"/>
      <c r="D850" s="187"/>
      <c r="E850" s="187"/>
      <c r="F850" s="187"/>
      <c r="G850" s="444"/>
      <c r="H850" s="443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  <c r="AA850" s="187"/>
      <c r="AB850" s="187"/>
      <c r="AC850" s="187"/>
      <c r="AD850" s="187"/>
      <c r="AE850" s="187"/>
      <c r="AF850" s="187"/>
      <c r="AG850" s="187"/>
      <c r="AH850" s="187"/>
      <c r="AI850" s="187"/>
      <c r="AJ850" s="187"/>
      <c r="AK850" s="187"/>
      <c r="AL850" s="187"/>
      <c r="AM850" s="187"/>
      <c r="AO850" s="187"/>
      <c r="AP850" s="187"/>
      <c r="AQ850" s="187"/>
      <c r="AR850" s="187"/>
      <c r="AS850" s="187"/>
      <c r="AT850" s="187"/>
      <c r="AU850" s="187"/>
      <c r="AV850" s="187"/>
      <c r="AW850" s="187"/>
      <c r="AX850" s="187"/>
      <c r="AY850" s="187"/>
      <c r="AZ850" s="187"/>
      <c r="BA850" s="187"/>
      <c r="BB850" s="187"/>
    </row>
    <row r="851" spans="1:54" ht="15.75" customHeight="1">
      <c r="A851" s="442"/>
      <c r="B851" s="442"/>
      <c r="C851" s="187"/>
      <c r="D851" s="187"/>
      <c r="E851" s="187"/>
      <c r="F851" s="187"/>
      <c r="G851" s="444"/>
      <c r="H851" s="443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  <c r="AA851" s="187"/>
      <c r="AB851" s="187"/>
      <c r="AC851" s="187"/>
      <c r="AD851" s="187"/>
      <c r="AE851" s="187"/>
      <c r="AF851" s="187"/>
      <c r="AG851" s="187"/>
      <c r="AH851" s="187"/>
      <c r="AI851" s="187"/>
      <c r="AJ851" s="187"/>
      <c r="AK851" s="187"/>
      <c r="AL851" s="187"/>
      <c r="AM851" s="187"/>
      <c r="AO851" s="187"/>
      <c r="AP851" s="187"/>
      <c r="AQ851" s="187"/>
      <c r="AR851" s="187"/>
      <c r="AS851" s="187"/>
      <c r="AT851" s="187"/>
      <c r="AU851" s="187"/>
      <c r="AV851" s="187"/>
      <c r="AW851" s="187"/>
      <c r="AX851" s="187"/>
      <c r="AY851" s="187"/>
      <c r="AZ851" s="187"/>
      <c r="BA851" s="187"/>
      <c r="BB851" s="187"/>
    </row>
    <row r="852" spans="1:54" ht="15.75" customHeight="1">
      <c r="A852" s="442"/>
      <c r="B852" s="442"/>
      <c r="C852" s="187"/>
      <c r="D852" s="187"/>
      <c r="E852" s="187"/>
      <c r="F852" s="187"/>
      <c r="G852" s="444"/>
      <c r="H852" s="443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  <c r="AA852" s="187"/>
      <c r="AB852" s="187"/>
      <c r="AC852" s="187"/>
      <c r="AD852" s="187"/>
      <c r="AE852" s="187"/>
      <c r="AF852" s="187"/>
      <c r="AG852" s="187"/>
      <c r="AH852" s="187"/>
      <c r="AI852" s="187"/>
      <c r="AJ852" s="187"/>
      <c r="AK852" s="187"/>
      <c r="AL852" s="187"/>
      <c r="AM852" s="187"/>
      <c r="AO852" s="187"/>
      <c r="AP852" s="187"/>
      <c r="AQ852" s="187"/>
      <c r="AR852" s="187"/>
      <c r="AS852" s="187"/>
      <c r="AT852" s="187"/>
      <c r="AU852" s="187"/>
      <c r="AV852" s="187"/>
      <c r="AW852" s="187"/>
      <c r="AX852" s="187"/>
      <c r="AY852" s="187"/>
      <c r="AZ852" s="187"/>
      <c r="BA852" s="187"/>
      <c r="BB852" s="187"/>
    </row>
    <row r="853" spans="1:54" ht="15.75" customHeight="1">
      <c r="A853" s="442"/>
      <c r="B853" s="442"/>
      <c r="C853" s="187"/>
      <c r="D853" s="187"/>
      <c r="E853" s="187"/>
      <c r="F853" s="187"/>
      <c r="G853" s="444"/>
      <c r="H853" s="443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  <c r="AA853" s="187"/>
      <c r="AB853" s="187"/>
      <c r="AC853" s="187"/>
      <c r="AD853" s="187"/>
      <c r="AE853" s="187"/>
      <c r="AF853" s="187"/>
      <c r="AG853" s="187"/>
      <c r="AH853" s="187"/>
      <c r="AI853" s="187"/>
      <c r="AJ853" s="187"/>
      <c r="AK853" s="187"/>
      <c r="AL853" s="187"/>
      <c r="AM853" s="187"/>
      <c r="AO853" s="187"/>
      <c r="AP853" s="187"/>
      <c r="AQ853" s="187"/>
      <c r="AR853" s="187"/>
      <c r="AS853" s="187"/>
      <c r="AT853" s="187"/>
      <c r="AU853" s="187"/>
      <c r="AV853" s="187"/>
      <c r="AW853" s="187"/>
      <c r="AX853" s="187"/>
      <c r="AY853" s="187"/>
      <c r="AZ853" s="187"/>
      <c r="BA853" s="187"/>
      <c r="BB853" s="187"/>
    </row>
    <row r="854" spans="1:54" ht="15.75" customHeight="1">
      <c r="A854" s="442"/>
      <c r="B854" s="442"/>
      <c r="C854" s="187"/>
      <c r="D854" s="187"/>
      <c r="E854" s="187"/>
      <c r="F854" s="187"/>
      <c r="G854" s="444"/>
      <c r="H854" s="443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  <c r="AA854" s="187"/>
      <c r="AB854" s="187"/>
      <c r="AC854" s="187"/>
      <c r="AD854" s="187"/>
      <c r="AE854" s="187"/>
      <c r="AF854" s="187"/>
      <c r="AG854" s="187"/>
      <c r="AH854" s="187"/>
      <c r="AI854" s="187"/>
      <c r="AJ854" s="187"/>
      <c r="AK854" s="187"/>
      <c r="AL854" s="187"/>
      <c r="AM854" s="187"/>
      <c r="AO854" s="187"/>
      <c r="AP854" s="187"/>
      <c r="AQ854" s="187"/>
      <c r="AR854" s="187"/>
      <c r="AS854" s="187"/>
      <c r="AT854" s="187"/>
      <c r="AU854" s="187"/>
      <c r="AV854" s="187"/>
      <c r="AW854" s="187"/>
      <c r="AX854" s="187"/>
      <c r="AY854" s="187"/>
      <c r="AZ854" s="187"/>
      <c r="BA854" s="187"/>
      <c r="BB854" s="187"/>
    </row>
    <row r="855" spans="1:54" ht="15.75" customHeight="1">
      <c r="A855" s="442"/>
      <c r="B855" s="442"/>
      <c r="C855" s="187"/>
      <c r="D855" s="187"/>
      <c r="E855" s="187"/>
      <c r="F855" s="187"/>
      <c r="G855" s="444"/>
      <c r="H855" s="443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  <c r="AA855" s="187"/>
      <c r="AB855" s="187"/>
      <c r="AC855" s="187"/>
      <c r="AD855" s="187"/>
      <c r="AE855" s="187"/>
      <c r="AF855" s="187"/>
      <c r="AG855" s="187"/>
      <c r="AH855" s="187"/>
      <c r="AI855" s="187"/>
      <c r="AJ855" s="187"/>
      <c r="AK855" s="187"/>
      <c r="AL855" s="187"/>
      <c r="AM855" s="187"/>
      <c r="AO855" s="187"/>
      <c r="AP855" s="187"/>
      <c r="AQ855" s="187"/>
      <c r="AR855" s="187"/>
      <c r="AS855" s="187"/>
      <c r="AT855" s="187"/>
      <c r="AU855" s="187"/>
      <c r="AV855" s="187"/>
      <c r="AW855" s="187"/>
      <c r="AX855" s="187"/>
      <c r="AY855" s="187"/>
      <c r="AZ855" s="187"/>
      <c r="BA855" s="187"/>
      <c r="BB855" s="187"/>
    </row>
    <row r="856" spans="1:54" ht="15.75" customHeight="1">
      <c r="A856" s="442"/>
      <c r="B856" s="442"/>
      <c r="C856" s="187"/>
      <c r="D856" s="187"/>
      <c r="E856" s="187"/>
      <c r="F856" s="187"/>
      <c r="G856" s="444"/>
      <c r="H856" s="443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  <c r="AA856" s="187"/>
      <c r="AB856" s="187"/>
      <c r="AC856" s="187"/>
      <c r="AD856" s="187"/>
      <c r="AE856" s="187"/>
      <c r="AF856" s="187"/>
      <c r="AG856" s="187"/>
      <c r="AH856" s="187"/>
      <c r="AI856" s="187"/>
      <c r="AJ856" s="187"/>
      <c r="AK856" s="187"/>
      <c r="AL856" s="187"/>
      <c r="AM856" s="187"/>
      <c r="AO856" s="187"/>
      <c r="AP856" s="187"/>
      <c r="AQ856" s="187"/>
      <c r="AR856" s="187"/>
      <c r="AS856" s="187"/>
      <c r="AT856" s="187"/>
      <c r="AU856" s="187"/>
      <c r="AV856" s="187"/>
      <c r="AW856" s="187"/>
      <c r="AX856" s="187"/>
      <c r="AY856" s="187"/>
      <c r="AZ856" s="187"/>
      <c r="BA856" s="187"/>
      <c r="BB856" s="187"/>
    </row>
    <row r="857" spans="1:54" ht="15.75" customHeight="1">
      <c r="A857" s="442"/>
      <c r="B857" s="442"/>
      <c r="C857" s="187"/>
      <c r="D857" s="187"/>
      <c r="E857" s="187"/>
      <c r="F857" s="187"/>
      <c r="G857" s="444"/>
      <c r="H857" s="443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  <c r="AA857" s="187"/>
      <c r="AB857" s="187"/>
      <c r="AC857" s="187"/>
      <c r="AD857" s="187"/>
      <c r="AE857" s="187"/>
      <c r="AF857" s="187"/>
      <c r="AG857" s="187"/>
      <c r="AH857" s="187"/>
      <c r="AI857" s="187"/>
      <c r="AJ857" s="187"/>
      <c r="AK857" s="187"/>
      <c r="AL857" s="187"/>
      <c r="AM857" s="187"/>
      <c r="AO857" s="187"/>
      <c r="AP857" s="187"/>
      <c r="AQ857" s="187"/>
      <c r="AR857" s="187"/>
      <c r="AS857" s="187"/>
      <c r="AT857" s="187"/>
      <c r="AU857" s="187"/>
      <c r="AV857" s="187"/>
      <c r="AW857" s="187"/>
      <c r="AX857" s="187"/>
      <c r="AY857" s="187"/>
      <c r="AZ857" s="187"/>
      <c r="BA857" s="187"/>
      <c r="BB857" s="187"/>
    </row>
    <row r="858" spans="1:54" ht="15.75" customHeight="1">
      <c r="A858" s="442"/>
      <c r="B858" s="442"/>
      <c r="C858" s="187"/>
      <c r="D858" s="187"/>
      <c r="E858" s="187"/>
      <c r="F858" s="187"/>
      <c r="G858" s="444"/>
      <c r="H858" s="443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  <c r="AA858" s="187"/>
      <c r="AB858" s="187"/>
      <c r="AC858" s="187"/>
      <c r="AD858" s="187"/>
      <c r="AE858" s="187"/>
      <c r="AF858" s="187"/>
      <c r="AG858" s="187"/>
      <c r="AH858" s="187"/>
      <c r="AI858" s="187"/>
      <c r="AJ858" s="187"/>
      <c r="AK858" s="187"/>
      <c r="AL858" s="187"/>
      <c r="AM858" s="187"/>
      <c r="AO858" s="187"/>
      <c r="AP858" s="187"/>
      <c r="AQ858" s="187"/>
      <c r="AR858" s="187"/>
      <c r="AS858" s="187"/>
      <c r="AT858" s="187"/>
      <c r="AU858" s="187"/>
      <c r="AV858" s="187"/>
      <c r="AW858" s="187"/>
      <c r="AX858" s="187"/>
      <c r="AY858" s="187"/>
      <c r="AZ858" s="187"/>
      <c r="BA858" s="187"/>
      <c r="BB858" s="187"/>
    </row>
    <row r="859" spans="1:54" ht="15.75" customHeight="1">
      <c r="A859" s="442"/>
      <c r="B859" s="442"/>
      <c r="C859" s="187"/>
      <c r="D859" s="187"/>
      <c r="E859" s="187"/>
      <c r="F859" s="187"/>
      <c r="G859" s="444"/>
      <c r="H859" s="443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  <c r="AA859" s="187"/>
      <c r="AB859" s="187"/>
      <c r="AC859" s="187"/>
      <c r="AD859" s="187"/>
      <c r="AE859" s="187"/>
      <c r="AF859" s="187"/>
      <c r="AG859" s="187"/>
      <c r="AH859" s="187"/>
      <c r="AI859" s="187"/>
      <c r="AJ859" s="187"/>
      <c r="AK859" s="187"/>
      <c r="AL859" s="187"/>
      <c r="AM859" s="187"/>
      <c r="AO859" s="187"/>
      <c r="AP859" s="187"/>
      <c r="AQ859" s="187"/>
      <c r="AR859" s="187"/>
      <c r="AS859" s="187"/>
      <c r="AT859" s="187"/>
      <c r="AU859" s="187"/>
      <c r="AV859" s="187"/>
      <c r="AW859" s="187"/>
      <c r="AX859" s="187"/>
      <c r="AY859" s="187"/>
      <c r="AZ859" s="187"/>
      <c r="BA859" s="187"/>
      <c r="BB859" s="187"/>
    </row>
    <row r="860" spans="1:54" ht="15.75" customHeight="1">
      <c r="A860" s="442"/>
      <c r="B860" s="442"/>
      <c r="C860" s="187"/>
      <c r="D860" s="187"/>
      <c r="E860" s="187"/>
      <c r="F860" s="187"/>
      <c r="G860" s="444"/>
      <c r="H860" s="443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  <c r="AA860" s="187"/>
      <c r="AB860" s="187"/>
      <c r="AC860" s="187"/>
      <c r="AD860" s="187"/>
      <c r="AE860" s="187"/>
      <c r="AF860" s="187"/>
      <c r="AG860" s="187"/>
      <c r="AH860" s="187"/>
      <c r="AI860" s="187"/>
      <c r="AJ860" s="187"/>
      <c r="AK860" s="187"/>
      <c r="AL860" s="187"/>
      <c r="AM860" s="187"/>
      <c r="AO860" s="187"/>
      <c r="AP860" s="187"/>
      <c r="AQ860" s="187"/>
      <c r="AR860" s="187"/>
      <c r="AS860" s="187"/>
      <c r="AT860" s="187"/>
      <c r="AU860" s="187"/>
      <c r="AV860" s="187"/>
      <c r="AW860" s="187"/>
      <c r="AX860" s="187"/>
      <c r="AY860" s="187"/>
      <c r="AZ860" s="187"/>
      <c r="BA860" s="187"/>
      <c r="BB860" s="187"/>
    </row>
    <row r="861" spans="1:54" ht="15.75" customHeight="1">
      <c r="A861" s="442"/>
      <c r="B861" s="442"/>
      <c r="C861" s="187"/>
      <c r="D861" s="187"/>
      <c r="E861" s="187"/>
      <c r="F861" s="187"/>
      <c r="G861" s="444"/>
      <c r="H861" s="443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  <c r="AA861" s="187"/>
      <c r="AB861" s="187"/>
      <c r="AC861" s="187"/>
      <c r="AD861" s="187"/>
      <c r="AE861" s="187"/>
      <c r="AF861" s="187"/>
      <c r="AG861" s="187"/>
      <c r="AH861" s="187"/>
      <c r="AI861" s="187"/>
      <c r="AJ861" s="187"/>
      <c r="AK861" s="187"/>
      <c r="AL861" s="187"/>
      <c r="AM861" s="187"/>
      <c r="AO861" s="187"/>
      <c r="AP861" s="187"/>
      <c r="AQ861" s="187"/>
      <c r="AR861" s="187"/>
      <c r="AS861" s="187"/>
      <c r="AT861" s="187"/>
      <c r="AU861" s="187"/>
      <c r="AV861" s="187"/>
      <c r="AW861" s="187"/>
      <c r="AX861" s="187"/>
      <c r="AY861" s="187"/>
      <c r="AZ861" s="187"/>
      <c r="BA861" s="187"/>
      <c r="BB861" s="187"/>
    </row>
    <row r="862" spans="1:54" ht="15.75" customHeight="1">
      <c r="A862" s="442"/>
      <c r="B862" s="442"/>
      <c r="C862" s="187"/>
      <c r="D862" s="187"/>
      <c r="E862" s="187"/>
      <c r="F862" s="187"/>
      <c r="G862" s="444"/>
      <c r="H862" s="443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  <c r="AA862" s="187"/>
      <c r="AB862" s="187"/>
      <c r="AC862" s="187"/>
      <c r="AD862" s="187"/>
      <c r="AE862" s="187"/>
      <c r="AF862" s="187"/>
      <c r="AG862" s="187"/>
      <c r="AH862" s="187"/>
      <c r="AI862" s="187"/>
      <c r="AJ862" s="187"/>
      <c r="AK862" s="187"/>
      <c r="AL862" s="187"/>
      <c r="AM862" s="187"/>
      <c r="AO862" s="187"/>
      <c r="AP862" s="187"/>
      <c r="AQ862" s="187"/>
      <c r="AR862" s="187"/>
      <c r="AS862" s="187"/>
      <c r="AT862" s="187"/>
      <c r="AU862" s="187"/>
      <c r="AV862" s="187"/>
      <c r="AW862" s="187"/>
      <c r="AX862" s="187"/>
      <c r="AY862" s="187"/>
      <c r="AZ862" s="187"/>
      <c r="BA862" s="187"/>
      <c r="BB862" s="187"/>
    </row>
    <row r="863" spans="1:54" ht="15.75" customHeight="1">
      <c r="A863" s="442"/>
      <c r="B863" s="442"/>
      <c r="C863" s="187"/>
      <c r="D863" s="187"/>
      <c r="E863" s="187"/>
      <c r="F863" s="187"/>
      <c r="G863" s="444"/>
      <c r="H863" s="443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  <c r="AA863" s="187"/>
      <c r="AB863" s="187"/>
      <c r="AC863" s="187"/>
      <c r="AD863" s="187"/>
      <c r="AE863" s="187"/>
      <c r="AF863" s="187"/>
      <c r="AG863" s="187"/>
      <c r="AH863" s="187"/>
      <c r="AI863" s="187"/>
      <c r="AJ863" s="187"/>
      <c r="AK863" s="187"/>
      <c r="AL863" s="187"/>
      <c r="AM863" s="187"/>
      <c r="AO863" s="187"/>
      <c r="AP863" s="187"/>
      <c r="AQ863" s="187"/>
      <c r="AR863" s="187"/>
      <c r="AS863" s="187"/>
      <c r="AT863" s="187"/>
      <c r="AU863" s="187"/>
      <c r="AV863" s="187"/>
      <c r="AW863" s="187"/>
      <c r="AX863" s="187"/>
      <c r="AY863" s="187"/>
      <c r="AZ863" s="187"/>
      <c r="BA863" s="187"/>
      <c r="BB863" s="187"/>
    </row>
    <row r="864" spans="1:54" ht="15.75" customHeight="1">
      <c r="A864" s="442"/>
      <c r="B864" s="442"/>
      <c r="C864" s="187"/>
      <c r="D864" s="187"/>
      <c r="E864" s="187"/>
      <c r="F864" s="187"/>
      <c r="G864" s="444"/>
      <c r="H864" s="443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  <c r="AA864" s="187"/>
      <c r="AB864" s="187"/>
      <c r="AC864" s="187"/>
      <c r="AD864" s="187"/>
      <c r="AE864" s="187"/>
      <c r="AF864" s="187"/>
      <c r="AG864" s="187"/>
      <c r="AH864" s="187"/>
      <c r="AI864" s="187"/>
      <c r="AJ864" s="187"/>
      <c r="AK864" s="187"/>
      <c r="AL864" s="187"/>
      <c r="AM864" s="187"/>
      <c r="AO864" s="187"/>
      <c r="AP864" s="187"/>
      <c r="AQ864" s="187"/>
      <c r="AR864" s="187"/>
      <c r="AS864" s="187"/>
      <c r="AT864" s="187"/>
      <c r="AU864" s="187"/>
      <c r="AV864" s="187"/>
      <c r="AW864" s="187"/>
      <c r="AX864" s="187"/>
      <c r="AY864" s="187"/>
      <c r="AZ864" s="187"/>
      <c r="BA864" s="187"/>
      <c r="BB864" s="187"/>
    </row>
    <row r="865" spans="1:54" ht="15.75" customHeight="1">
      <c r="A865" s="442"/>
      <c r="B865" s="442"/>
      <c r="C865" s="187"/>
      <c r="D865" s="187"/>
      <c r="E865" s="187"/>
      <c r="F865" s="187"/>
      <c r="G865" s="444"/>
      <c r="H865" s="443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  <c r="AA865" s="187"/>
      <c r="AB865" s="187"/>
      <c r="AC865" s="187"/>
      <c r="AD865" s="187"/>
      <c r="AE865" s="187"/>
      <c r="AF865" s="187"/>
      <c r="AG865" s="187"/>
      <c r="AH865" s="187"/>
      <c r="AI865" s="187"/>
      <c r="AJ865" s="187"/>
      <c r="AK865" s="187"/>
      <c r="AL865" s="187"/>
      <c r="AM865" s="187"/>
      <c r="AO865" s="187"/>
      <c r="AP865" s="187"/>
      <c r="AQ865" s="187"/>
      <c r="AR865" s="187"/>
      <c r="AS865" s="187"/>
      <c r="AT865" s="187"/>
      <c r="AU865" s="187"/>
      <c r="AV865" s="187"/>
      <c r="AW865" s="187"/>
      <c r="AX865" s="187"/>
      <c r="AY865" s="187"/>
      <c r="AZ865" s="187"/>
      <c r="BA865" s="187"/>
      <c r="BB865" s="187"/>
    </row>
    <row r="866" spans="1:54" ht="15.75" customHeight="1">
      <c r="A866" s="442"/>
      <c r="B866" s="442"/>
      <c r="C866" s="187"/>
      <c r="D866" s="187"/>
      <c r="E866" s="187"/>
      <c r="F866" s="187"/>
      <c r="G866" s="444"/>
      <c r="H866" s="443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  <c r="AA866" s="187"/>
      <c r="AB866" s="187"/>
      <c r="AC866" s="187"/>
      <c r="AD866" s="187"/>
      <c r="AE866" s="187"/>
      <c r="AF866" s="187"/>
      <c r="AG866" s="187"/>
      <c r="AH866" s="187"/>
      <c r="AI866" s="187"/>
      <c r="AJ866" s="187"/>
      <c r="AK866" s="187"/>
      <c r="AL866" s="187"/>
      <c r="AM866" s="187"/>
      <c r="AO866" s="187"/>
      <c r="AP866" s="187"/>
      <c r="AQ866" s="187"/>
      <c r="AR866" s="187"/>
      <c r="AS866" s="187"/>
      <c r="AT866" s="187"/>
      <c r="AU866" s="187"/>
      <c r="AV866" s="187"/>
      <c r="AW866" s="187"/>
      <c r="AX866" s="187"/>
      <c r="AY866" s="187"/>
      <c r="AZ866" s="187"/>
      <c r="BA866" s="187"/>
      <c r="BB866" s="187"/>
    </row>
    <row r="867" spans="1:54" ht="15.75" customHeight="1">
      <c r="A867" s="442"/>
      <c r="B867" s="442"/>
      <c r="C867" s="187"/>
      <c r="D867" s="187"/>
      <c r="E867" s="187"/>
      <c r="F867" s="187"/>
      <c r="G867" s="444"/>
      <c r="H867" s="443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  <c r="AA867" s="187"/>
      <c r="AB867" s="187"/>
      <c r="AC867" s="187"/>
      <c r="AD867" s="187"/>
      <c r="AE867" s="187"/>
      <c r="AF867" s="187"/>
      <c r="AG867" s="187"/>
      <c r="AH867" s="187"/>
      <c r="AI867" s="187"/>
      <c r="AJ867" s="187"/>
      <c r="AK867" s="187"/>
      <c r="AL867" s="187"/>
      <c r="AM867" s="187"/>
      <c r="AO867" s="187"/>
      <c r="AP867" s="187"/>
      <c r="AQ867" s="187"/>
      <c r="AR867" s="187"/>
      <c r="AS867" s="187"/>
      <c r="AT867" s="187"/>
      <c r="AU867" s="187"/>
      <c r="AV867" s="187"/>
      <c r="AW867" s="187"/>
      <c r="AX867" s="187"/>
      <c r="AY867" s="187"/>
      <c r="AZ867" s="187"/>
      <c r="BA867" s="187"/>
      <c r="BB867" s="187"/>
    </row>
    <row r="868" spans="1:54" ht="15.75" customHeight="1">
      <c r="A868" s="442"/>
      <c r="B868" s="442"/>
      <c r="C868" s="187"/>
      <c r="D868" s="187"/>
      <c r="E868" s="187"/>
      <c r="F868" s="187"/>
      <c r="G868" s="444"/>
      <c r="H868" s="443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  <c r="AA868" s="187"/>
      <c r="AB868" s="187"/>
      <c r="AC868" s="187"/>
      <c r="AD868" s="187"/>
      <c r="AE868" s="187"/>
      <c r="AF868" s="187"/>
      <c r="AG868" s="187"/>
      <c r="AH868" s="187"/>
      <c r="AI868" s="187"/>
      <c r="AJ868" s="187"/>
      <c r="AK868" s="187"/>
      <c r="AL868" s="187"/>
      <c r="AM868" s="187"/>
      <c r="AO868" s="187"/>
      <c r="AP868" s="187"/>
      <c r="AQ868" s="187"/>
      <c r="AR868" s="187"/>
      <c r="AS868" s="187"/>
      <c r="AT868" s="187"/>
      <c r="AU868" s="187"/>
      <c r="AV868" s="187"/>
      <c r="AW868" s="187"/>
      <c r="AX868" s="187"/>
      <c r="AY868" s="187"/>
      <c r="AZ868" s="187"/>
      <c r="BA868" s="187"/>
      <c r="BB868" s="187"/>
    </row>
    <row r="869" spans="1:54" ht="15.75" customHeight="1">
      <c r="A869" s="442"/>
      <c r="B869" s="442"/>
      <c r="C869" s="187"/>
      <c r="D869" s="187"/>
      <c r="E869" s="187"/>
      <c r="F869" s="187"/>
      <c r="G869" s="444"/>
      <c r="H869" s="443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  <c r="AA869" s="187"/>
      <c r="AB869" s="187"/>
      <c r="AC869" s="187"/>
      <c r="AD869" s="187"/>
      <c r="AE869" s="187"/>
      <c r="AF869" s="187"/>
      <c r="AG869" s="187"/>
      <c r="AH869" s="187"/>
      <c r="AI869" s="187"/>
      <c r="AJ869" s="187"/>
      <c r="AK869" s="187"/>
      <c r="AL869" s="187"/>
      <c r="AM869" s="187"/>
      <c r="AO869" s="187"/>
      <c r="AP869" s="187"/>
      <c r="AQ869" s="187"/>
      <c r="AR869" s="187"/>
      <c r="AS869" s="187"/>
      <c r="AT869" s="187"/>
      <c r="AU869" s="187"/>
      <c r="AV869" s="187"/>
      <c r="AW869" s="187"/>
      <c r="AX869" s="187"/>
      <c r="AY869" s="187"/>
      <c r="AZ869" s="187"/>
      <c r="BA869" s="187"/>
      <c r="BB869" s="187"/>
    </row>
    <row r="870" spans="1:54" ht="15.75" customHeight="1">
      <c r="A870" s="442"/>
      <c r="B870" s="442"/>
      <c r="C870" s="187"/>
      <c r="D870" s="187"/>
      <c r="E870" s="187"/>
      <c r="F870" s="187"/>
      <c r="G870" s="444"/>
      <c r="H870" s="443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O870" s="187"/>
      <c r="AP870" s="187"/>
      <c r="AQ870" s="187"/>
      <c r="AR870" s="187"/>
      <c r="AS870" s="187"/>
      <c r="AT870" s="187"/>
      <c r="AU870" s="187"/>
      <c r="AV870" s="187"/>
      <c r="AW870" s="187"/>
      <c r="AX870" s="187"/>
      <c r="AY870" s="187"/>
      <c r="AZ870" s="187"/>
      <c r="BA870" s="187"/>
      <c r="BB870" s="187"/>
    </row>
    <row r="871" spans="1:54" ht="15.75" customHeight="1">
      <c r="A871" s="442"/>
      <c r="B871" s="442"/>
      <c r="C871" s="187"/>
      <c r="D871" s="187"/>
      <c r="E871" s="187"/>
      <c r="F871" s="187"/>
      <c r="G871" s="444"/>
      <c r="H871" s="443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O871" s="187"/>
      <c r="AP871" s="187"/>
      <c r="AQ871" s="187"/>
      <c r="AR871" s="187"/>
      <c r="AS871" s="187"/>
      <c r="AT871" s="187"/>
      <c r="AU871" s="187"/>
      <c r="AV871" s="187"/>
      <c r="AW871" s="187"/>
      <c r="AX871" s="187"/>
      <c r="AY871" s="187"/>
      <c r="AZ871" s="187"/>
      <c r="BA871" s="187"/>
      <c r="BB871" s="187"/>
    </row>
    <row r="872" spans="1:54" ht="15.75" customHeight="1">
      <c r="A872" s="442"/>
      <c r="B872" s="442"/>
      <c r="C872" s="187"/>
      <c r="D872" s="187"/>
      <c r="E872" s="187"/>
      <c r="F872" s="187"/>
      <c r="G872" s="444"/>
      <c r="H872" s="443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O872" s="187"/>
      <c r="AP872" s="187"/>
      <c r="AQ872" s="187"/>
      <c r="AR872" s="187"/>
      <c r="AS872" s="187"/>
      <c r="AT872" s="187"/>
      <c r="AU872" s="187"/>
      <c r="AV872" s="187"/>
      <c r="AW872" s="187"/>
      <c r="AX872" s="187"/>
      <c r="AY872" s="187"/>
      <c r="AZ872" s="187"/>
      <c r="BA872" s="187"/>
      <c r="BB872" s="187"/>
    </row>
    <row r="873" spans="1:54" ht="15.75" customHeight="1">
      <c r="A873" s="442"/>
      <c r="B873" s="442"/>
      <c r="C873" s="187"/>
      <c r="D873" s="187"/>
      <c r="E873" s="187"/>
      <c r="F873" s="187"/>
      <c r="G873" s="444"/>
      <c r="H873" s="443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  <c r="AI873" s="187"/>
      <c r="AJ873" s="187"/>
      <c r="AK873" s="187"/>
      <c r="AL873" s="187"/>
      <c r="AM873" s="187"/>
      <c r="AO873" s="187"/>
      <c r="AP873" s="187"/>
      <c r="AQ873" s="187"/>
      <c r="AR873" s="187"/>
      <c r="AS873" s="187"/>
      <c r="AT873" s="187"/>
      <c r="AU873" s="187"/>
      <c r="AV873" s="187"/>
      <c r="AW873" s="187"/>
      <c r="AX873" s="187"/>
      <c r="AY873" s="187"/>
      <c r="AZ873" s="187"/>
      <c r="BA873" s="187"/>
      <c r="BB873" s="187"/>
    </row>
    <row r="874" spans="1:54" ht="15.75" customHeight="1">
      <c r="A874" s="442"/>
      <c r="B874" s="442"/>
      <c r="C874" s="187"/>
      <c r="D874" s="187"/>
      <c r="E874" s="187"/>
      <c r="F874" s="187"/>
      <c r="G874" s="444"/>
      <c r="H874" s="443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  <c r="AI874" s="187"/>
      <c r="AJ874" s="187"/>
      <c r="AK874" s="187"/>
      <c r="AL874" s="187"/>
      <c r="AM874" s="187"/>
      <c r="AO874" s="187"/>
      <c r="AP874" s="187"/>
      <c r="AQ874" s="187"/>
      <c r="AR874" s="187"/>
      <c r="AS874" s="187"/>
      <c r="AT874" s="187"/>
      <c r="AU874" s="187"/>
      <c r="AV874" s="187"/>
      <c r="AW874" s="187"/>
      <c r="AX874" s="187"/>
      <c r="AY874" s="187"/>
      <c r="AZ874" s="187"/>
      <c r="BA874" s="187"/>
      <c r="BB874" s="187"/>
    </row>
    <row r="875" spans="1:54" ht="15.75" customHeight="1">
      <c r="A875" s="442"/>
      <c r="B875" s="442"/>
      <c r="C875" s="187"/>
      <c r="D875" s="187"/>
      <c r="E875" s="187"/>
      <c r="F875" s="187"/>
      <c r="G875" s="444"/>
      <c r="H875" s="443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  <c r="AI875" s="187"/>
      <c r="AJ875" s="187"/>
      <c r="AK875" s="187"/>
      <c r="AL875" s="187"/>
      <c r="AM875" s="187"/>
      <c r="AO875" s="187"/>
      <c r="AP875" s="187"/>
      <c r="AQ875" s="187"/>
      <c r="AR875" s="187"/>
      <c r="AS875" s="187"/>
      <c r="AT875" s="187"/>
      <c r="AU875" s="187"/>
      <c r="AV875" s="187"/>
      <c r="AW875" s="187"/>
      <c r="AX875" s="187"/>
      <c r="AY875" s="187"/>
      <c r="AZ875" s="187"/>
      <c r="BA875" s="187"/>
      <c r="BB875" s="187"/>
    </row>
    <row r="876" spans="1:54" ht="15.75" customHeight="1">
      <c r="A876" s="442"/>
      <c r="B876" s="442"/>
      <c r="C876" s="187"/>
      <c r="D876" s="187"/>
      <c r="E876" s="187"/>
      <c r="F876" s="187"/>
      <c r="G876" s="444"/>
      <c r="H876" s="443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  <c r="AI876" s="187"/>
      <c r="AJ876" s="187"/>
      <c r="AK876" s="187"/>
      <c r="AL876" s="187"/>
      <c r="AM876" s="187"/>
      <c r="AO876" s="187"/>
      <c r="AP876" s="187"/>
      <c r="AQ876" s="187"/>
      <c r="AR876" s="187"/>
      <c r="AS876" s="187"/>
      <c r="AT876" s="187"/>
      <c r="AU876" s="187"/>
      <c r="AV876" s="187"/>
      <c r="AW876" s="187"/>
      <c r="AX876" s="187"/>
      <c r="AY876" s="187"/>
      <c r="AZ876" s="187"/>
      <c r="BA876" s="187"/>
      <c r="BB876" s="187"/>
    </row>
    <row r="877" spans="1:54" ht="15.75" customHeight="1">
      <c r="A877" s="442"/>
      <c r="B877" s="442"/>
      <c r="C877" s="187"/>
      <c r="D877" s="187"/>
      <c r="E877" s="187"/>
      <c r="F877" s="187"/>
      <c r="G877" s="444"/>
      <c r="H877" s="443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  <c r="AA877" s="187"/>
      <c r="AB877" s="187"/>
      <c r="AC877" s="187"/>
      <c r="AD877" s="187"/>
      <c r="AE877" s="187"/>
      <c r="AF877" s="187"/>
      <c r="AG877" s="187"/>
      <c r="AH877" s="187"/>
      <c r="AI877" s="187"/>
      <c r="AJ877" s="187"/>
      <c r="AK877" s="187"/>
      <c r="AL877" s="187"/>
      <c r="AM877" s="187"/>
      <c r="AO877" s="187"/>
      <c r="AP877" s="187"/>
      <c r="AQ877" s="187"/>
      <c r="AR877" s="187"/>
      <c r="AS877" s="187"/>
      <c r="AT877" s="187"/>
      <c r="AU877" s="187"/>
      <c r="AV877" s="187"/>
      <c r="AW877" s="187"/>
      <c r="AX877" s="187"/>
      <c r="AY877" s="187"/>
      <c r="AZ877" s="187"/>
      <c r="BA877" s="187"/>
      <c r="BB877" s="187"/>
    </row>
    <row r="878" spans="1:54" ht="15.75" customHeight="1">
      <c r="A878" s="442"/>
      <c r="B878" s="442"/>
      <c r="C878" s="187"/>
      <c r="D878" s="187"/>
      <c r="E878" s="187"/>
      <c r="F878" s="187"/>
      <c r="G878" s="444"/>
      <c r="H878" s="443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  <c r="AA878" s="187"/>
      <c r="AB878" s="187"/>
      <c r="AC878" s="187"/>
      <c r="AD878" s="187"/>
      <c r="AE878" s="187"/>
      <c r="AF878" s="187"/>
      <c r="AG878" s="187"/>
      <c r="AH878" s="187"/>
      <c r="AI878" s="187"/>
      <c r="AJ878" s="187"/>
      <c r="AK878" s="187"/>
      <c r="AL878" s="187"/>
      <c r="AM878" s="187"/>
      <c r="AO878" s="187"/>
      <c r="AP878" s="187"/>
      <c r="AQ878" s="187"/>
      <c r="AR878" s="187"/>
      <c r="AS878" s="187"/>
      <c r="AT878" s="187"/>
      <c r="AU878" s="187"/>
      <c r="AV878" s="187"/>
      <c r="AW878" s="187"/>
      <c r="AX878" s="187"/>
      <c r="AY878" s="187"/>
      <c r="AZ878" s="187"/>
      <c r="BA878" s="187"/>
      <c r="BB878" s="187"/>
    </row>
    <row r="879" spans="1:54" ht="15.75" customHeight="1">
      <c r="A879" s="442"/>
      <c r="B879" s="442"/>
      <c r="C879" s="187"/>
      <c r="D879" s="187"/>
      <c r="E879" s="187"/>
      <c r="F879" s="187"/>
      <c r="G879" s="444"/>
      <c r="H879" s="443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  <c r="AA879" s="187"/>
      <c r="AB879" s="187"/>
      <c r="AC879" s="187"/>
      <c r="AD879" s="187"/>
      <c r="AE879" s="187"/>
      <c r="AF879" s="187"/>
      <c r="AG879" s="187"/>
      <c r="AH879" s="187"/>
      <c r="AI879" s="187"/>
      <c r="AJ879" s="187"/>
      <c r="AK879" s="187"/>
      <c r="AL879" s="187"/>
      <c r="AM879" s="187"/>
      <c r="AO879" s="187"/>
      <c r="AP879" s="187"/>
      <c r="AQ879" s="187"/>
      <c r="AR879" s="187"/>
      <c r="AS879" s="187"/>
      <c r="AT879" s="187"/>
      <c r="AU879" s="187"/>
      <c r="AV879" s="187"/>
      <c r="AW879" s="187"/>
      <c r="AX879" s="187"/>
      <c r="AY879" s="187"/>
      <c r="AZ879" s="187"/>
      <c r="BA879" s="187"/>
      <c r="BB879" s="187"/>
    </row>
    <row r="880" spans="1:54" ht="15.75" customHeight="1">
      <c r="A880" s="442"/>
      <c r="B880" s="442"/>
      <c r="C880" s="187"/>
      <c r="D880" s="187"/>
      <c r="E880" s="187"/>
      <c r="F880" s="187"/>
      <c r="G880" s="444"/>
      <c r="H880" s="443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  <c r="AA880" s="187"/>
      <c r="AB880" s="187"/>
      <c r="AC880" s="187"/>
      <c r="AD880" s="187"/>
      <c r="AE880" s="187"/>
      <c r="AF880" s="187"/>
      <c r="AG880" s="187"/>
      <c r="AH880" s="187"/>
      <c r="AI880" s="187"/>
      <c r="AJ880" s="187"/>
      <c r="AK880" s="187"/>
      <c r="AL880" s="187"/>
      <c r="AM880" s="187"/>
      <c r="AO880" s="187"/>
      <c r="AP880" s="187"/>
      <c r="AQ880" s="187"/>
      <c r="AR880" s="187"/>
      <c r="AS880" s="187"/>
      <c r="AT880" s="187"/>
      <c r="AU880" s="187"/>
      <c r="AV880" s="187"/>
      <c r="AW880" s="187"/>
      <c r="AX880" s="187"/>
      <c r="AY880" s="187"/>
      <c r="AZ880" s="187"/>
      <c r="BA880" s="187"/>
      <c r="BB880" s="187"/>
    </row>
    <row r="881" spans="1:54" ht="15.75" customHeight="1">
      <c r="A881" s="442"/>
      <c r="B881" s="442"/>
      <c r="C881" s="187"/>
      <c r="D881" s="187"/>
      <c r="E881" s="187"/>
      <c r="F881" s="187"/>
      <c r="G881" s="444"/>
      <c r="H881" s="443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  <c r="AA881" s="187"/>
      <c r="AB881" s="187"/>
      <c r="AC881" s="187"/>
      <c r="AD881" s="187"/>
      <c r="AE881" s="187"/>
      <c r="AF881" s="187"/>
      <c r="AG881" s="187"/>
      <c r="AH881" s="187"/>
      <c r="AI881" s="187"/>
      <c r="AJ881" s="187"/>
      <c r="AK881" s="187"/>
      <c r="AL881" s="187"/>
      <c r="AM881" s="187"/>
      <c r="AO881" s="187"/>
      <c r="AP881" s="187"/>
      <c r="AQ881" s="187"/>
      <c r="AR881" s="187"/>
      <c r="AS881" s="187"/>
      <c r="AT881" s="187"/>
      <c r="AU881" s="187"/>
      <c r="AV881" s="187"/>
      <c r="AW881" s="187"/>
      <c r="AX881" s="187"/>
      <c r="AY881" s="187"/>
      <c r="AZ881" s="187"/>
      <c r="BA881" s="187"/>
      <c r="BB881" s="187"/>
    </row>
    <row r="882" spans="1:54" ht="15.75" customHeight="1">
      <c r="A882" s="442"/>
      <c r="B882" s="442"/>
      <c r="C882" s="187"/>
      <c r="D882" s="187"/>
      <c r="E882" s="187"/>
      <c r="F882" s="187"/>
      <c r="G882" s="444"/>
      <c r="H882" s="443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  <c r="AA882" s="187"/>
      <c r="AB882" s="187"/>
      <c r="AC882" s="187"/>
      <c r="AD882" s="187"/>
      <c r="AE882" s="187"/>
      <c r="AF882" s="187"/>
      <c r="AG882" s="187"/>
      <c r="AH882" s="187"/>
      <c r="AI882" s="187"/>
      <c r="AJ882" s="187"/>
      <c r="AK882" s="187"/>
      <c r="AL882" s="187"/>
      <c r="AM882" s="187"/>
      <c r="AO882" s="187"/>
      <c r="AP882" s="187"/>
      <c r="AQ882" s="187"/>
      <c r="AR882" s="187"/>
      <c r="AS882" s="187"/>
      <c r="AT882" s="187"/>
      <c r="AU882" s="187"/>
      <c r="AV882" s="187"/>
      <c r="AW882" s="187"/>
      <c r="AX882" s="187"/>
      <c r="AY882" s="187"/>
      <c r="AZ882" s="187"/>
      <c r="BA882" s="187"/>
      <c r="BB882" s="187"/>
    </row>
    <row r="883" spans="1:54" ht="15.75" customHeight="1">
      <c r="A883" s="442"/>
      <c r="B883" s="442"/>
      <c r="C883" s="187"/>
      <c r="D883" s="187"/>
      <c r="E883" s="187"/>
      <c r="F883" s="187"/>
      <c r="G883" s="444"/>
      <c r="H883" s="443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  <c r="AA883" s="187"/>
      <c r="AB883" s="187"/>
      <c r="AC883" s="187"/>
      <c r="AD883" s="187"/>
      <c r="AE883" s="187"/>
      <c r="AF883" s="187"/>
      <c r="AG883" s="187"/>
      <c r="AH883" s="187"/>
      <c r="AI883" s="187"/>
      <c r="AJ883" s="187"/>
      <c r="AK883" s="187"/>
      <c r="AL883" s="187"/>
      <c r="AM883" s="187"/>
      <c r="AO883" s="187"/>
      <c r="AP883" s="187"/>
      <c r="AQ883" s="187"/>
      <c r="AR883" s="187"/>
      <c r="AS883" s="187"/>
      <c r="AT883" s="187"/>
      <c r="AU883" s="187"/>
      <c r="AV883" s="187"/>
      <c r="AW883" s="187"/>
      <c r="AX883" s="187"/>
      <c r="AY883" s="187"/>
      <c r="AZ883" s="187"/>
      <c r="BA883" s="187"/>
      <c r="BB883" s="187"/>
    </row>
    <row r="884" spans="1:54" ht="15.75" customHeight="1">
      <c r="A884" s="442"/>
      <c r="B884" s="442"/>
      <c r="C884" s="187"/>
      <c r="D884" s="187"/>
      <c r="E884" s="187"/>
      <c r="F884" s="187"/>
      <c r="G884" s="444"/>
      <c r="H884" s="443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  <c r="AA884" s="187"/>
      <c r="AB884" s="187"/>
      <c r="AC884" s="187"/>
      <c r="AD884" s="187"/>
      <c r="AE884" s="187"/>
      <c r="AF884" s="187"/>
      <c r="AG884" s="187"/>
      <c r="AH884" s="187"/>
      <c r="AI884" s="187"/>
      <c r="AJ884" s="187"/>
      <c r="AK884" s="187"/>
      <c r="AL884" s="187"/>
      <c r="AM884" s="187"/>
      <c r="AO884" s="187"/>
      <c r="AP884" s="187"/>
      <c r="AQ884" s="187"/>
      <c r="AR884" s="187"/>
      <c r="AS884" s="187"/>
      <c r="AT884" s="187"/>
      <c r="AU884" s="187"/>
      <c r="AV884" s="187"/>
      <c r="AW884" s="187"/>
      <c r="AX884" s="187"/>
      <c r="AY884" s="187"/>
      <c r="AZ884" s="187"/>
      <c r="BA884" s="187"/>
      <c r="BB884" s="187"/>
    </row>
    <row r="885" spans="1:54" ht="15.75" customHeight="1">
      <c r="A885" s="442"/>
      <c r="B885" s="442"/>
      <c r="C885" s="187"/>
      <c r="D885" s="187"/>
      <c r="E885" s="187"/>
      <c r="F885" s="187"/>
      <c r="G885" s="444"/>
      <c r="H885" s="443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  <c r="AA885" s="187"/>
      <c r="AB885" s="187"/>
      <c r="AC885" s="187"/>
      <c r="AD885" s="187"/>
      <c r="AE885" s="187"/>
      <c r="AF885" s="187"/>
      <c r="AG885" s="187"/>
      <c r="AH885" s="187"/>
      <c r="AI885" s="187"/>
      <c r="AJ885" s="187"/>
      <c r="AK885" s="187"/>
      <c r="AL885" s="187"/>
      <c r="AM885" s="187"/>
      <c r="AO885" s="187"/>
      <c r="AP885" s="187"/>
      <c r="AQ885" s="187"/>
      <c r="AR885" s="187"/>
      <c r="AS885" s="187"/>
      <c r="AT885" s="187"/>
      <c r="AU885" s="187"/>
      <c r="AV885" s="187"/>
      <c r="AW885" s="187"/>
      <c r="AX885" s="187"/>
      <c r="AY885" s="187"/>
      <c r="AZ885" s="187"/>
      <c r="BA885" s="187"/>
      <c r="BB885" s="187"/>
    </row>
    <row r="886" spans="1:54" ht="15.75" customHeight="1">
      <c r="A886" s="442"/>
      <c r="B886" s="442"/>
      <c r="C886" s="187"/>
      <c r="D886" s="187"/>
      <c r="E886" s="187"/>
      <c r="F886" s="187"/>
      <c r="G886" s="444"/>
      <c r="H886" s="443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  <c r="AA886" s="187"/>
      <c r="AB886" s="187"/>
      <c r="AC886" s="187"/>
      <c r="AD886" s="187"/>
      <c r="AE886" s="187"/>
      <c r="AF886" s="187"/>
      <c r="AG886" s="187"/>
      <c r="AH886" s="187"/>
      <c r="AI886" s="187"/>
      <c r="AJ886" s="187"/>
      <c r="AK886" s="187"/>
      <c r="AL886" s="187"/>
      <c r="AM886" s="187"/>
      <c r="AO886" s="187"/>
      <c r="AP886" s="187"/>
      <c r="AQ886" s="187"/>
      <c r="AR886" s="187"/>
      <c r="AS886" s="187"/>
      <c r="AT886" s="187"/>
      <c r="AU886" s="187"/>
      <c r="AV886" s="187"/>
      <c r="AW886" s="187"/>
      <c r="AX886" s="187"/>
      <c r="AY886" s="187"/>
      <c r="AZ886" s="187"/>
      <c r="BA886" s="187"/>
      <c r="BB886" s="187"/>
    </row>
    <row r="887" spans="1:54" ht="15.75" customHeight="1">
      <c r="A887" s="442"/>
      <c r="B887" s="442"/>
      <c r="C887" s="187"/>
      <c r="D887" s="187"/>
      <c r="E887" s="187"/>
      <c r="F887" s="187"/>
      <c r="G887" s="444"/>
      <c r="H887" s="443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  <c r="AA887" s="187"/>
      <c r="AB887" s="187"/>
      <c r="AC887" s="187"/>
      <c r="AD887" s="187"/>
      <c r="AE887" s="187"/>
      <c r="AF887" s="187"/>
      <c r="AG887" s="187"/>
      <c r="AH887" s="187"/>
      <c r="AI887" s="187"/>
      <c r="AJ887" s="187"/>
      <c r="AK887" s="187"/>
      <c r="AL887" s="187"/>
      <c r="AM887" s="187"/>
      <c r="AO887" s="187"/>
      <c r="AP887" s="187"/>
      <c r="AQ887" s="187"/>
      <c r="AR887" s="187"/>
      <c r="AS887" s="187"/>
      <c r="AT887" s="187"/>
      <c r="AU887" s="187"/>
      <c r="AV887" s="187"/>
      <c r="AW887" s="187"/>
      <c r="AX887" s="187"/>
      <c r="AY887" s="187"/>
      <c r="AZ887" s="187"/>
      <c r="BA887" s="187"/>
      <c r="BB887" s="187"/>
    </row>
    <row r="888" spans="1:54" ht="15.75" customHeight="1">
      <c r="A888" s="442"/>
      <c r="B888" s="442"/>
      <c r="C888" s="187"/>
      <c r="D888" s="187"/>
      <c r="E888" s="187"/>
      <c r="F888" s="187"/>
      <c r="G888" s="444"/>
      <c r="H888" s="443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  <c r="AA888" s="187"/>
      <c r="AB888" s="187"/>
      <c r="AC888" s="187"/>
      <c r="AD888" s="187"/>
      <c r="AE888" s="187"/>
      <c r="AF888" s="187"/>
      <c r="AG888" s="187"/>
      <c r="AH888" s="187"/>
      <c r="AI888" s="187"/>
      <c r="AJ888" s="187"/>
      <c r="AK888" s="187"/>
      <c r="AL888" s="187"/>
      <c r="AM888" s="187"/>
      <c r="AO888" s="187"/>
      <c r="AP888" s="187"/>
      <c r="AQ888" s="187"/>
      <c r="AR888" s="187"/>
      <c r="AS888" s="187"/>
      <c r="AT888" s="187"/>
      <c r="AU888" s="187"/>
      <c r="AV888" s="187"/>
      <c r="AW888" s="187"/>
      <c r="AX888" s="187"/>
      <c r="AY888" s="187"/>
      <c r="AZ888" s="187"/>
      <c r="BA888" s="187"/>
      <c r="BB888" s="187"/>
    </row>
    <row r="889" spans="1:54" ht="15.75" customHeight="1">
      <c r="A889" s="442"/>
      <c r="B889" s="442"/>
      <c r="C889" s="187"/>
      <c r="D889" s="187"/>
      <c r="E889" s="187"/>
      <c r="F889" s="187"/>
      <c r="G889" s="444"/>
      <c r="H889" s="443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  <c r="AA889" s="187"/>
      <c r="AB889" s="187"/>
      <c r="AC889" s="187"/>
      <c r="AD889" s="187"/>
      <c r="AE889" s="187"/>
      <c r="AF889" s="187"/>
      <c r="AG889" s="187"/>
      <c r="AH889" s="187"/>
      <c r="AI889" s="187"/>
      <c r="AJ889" s="187"/>
      <c r="AK889" s="187"/>
      <c r="AL889" s="187"/>
      <c r="AM889" s="187"/>
      <c r="AO889" s="187"/>
      <c r="AP889" s="187"/>
      <c r="AQ889" s="187"/>
      <c r="AR889" s="187"/>
      <c r="AS889" s="187"/>
      <c r="AT889" s="187"/>
      <c r="AU889" s="187"/>
      <c r="AV889" s="187"/>
      <c r="AW889" s="187"/>
      <c r="AX889" s="187"/>
      <c r="AY889" s="187"/>
      <c r="AZ889" s="187"/>
      <c r="BA889" s="187"/>
      <c r="BB889" s="187"/>
    </row>
    <row r="890" spans="1:54" ht="15.75" customHeight="1">
      <c r="A890" s="442"/>
      <c r="B890" s="442"/>
      <c r="C890" s="187"/>
      <c r="D890" s="187"/>
      <c r="E890" s="187"/>
      <c r="F890" s="187"/>
      <c r="G890" s="444"/>
      <c r="H890" s="443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  <c r="AA890" s="187"/>
      <c r="AB890" s="187"/>
      <c r="AC890" s="187"/>
      <c r="AD890" s="187"/>
      <c r="AE890" s="187"/>
      <c r="AF890" s="187"/>
      <c r="AG890" s="187"/>
      <c r="AH890" s="187"/>
      <c r="AI890" s="187"/>
      <c r="AJ890" s="187"/>
      <c r="AK890" s="187"/>
      <c r="AL890" s="187"/>
      <c r="AM890" s="187"/>
      <c r="AO890" s="187"/>
      <c r="AP890" s="187"/>
      <c r="AQ890" s="187"/>
      <c r="AR890" s="187"/>
      <c r="AS890" s="187"/>
      <c r="AT890" s="187"/>
      <c r="AU890" s="187"/>
      <c r="AV890" s="187"/>
      <c r="AW890" s="187"/>
      <c r="AX890" s="187"/>
      <c r="AY890" s="187"/>
      <c r="AZ890" s="187"/>
      <c r="BA890" s="187"/>
      <c r="BB890" s="187"/>
    </row>
    <row r="891" spans="1:54" ht="15.75" customHeight="1">
      <c r="A891" s="442"/>
      <c r="B891" s="442"/>
      <c r="C891" s="187"/>
      <c r="D891" s="187"/>
      <c r="E891" s="187"/>
      <c r="F891" s="187"/>
      <c r="G891" s="444"/>
      <c r="H891" s="443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  <c r="AA891" s="187"/>
      <c r="AB891" s="187"/>
      <c r="AC891" s="187"/>
      <c r="AD891" s="187"/>
      <c r="AE891" s="187"/>
      <c r="AF891" s="187"/>
      <c r="AG891" s="187"/>
      <c r="AH891" s="187"/>
      <c r="AI891" s="187"/>
      <c r="AJ891" s="187"/>
      <c r="AK891" s="187"/>
      <c r="AL891" s="187"/>
      <c r="AM891" s="187"/>
      <c r="AO891" s="187"/>
      <c r="AP891" s="187"/>
      <c r="AQ891" s="187"/>
      <c r="AR891" s="187"/>
      <c r="AS891" s="187"/>
      <c r="AT891" s="187"/>
      <c r="AU891" s="187"/>
      <c r="AV891" s="187"/>
      <c r="AW891" s="187"/>
      <c r="AX891" s="187"/>
      <c r="AY891" s="187"/>
      <c r="AZ891" s="187"/>
      <c r="BA891" s="187"/>
      <c r="BB891" s="187"/>
    </row>
    <row r="892" spans="1:54" ht="15.75" customHeight="1">
      <c r="A892" s="442"/>
      <c r="B892" s="442"/>
      <c r="C892" s="187"/>
      <c r="D892" s="187"/>
      <c r="E892" s="187"/>
      <c r="F892" s="187"/>
      <c r="G892" s="444"/>
      <c r="H892" s="443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  <c r="AA892" s="187"/>
      <c r="AB892" s="187"/>
      <c r="AC892" s="187"/>
      <c r="AD892" s="187"/>
      <c r="AE892" s="187"/>
      <c r="AF892" s="187"/>
      <c r="AG892" s="187"/>
      <c r="AH892" s="187"/>
      <c r="AI892" s="187"/>
      <c r="AJ892" s="187"/>
      <c r="AK892" s="187"/>
      <c r="AL892" s="187"/>
      <c r="AM892" s="187"/>
      <c r="AO892" s="187"/>
      <c r="AP892" s="187"/>
      <c r="AQ892" s="187"/>
      <c r="AR892" s="187"/>
      <c r="AS892" s="187"/>
      <c r="AT892" s="187"/>
      <c r="AU892" s="187"/>
      <c r="AV892" s="187"/>
      <c r="AW892" s="187"/>
      <c r="AX892" s="187"/>
      <c r="AY892" s="187"/>
      <c r="AZ892" s="187"/>
      <c r="BA892" s="187"/>
      <c r="BB892" s="187"/>
    </row>
    <row r="893" spans="1:54" ht="15.75" customHeight="1">
      <c r="A893" s="442"/>
      <c r="B893" s="442"/>
      <c r="C893" s="187"/>
      <c r="D893" s="187"/>
      <c r="E893" s="187"/>
      <c r="F893" s="187"/>
      <c r="G893" s="444"/>
      <c r="H893" s="443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  <c r="AA893" s="187"/>
      <c r="AB893" s="187"/>
      <c r="AC893" s="187"/>
      <c r="AD893" s="187"/>
      <c r="AE893" s="187"/>
      <c r="AF893" s="187"/>
      <c r="AG893" s="187"/>
      <c r="AH893" s="187"/>
      <c r="AI893" s="187"/>
      <c r="AJ893" s="187"/>
      <c r="AK893" s="187"/>
      <c r="AL893" s="187"/>
      <c r="AM893" s="187"/>
      <c r="AO893" s="187"/>
      <c r="AP893" s="187"/>
      <c r="AQ893" s="187"/>
      <c r="AR893" s="187"/>
      <c r="AS893" s="187"/>
      <c r="AT893" s="187"/>
      <c r="AU893" s="187"/>
      <c r="AV893" s="187"/>
      <c r="AW893" s="187"/>
      <c r="AX893" s="187"/>
      <c r="AY893" s="187"/>
      <c r="AZ893" s="187"/>
      <c r="BA893" s="187"/>
      <c r="BB893" s="187"/>
    </row>
    <row r="894" spans="1:54" ht="15.75" customHeight="1">
      <c r="A894" s="442"/>
      <c r="B894" s="442"/>
      <c r="C894" s="187"/>
      <c r="D894" s="187"/>
      <c r="E894" s="187"/>
      <c r="F894" s="187"/>
      <c r="G894" s="444"/>
      <c r="H894" s="443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  <c r="AA894" s="187"/>
      <c r="AB894" s="187"/>
      <c r="AC894" s="187"/>
      <c r="AD894" s="187"/>
      <c r="AE894" s="187"/>
      <c r="AF894" s="187"/>
      <c r="AG894" s="187"/>
      <c r="AH894" s="187"/>
      <c r="AI894" s="187"/>
      <c r="AJ894" s="187"/>
      <c r="AK894" s="187"/>
      <c r="AL894" s="187"/>
      <c r="AM894" s="187"/>
      <c r="AO894" s="187"/>
      <c r="AP894" s="187"/>
      <c r="AQ894" s="187"/>
      <c r="AR894" s="187"/>
      <c r="AS894" s="187"/>
      <c r="AT894" s="187"/>
      <c r="AU894" s="187"/>
      <c r="AV894" s="187"/>
      <c r="AW894" s="187"/>
      <c r="AX894" s="187"/>
      <c r="AY894" s="187"/>
      <c r="AZ894" s="187"/>
      <c r="BA894" s="187"/>
      <c r="BB894" s="187"/>
    </row>
    <row r="895" spans="1:54" ht="15.75" customHeight="1">
      <c r="A895" s="442"/>
      <c r="B895" s="442"/>
      <c r="C895" s="187"/>
      <c r="D895" s="187"/>
      <c r="E895" s="187"/>
      <c r="F895" s="187"/>
      <c r="G895" s="444"/>
      <c r="H895" s="443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  <c r="AA895" s="187"/>
      <c r="AB895" s="187"/>
      <c r="AC895" s="187"/>
      <c r="AD895" s="187"/>
      <c r="AE895" s="187"/>
      <c r="AF895" s="187"/>
      <c r="AG895" s="187"/>
      <c r="AH895" s="187"/>
      <c r="AI895" s="187"/>
      <c r="AJ895" s="187"/>
      <c r="AK895" s="187"/>
      <c r="AL895" s="187"/>
      <c r="AM895" s="187"/>
      <c r="AO895" s="187"/>
      <c r="AP895" s="187"/>
      <c r="AQ895" s="187"/>
      <c r="AR895" s="187"/>
      <c r="AS895" s="187"/>
      <c r="AT895" s="187"/>
      <c r="AU895" s="187"/>
      <c r="AV895" s="187"/>
      <c r="AW895" s="187"/>
      <c r="AX895" s="187"/>
      <c r="AY895" s="187"/>
      <c r="AZ895" s="187"/>
      <c r="BA895" s="187"/>
      <c r="BB895" s="187"/>
    </row>
    <row r="896" spans="1:54" ht="15.75" customHeight="1">
      <c r="A896" s="442"/>
      <c r="B896" s="442"/>
      <c r="C896" s="187"/>
      <c r="D896" s="187"/>
      <c r="E896" s="187"/>
      <c r="F896" s="187"/>
      <c r="G896" s="444"/>
      <c r="H896" s="443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  <c r="AA896" s="187"/>
      <c r="AB896" s="187"/>
      <c r="AC896" s="187"/>
      <c r="AD896" s="187"/>
      <c r="AE896" s="187"/>
      <c r="AF896" s="187"/>
      <c r="AG896" s="187"/>
      <c r="AH896" s="187"/>
      <c r="AI896" s="187"/>
      <c r="AJ896" s="187"/>
      <c r="AK896" s="187"/>
      <c r="AL896" s="187"/>
      <c r="AM896" s="187"/>
      <c r="AO896" s="187"/>
      <c r="AP896" s="187"/>
      <c r="AQ896" s="187"/>
      <c r="AR896" s="187"/>
      <c r="AS896" s="187"/>
      <c r="AT896" s="187"/>
      <c r="AU896" s="187"/>
      <c r="AV896" s="187"/>
      <c r="AW896" s="187"/>
      <c r="AX896" s="187"/>
      <c r="AY896" s="187"/>
      <c r="AZ896" s="187"/>
      <c r="BA896" s="187"/>
      <c r="BB896" s="187"/>
    </row>
    <row r="897" spans="1:54" ht="15.75" customHeight="1">
      <c r="A897" s="442"/>
      <c r="B897" s="442"/>
      <c r="C897" s="187"/>
      <c r="D897" s="187"/>
      <c r="E897" s="187"/>
      <c r="F897" s="187"/>
      <c r="G897" s="444"/>
      <c r="H897" s="443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  <c r="AA897" s="187"/>
      <c r="AB897" s="187"/>
      <c r="AC897" s="187"/>
      <c r="AD897" s="187"/>
      <c r="AE897" s="187"/>
      <c r="AF897" s="187"/>
      <c r="AG897" s="187"/>
      <c r="AH897" s="187"/>
      <c r="AI897" s="187"/>
      <c r="AJ897" s="187"/>
      <c r="AK897" s="187"/>
      <c r="AL897" s="187"/>
      <c r="AM897" s="187"/>
      <c r="AO897" s="187"/>
      <c r="AP897" s="187"/>
      <c r="AQ897" s="187"/>
      <c r="AR897" s="187"/>
      <c r="AS897" s="187"/>
      <c r="AT897" s="187"/>
      <c r="AU897" s="187"/>
      <c r="AV897" s="187"/>
      <c r="AW897" s="187"/>
      <c r="AX897" s="187"/>
      <c r="AY897" s="187"/>
      <c r="AZ897" s="187"/>
      <c r="BA897" s="187"/>
      <c r="BB897" s="187"/>
    </row>
    <row r="898" spans="1:54" ht="15.75" customHeight="1">
      <c r="A898" s="442"/>
      <c r="B898" s="442"/>
      <c r="C898" s="187"/>
      <c r="D898" s="187"/>
      <c r="E898" s="187"/>
      <c r="F898" s="187"/>
      <c r="G898" s="444"/>
      <c r="H898" s="443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  <c r="AA898" s="187"/>
      <c r="AB898" s="187"/>
      <c r="AC898" s="187"/>
      <c r="AD898" s="187"/>
      <c r="AE898" s="187"/>
      <c r="AF898" s="187"/>
      <c r="AG898" s="187"/>
      <c r="AH898" s="187"/>
      <c r="AI898" s="187"/>
      <c r="AJ898" s="187"/>
      <c r="AK898" s="187"/>
      <c r="AL898" s="187"/>
      <c r="AM898" s="187"/>
      <c r="AO898" s="187"/>
      <c r="AP898" s="187"/>
      <c r="AQ898" s="187"/>
      <c r="AR898" s="187"/>
      <c r="AS898" s="187"/>
      <c r="AT898" s="187"/>
      <c r="AU898" s="187"/>
      <c r="AV898" s="187"/>
      <c r="AW898" s="187"/>
      <c r="AX898" s="187"/>
      <c r="AY898" s="187"/>
      <c r="AZ898" s="187"/>
      <c r="BA898" s="187"/>
      <c r="BB898" s="187"/>
    </row>
    <row r="899" spans="1:54" ht="15.75" customHeight="1">
      <c r="A899" s="442"/>
      <c r="B899" s="442"/>
      <c r="C899" s="187"/>
      <c r="D899" s="187"/>
      <c r="E899" s="187"/>
      <c r="F899" s="187"/>
      <c r="G899" s="444"/>
      <c r="H899" s="443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  <c r="AA899" s="187"/>
      <c r="AB899" s="187"/>
      <c r="AC899" s="187"/>
      <c r="AD899" s="187"/>
      <c r="AE899" s="187"/>
      <c r="AF899" s="187"/>
      <c r="AG899" s="187"/>
      <c r="AH899" s="187"/>
      <c r="AI899" s="187"/>
      <c r="AJ899" s="187"/>
      <c r="AK899" s="187"/>
      <c r="AL899" s="187"/>
      <c r="AM899" s="187"/>
      <c r="AO899" s="187"/>
      <c r="AP899" s="187"/>
      <c r="AQ899" s="187"/>
      <c r="AR899" s="187"/>
      <c r="AS899" s="187"/>
      <c r="AT899" s="187"/>
      <c r="AU899" s="187"/>
      <c r="AV899" s="187"/>
      <c r="AW899" s="187"/>
      <c r="AX899" s="187"/>
      <c r="AY899" s="187"/>
      <c r="AZ899" s="187"/>
      <c r="BA899" s="187"/>
      <c r="BB899" s="187"/>
    </row>
    <row r="900" spans="1:54" ht="15.75" customHeight="1">
      <c r="A900" s="442"/>
      <c r="B900" s="442"/>
      <c r="C900" s="187"/>
      <c r="D900" s="187"/>
      <c r="E900" s="187"/>
      <c r="F900" s="187"/>
      <c r="G900" s="444"/>
      <c r="H900" s="443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  <c r="AA900" s="187"/>
      <c r="AB900" s="187"/>
      <c r="AC900" s="187"/>
      <c r="AD900" s="187"/>
      <c r="AE900" s="187"/>
      <c r="AF900" s="187"/>
      <c r="AG900" s="187"/>
      <c r="AH900" s="187"/>
      <c r="AI900" s="187"/>
      <c r="AJ900" s="187"/>
      <c r="AK900" s="187"/>
      <c r="AL900" s="187"/>
      <c r="AM900" s="187"/>
      <c r="AO900" s="187"/>
      <c r="AP900" s="187"/>
      <c r="AQ900" s="187"/>
      <c r="AR900" s="187"/>
      <c r="AS900" s="187"/>
      <c r="AT900" s="187"/>
      <c r="AU900" s="187"/>
      <c r="AV900" s="187"/>
      <c r="AW900" s="187"/>
      <c r="AX900" s="187"/>
      <c r="AY900" s="187"/>
      <c r="AZ900" s="187"/>
      <c r="BA900" s="187"/>
      <c r="BB900" s="187"/>
    </row>
    <row r="901" spans="1:54" ht="15.75" customHeight="1">
      <c r="A901" s="442"/>
      <c r="B901" s="442"/>
      <c r="C901" s="187"/>
      <c r="D901" s="187"/>
      <c r="E901" s="187"/>
      <c r="F901" s="187"/>
      <c r="G901" s="444"/>
      <c r="H901" s="443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  <c r="AA901" s="187"/>
      <c r="AB901" s="187"/>
      <c r="AC901" s="187"/>
      <c r="AD901" s="187"/>
      <c r="AE901" s="187"/>
      <c r="AF901" s="187"/>
      <c r="AG901" s="187"/>
      <c r="AH901" s="187"/>
      <c r="AI901" s="187"/>
      <c r="AJ901" s="187"/>
      <c r="AK901" s="187"/>
      <c r="AL901" s="187"/>
      <c r="AM901" s="187"/>
      <c r="AO901" s="187"/>
      <c r="AP901" s="187"/>
      <c r="AQ901" s="187"/>
      <c r="AR901" s="187"/>
      <c r="AS901" s="187"/>
      <c r="AT901" s="187"/>
      <c r="AU901" s="187"/>
      <c r="AV901" s="187"/>
      <c r="AW901" s="187"/>
      <c r="AX901" s="187"/>
      <c r="AY901" s="187"/>
      <c r="AZ901" s="187"/>
      <c r="BA901" s="187"/>
      <c r="BB901" s="187"/>
    </row>
    <row r="902" spans="1:54" ht="15.75" customHeight="1">
      <c r="A902" s="442"/>
      <c r="B902" s="442"/>
      <c r="C902" s="187"/>
      <c r="D902" s="187"/>
      <c r="E902" s="187"/>
      <c r="F902" s="187"/>
      <c r="G902" s="444"/>
      <c r="H902" s="443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  <c r="AA902" s="187"/>
      <c r="AB902" s="187"/>
      <c r="AC902" s="187"/>
      <c r="AD902" s="187"/>
      <c r="AE902" s="187"/>
      <c r="AF902" s="187"/>
      <c r="AG902" s="187"/>
      <c r="AH902" s="187"/>
      <c r="AI902" s="187"/>
      <c r="AJ902" s="187"/>
      <c r="AK902" s="187"/>
      <c r="AL902" s="187"/>
      <c r="AM902" s="187"/>
      <c r="AO902" s="187"/>
      <c r="AP902" s="187"/>
      <c r="AQ902" s="187"/>
      <c r="AR902" s="187"/>
      <c r="AS902" s="187"/>
      <c r="AT902" s="187"/>
      <c r="AU902" s="187"/>
      <c r="AV902" s="187"/>
      <c r="AW902" s="187"/>
      <c r="AX902" s="187"/>
      <c r="AY902" s="187"/>
      <c r="AZ902" s="187"/>
      <c r="BA902" s="187"/>
      <c r="BB902" s="187"/>
    </row>
    <row r="903" spans="1:54" ht="15.75" customHeight="1">
      <c r="A903" s="442"/>
      <c r="B903" s="442"/>
      <c r="C903" s="187"/>
      <c r="D903" s="187"/>
      <c r="E903" s="187"/>
      <c r="F903" s="187"/>
      <c r="G903" s="444"/>
      <c r="H903" s="443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  <c r="AA903" s="187"/>
      <c r="AB903" s="187"/>
      <c r="AC903" s="187"/>
      <c r="AD903" s="187"/>
      <c r="AE903" s="187"/>
      <c r="AF903" s="187"/>
      <c r="AG903" s="187"/>
      <c r="AH903" s="187"/>
      <c r="AI903" s="187"/>
      <c r="AJ903" s="187"/>
      <c r="AK903" s="187"/>
      <c r="AL903" s="187"/>
      <c r="AM903" s="187"/>
      <c r="AO903" s="187"/>
      <c r="AP903" s="187"/>
      <c r="AQ903" s="187"/>
      <c r="AR903" s="187"/>
      <c r="AS903" s="187"/>
      <c r="AT903" s="187"/>
      <c r="AU903" s="187"/>
      <c r="AV903" s="187"/>
      <c r="AW903" s="187"/>
      <c r="AX903" s="187"/>
      <c r="AY903" s="187"/>
      <c r="AZ903" s="187"/>
      <c r="BA903" s="187"/>
      <c r="BB903" s="187"/>
    </row>
    <row r="904" spans="1:54" ht="15.75" customHeight="1">
      <c r="A904" s="442"/>
      <c r="B904" s="442"/>
      <c r="C904" s="187"/>
      <c r="D904" s="187"/>
      <c r="E904" s="187"/>
      <c r="F904" s="187"/>
      <c r="G904" s="444"/>
      <c r="H904" s="443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  <c r="AA904" s="187"/>
      <c r="AB904" s="187"/>
      <c r="AC904" s="187"/>
      <c r="AD904" s="187"/>
      <c r="AE904" s="187"/>
      <c r="AF904" s="187"/>
      <c r="AG904" s="187"/>
      <c r="AH904" s="187"/>
      <c r="AI904" s="187"/>
      <c r="AJ904" s="187"/>
      <c r="AK904" s="187"/>
      <c r="AL904" s="187"/>
      <c r="AM904" s="187"/>
      <c r="AO904" s="187"/>
      <c r="AP904" s="187"/>
      <c r="AQ904" s="187"/>
      <c r="AR904" s="187"/>
      <c r="AS904" s="187"/>
      <c r="AT904" s="187"/>
      <c r="AU904" s="187"/>
      <c r="AV904" s="187"/>
      <c r="AW904" s="187"/>
      <c r="AX904" s="187"/>
      <c r="AY904" s="187"/>
      <c r="AZ904" s="187"/>
      <c r="BA904" s="187"/>
      <c r="BB904" s="187"/>
    </row>
    <row r="905" spans="1:54" ht="15.75" customHeight="1">
      <c r="A905" s="442"/>
      <c r="B905" s="442"/>
      <c r="C905" s="187"/>
      <c r="D905" s="187"/>
      <c r="E905" s="187"/>
      <c r="F905" s="187"/>
      <c r="G905" s="444"/>
      <c r="H905" s="443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  <c r="AA905" s="187"/>
      <c r="AB905" s="187"/>
      <c r="AC905" s="187"/>
      <c r="AD905" s="187"/>
      <c r="AE905" s="187"/>
      <c r="AF905" s="187"/>
      <c r="AG905" s="187"/>
      <c r="AH905" s="187"/>
      <c r="AI905" s="187"/>
      <c r="AJ905" s="187"/>
      <c r="AK905" s="187"/>
      <c r="AL905" s="187"/>
      <c r="AM905" s="187"/>
      <c r="AO905" s="187"/>
      <c r="AP905" s="187"/>
      <c r="AQ905" s="187"/>
      <c r="AR905" s="187"/>
      <c r="AS905" s="187"/>
      <c r="AT905" s="187"/>
      <c r="AU905" s="187"/>
      <c r="AV905" s="187"/>
      <c r="AW905" s="187"/>
      <c r="AX905" s="187"/>
      <c r="AY905" s="187"/>
      <c r="AZ905" s="187"/>
      <c r="BA905" s="187"/>
      <c r="BB905" s="187"/>
    </row>
    <row r="906" spans="1:54" ht="15.75" customHeight="1">
      <c r="A906" s="442"/>
      <c r="B906" s="442"/>
      <c r="C906" s="187"/>
      <c r="D906" s="187"/>
      <c r="E906" s="187"/>
      <c r="F906" s="187"/>
      <c r="G906" s="444"/>
      <c r="H906" s="443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  <c r="AA906" s="187"/>
      <c r="AB906" s="187"/>
      <c r="AC906" s="187"/>
      <c r="AD906" s="187"/>
      <c r="AE906" s="187"/>
      <c r="AF906" s="187"/>
      <c r="AG906" s="187"/>
      <c r="AH906" s="187"/>
      <c r="AI906" s="187"/>
      <c r="AJ906" s="187"/>
      <c r="AK906" s="187"/>
      <c r="AL906" s="187"/>
      <c r="AM906" s="187"/>
      <c r="AO906" s="187"/>
      <c r="AP906" s="187"/>
      <c r="AQ906" s="187"/>
      <c r="AR906" s="187"/>
      <c r="AS906" s="187"/>
      <c r="AT906" s="187"/>
      <c r="AU906" s="187"/>
      <c r="AV906" s="187"/>
      <c r="AW906" s="187"/>
      <c r="AX906" s="187"/>
      <c r="AY906" s="187"/>
      <c r="AZ906" s="187"/>
      <c r="BA906" s="187"/>
      <c r="BB906" s="187"/>
    </row>
    <row r="907" spans="1:54" ht="15.75" customHeight="1">
      <c r="A907" s="442"/>
      <c r="B907" s="442"/>
      <c r="C907" s="187"/>
      <c r="D907" s="187"/>
      <c r="E907" s="187"/>
      <c r="F907" s="187"/>
      <c r="G907" s="444"/>
      <c r="H907" s="443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  <c r="AA907" s="187"/>
      <c r="AB907" s="187"/>
      <c r="AC907" s="187"/>
      <c r="AD907" s="187"/>
      <c r="AE907" s="187"/>
      <c r="AF907" s="187"/>
      <c r="AG907" s="187"/>
      <c r="AH907" s="187"/>
      <c r="AI907" s="187"/>
      <c r="AJ907" s="187"/>
      <c r="AK907" s="187"/>
      <c r="AL907" s="187"/>
      <c r="AM907" s="187"/>
      <c r="AO907" s="187"/>
      <c r="AP907" s="187"/>
      <c r="AQ907" s="187"/>
      <c r="AR907" s="187"/>
      <c r="AS907" s="187"/>
      <c r="AT907" s="187"/>
      <c r="AU907" s="187"/>
      <c r="AV907" s="187"/>
      <c r="AW907" s="187"/>
      <c r="AX907" s="187"/>
      <c r="AY907" s="187"/>
      <c r="AZ907" s="187"/>
      <c r="BA907" s="187"/>
      <c r="BB907" s="187"/>
    </row>
    <row r="908" spans="1:54" ht="15.75" customHeight="1">
      <c r="A908" s="442"/>
      <c r="B908" s="442"/>
      <c r="C908" s="187"/>
      <c r="D908" s="187"/>
      <c r="E908" s="187"/>
      <c r="F908" s="187"/>
      <c r="G908" s="444"/>
      <c r="H908" s="443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  <c r="AA908" s="187"/>
      <c r="AB908" s="187"/>
      <c r="AC908" s="187"/>
      <c r="AD908" s="187"/>
      <c r="AE908" s="187"/>
      <c r="AF908" s="187"/>
      <c r="AG908" s="187"/>
      <c r="AH908" s="187"/>
      <c r="AI908" s="187"/>
      <c r="AJ908" s="187"/>
      <c r="AK908" s="187"/>
      <c r="AL908" s="187"/>
      <c r="AM908" s="187"/>
      <c r="AO908" s="187"/>
      <c r="AP908" s="187"/>
      <c r="AQ908" s="187"/>
      <c r="AR908" s="187"/>
      <c r="AS908" s="187"/>
      <c r="AT908" s="187"/>
      <c r="AU908" s="187"/>
      <c r="AV908" s="187"/>
      <c r="AW908" s="187"/>
      <c r="AX908" s="187"/>
      <c r="AY908" s="187"/>
      <c r="AZ908" s="187"/>
      <c r="BA908" s="187"/>
      <c r="BB908" s="187"/>
    </row>
    <row r="909" spans="1:54" ht="15.75" customHeight="1">
      <c r="A909" s="442"/>
      <c r="B909" s="442"/>
      <c r="C909" s="187"/>
      <c r="D909" s="187"/>
      <c r="E909" s="187"/>
      <c r="F909" s="187"/>
      <c r="G909" s="444"/>
      <c r="H909" s="443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  <c r="AA909" s="187"/>
      <c r="AB909" s="187"/>
      <c r="AC909" s="187"/>
      <c r="AD909" s="187"/>
      <c r="AE909" s="187"/>
      <c r="AF909" s="187"/>
      <c r="AG909" s="187"/>
      <c r="AH909" s="187"/>
      <c r="AI909" s="187"/>
      <c r="AJ909" s="187"/>
      <c r="AK909" s="187"/>
      <c r="AL909" s="187"/>
      <c r="AM909" s="187"/>
      <c r="AO909" s="187"/>
      <c r="AP909" s="187"/>
      <c r="AQ909" s="187"/>
      <c r="AR909" s="187"/>
      <c r="AS909" s="187"/>
      <c r="AT909" s="187"/>
      <c r="AU909" s="187"/>
      <c r="AV909" s="187"/>
      <c r="AW909" s="187"/>
      <c r="AX909" s="187"/>
      <c r="AY909" s="187"/>
      <c r="AZ909" s="187"/>
      <c r="BA909" s="187"/>
      <c r="BB909" s="187"/>
    </row>
    <row r="910" spans="1:54" ht="15.75" customHeight="1">
      <c r="A910" s="442"/>
      <c r="B910" s="442"/>
      <c r="C910" s="187"/>
      <c r="D910" s="187"/>
      <c r="E910" s="187"/>
      <c r="F910" s="187"/>
      <c r="G910" s="444"/>
      <c r="H910" s="443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  <c r="AA910" s="187"/>
      <c r="AB910" s="187"/>
      <c r="AC910" s="187"/>
      <c r="AD910" s="187"/>
      <c r="AE910" s="187"/>
      <c r="AF910" s="187"/>
      <c r="AG910" s="187"/>
      <c r="AH910" s="187"/>
      <c r="AI910" s="187"/>
      <c r="AJ910" s="187"/>
      <c r="AK910" s="187"/>
      <c r="AL910" s="187"/>
      <c r="AM910" s="187"/>
      <c r="AO910" s="187"/>
      <c r="AP910" s="187"/>
      <c r="AQ910" s="187"/>
      <c r="AR910" s="187"/>
      <c r="AS910" s="187"/>
      <c r="AT910" s="187"/>
      <c r="AU910" s="187"/>
      <c r="AV910" s="187"/>
      <c r="AW910" s="187"/>
      <c r="AX910" s="187"/>
      <c r="AY910" s="187"/>
      <c r="AZ910" s="187"/>
      <c r="BA910" s="187"/>
      <c r="BB910" s="187"/>
    </row>
    <row r="911" spans="1:54" ht="15.75" customHeight="1">
      <c r="A911" s="442"/>
      <c r="B911" s="442"/>
      <c r="C911" s="187"/>
      <c r="D911" s="187"/>
      <c r="E911" s="187"/>
      <c r="F911" s="187"/>
      <c r="G911" s="444"/>
      <c r="H911" s="443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  <c r="AA911" s="187"/>
      <c r="AB911" s="187"/>
      <c r="AC911" s="187"/>
      <c r="AD911" s="187"/>
      <c r="AE911" s="187"/>
      <c r="AF911" s="187"/>
      <c r="AG911" s="187"/>
      <c r="AH911" s="187"/>
      <c r="AI911" s="187"/>
      <c r="AJ911" s="187"/>
      <c r="AK911" s="187"/>
      <c r="AL911" s="187"/>
      <c r="AM911" s="187"/>
      <c r="AO911" s="187"/>
      <c r="AP911" s="187"/>
      <c r="AQ911" s="187"/>
      <c r="AR911" s="187"/>
      <c r="AS911" s="187"/>
      <c r="AT911" s="187"/>
      <c r="AU911" s="187"/>
      <c r="AV911" s="187"/>
      <c r="AW911" s="187"/>
      <c r="AX911" s="187"/>
      <c r="AY911" s="187"/>
      <c r="AZ911" s="187"/>
      <c r="BA911" s="187"/>
      <c r="BB911" s="187"/>
    </row>
    <row r="912" spans="1:54" ht="15.75" customHeight="1">
      <c r="A912" s="442"/>
      <c r="B912" s="442"/>
      <c r="C912" s="187"/>
      <c r="D912" s="187"/>
      <c r="E912" s="187"/>
      <c r="F912" s="187"/>
      <c r="G912" s="444"/>
      <c r="H912" s="443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  <c r="AA912" s="187"/>
      <c r="AB912" s="187"/>
      <c r="AC912" s="187"/>
      <c r="AD912" s="187"/>
      <c r="AE912" s="187"/>
      <c r="AF912" s="187"/>
      <c r="AG912" s="187"/>
      <c r="AH912" s="187"/>
      <c r="AI912" s="187"/>
      <c r="AJ912" s="187"/>
      <c r="AK912" s="187"/>
      <c r="AL912" s="187"/>
      <c r="AM912" s="187"/>
      <c r="AO912" s="187"/>
      <c r="AP912" s="187"/>
      <c r="AQ912" s="187"/>
      <c r="AR912" s="187"/>
      <c r="AS912" s="187"/>
      <c r="AT912" s="187"/>
      <c r="AU912" s="187"/>
      <c r="AV912" s="187"/>
      <c r="AW912" s="187"/>
      <c r="AX912" s="187"/>
      <c r="AY912" s="187"/>
      <c r="AZ912" s="187"/>
      <c r="BA912" s="187"/>
      <c r="BB912" s="187"/>
    </row>
    <row r="913" spans="1:54" ht="15.75" customHeight="1">
      <c r="A913" s="442"/>
      <c r="B913" s="442"/>
      <c r="C913" s="187"/>
      <c r="D913" s="187"/>
      <c r="E913" s="187"/>
      <c r="F913" s="187"/>
      <c r="G913" s="444"/>
      <c r="H913" s="443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  <c r="AA913" s="187"/>
      <c r="AB913" s="187"/>
      <c r="AC913" s="187"/>
      <c r="AD913" s="187"/>
      <c r="AE913" s="187"/>
      <c r="AF913" s="187"/>
      <c r="AG913" s="187"/>
      <c r="AH913" s="187"/>
      <c r="AI913" s="187"/>
      <c r="AJ913" s="187"/>
      <c r="AK913" s="187"/>
      <c r="AL913" s="187"/>
      <c r="AM913" s="187"/>
      <c r="AO913" s="187"/>
      <c r="AP913" s="187"/>
      <c r="AQ913" s="187"/>
      <c r="AR913" s="187"/>
      <c r="AS913" s="187"/>
      <c r="AT913" s="187"/>
      <c r="AU913" s="187"/>
      <c r="AV913" s="187"/>
      <c r="AW913" s="187"/>
      <c r="AX913" s="187"/>
      <c r="AY913" s="187"/>
      <c r="AZ913" s="187"/>
      <c r="BA913" s="187"/>
      <c r="BB913" s="187"/>
    </row>
    <row r="914" spans="1:54" ht="15.75" customHeight="1">
      <c r="A914" s="442"/>
      <c r="B914" s="442"/>
      <c r="C914" s="187"/>
      <c r="D914" s="187"/>
      <c r="E914" s="187"/>
      <c r="F914" s="187"/>
      <c r="G914" s="444"/>
      <c r="H914" s="443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  <c r="AA914" s="187"/>
      <c r="AB914" s="187"/>
      <c r="AC914" s="187"/>
      <c r="AD914" s="187"/>
      <c r="AE914" s="187"/>
      <c r="AF914" s="187"/>
      <c r="AG914" s="187"/>
      <c r="AH914" s="187"/>
      <c r="AI914" s="187"/>
      <c r="AJ914" s="187"/>
      <c r="AK914" s="187"/>
      <c r="AL914" s="187"/>
      <c r="AM914" s="187"/>
      <c r="AO914" s="187"/>
      <c r="AP914" s="187"/>
      <c r="AQ914" s="187"/>
      <c r="AR914" s="187"/>
      <c r="AS914" s="187"/>
      <c r="AT914" s="187"/>
      <c r="AU914" s="187"/>
      <c r="AV914" s="187"/>
      <c r="AW914" s="187"/>
      <c r="AX914" s="187"/>
      <c r="AY914" s="187"/>
      <c r="AZ914" s="187"/>
      <c r="BA914" s="187"/>
      <c r="BB914" s="187"/>
    </row>
    <row r="915" spans="1:54" ht="15.75" customHeight="1">
      <c r="A915" s="442"/>
      <c r="B915" s="442"/>
      <c r="C915" s="187"/>
      <c r="D915" s="187"/>
      <c r="E915" s="187"/>
      <c r="F915" s="187"/>
      <c r="G915" s="444"/>
      <c r="H915" s="443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  <c r="AA915" s="187"/>
      <c r="AB915" s="187"/>
      <c r="AC915" s="187"/>
      <c r="AD915" s="187"/>
      <c r="AE915" s="187"/>
      <c r="AF915" s="187"/>
      <c r="AG915" s="187"/>
      <c r="AH915" s="187"/>
      <c r="AI915" s="187"/>
      <c r="AJ915" s="187"/>
      <c r="AK915" s="187"/>
      <c r="AL915" s="187"/>
      <c r="AM915" s="187"/>
      <c r="AO915" s="187"/>
      <c r="AP915" s="187"/>
      <c r="AQ915" s="187"/>
      <c r="AR915" s="187"/>
      <c r="AS915" s="187"/>
      <c r="AT915" s="187"/>
      <c r="AU915" s="187"/>
      <c r="AV915" s="187"/>
      <c r="AW915" s="187"/>
      <c r="AX915" s="187"/>
      <c r="AY915" s="187"/>
      <c r="AZ915" s="187"/>
      <c r="BA915" s="187"/>
      <c r="BB915" s="187"/>
    </row>
    <row r="916" spans="1:54" ht="15.75" customHeight="1">
      <c r="A916" s="442"/>
      <c r="B916" s="442"/>
      <c r="C916" s="187"/>
      <c r="D916" s="187"/>
      <c r="E916" s="187"/>
      <c r="F916" s="187"/>
      <c r="G916" s="444"/>
      <c r="H916" s="443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  <c r="AA916" s="187"/>
      <c r="AB916" s="187"/>
      <c r="AC916" s="187"/>
      <c r="AD916" s="187"/>
      <c r="AE916" s="187"/>
      <c r="AF916" s="187"/>
      <c r="AG916" s="187"/>
      <c r="AH916" s="187"/>
      <c r="AI916" s="187"/>
      <c r="AJ916" s="187"/>
      <c r="AK916" s="187"/>
      <c r="AL916" s="187"/>
      <c r="AM916" s="187"/>
      <c r="AO916" s="187"/>
      <c r="AP916" s="187"/>
      <c r="AQ916" s="187"/>
      <c r="AR916" s="187"/>
      <c r="AS916" s="187"/>
      <c r="AT916" s="187"/>
      <c r="AU916" s="187"/>
      <c r="AV916" s="187"/>
      <c r="AW916" s="187"/>
      <c r="AX916" s="187"/>
      <c r="AY916" s="187"/>
      <c r="AZ916" s="187"/>
      <c r="BA916" s="187"/>
      <c r="BB916" s="187"/>
    </row>
    <row r="917" spans="1:54" ht="15.75" customHeight="1">
      <c r="A917" s="442"/>
      <c r="B917" s="442"/>
      <c r="C917" s="187"/>
      <c r="D917" s="187"/>
      <c r="E917" s="187"/>
      <c r="F917" s="187"/>
      <c r="G917" s="444"/>
      <c r="H917" s="443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  <c r="AA917" s="187"/>
      <c r="AB917" s="187"/>
      <c r="AC917" s="187"/>
      <c r="AD917" s="187"/>
      <c r="AE917" s="187"/>
      <c r="AF917" s="187"/>
      <c r="AG917" s="187"/>
      <c r="AH917" s="187"/>
      <c r="AI917" s="187"/>
      <c r="AJ917" s="187"/>
      <c r="AK917" s="187"/>
      <c r="AL917" s="187"/>
      <c r="AM917" s="187"/>
      <c r="AO917" s="187"/>
      <c r="AP917" s="187"/>
      <c r="AQ917" s="187"/>
      <c r="AR917" s="187"/>
      <c r="AS917" s="187"/>
      <c r="AT917" s="187"/>
      <c r="AU917" s="187"/>
      <c r="AV917" s="187"/>
      <c r="AW917" s="187"/>
      <c r="AX917" s="187"/>
      <c r="AY917" s="187"/>
      <c r="AZ917" s="187"/>
      <c r="BA917" s="187"/>
      <c r="BB917" s="187"/>
    </row>
    <row r="918" spans="1:54" ht="15.75" customHeight="1">
      <c r="A918" s="442"/>
      <c r="B918" s="442"/>
      <c r="C918" s="187"/>
      <c r="D918" s="187"/>
      <c r="E918" s="187"/>
      <c r="F918" s="187"/>
      <c r="G918" s="444"/>
      <c r="H918" s="443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  <c r="AA918" s="187"/>
      <c r="AB918" s="187"/>
      <c r="AC918" s="187"/>
      <c r="AD918" s="187"/>
      <c r="AE918" s="187"/>
      <c r="AF918" s="187"/>
      <c r="AG918" s="187"/>
      <c r="AH918" s="187"/>
      <c r="AI918" s="187"/>
      <c r="AJ918" s="187"/>
      <c r="AK918" s="187"/>
      <c r="AL918" s="187"/>
      <c r="AM918" s="187"/>
      <c r="AO918" s="187"/>
      <c r="AP918" s="187"/>
      <c r="AQ918" s="187"/>
      <c r="AR918" s="187"/>
      <c r="AS918" s="187"/>
      <c r="AT918" s="187"/>
      <c r="AU918" s="187"/>
      <c r="AV918" s="187"/>
      <c r="AW918" s="187"/>
      <c r="AX918" s="187"/>
      <c r="AY918" s="187"/>
      <c r="AZ918" s="187"/>
      <c r="BA918" s="187"/>
      <c r="BB918" s="187"/>
    </row>
    <row r="919" spans="1:54" ht="15.75" customHeight="1">
      <c r="A919" s="442"/>
      <c r="B919" s="442"/>
      <c r="C919" s="187"/>
      <c r="D919" s="187"/>
      <c r="E919" s="187"/>
      <c r="F919" s="187"/>
      <c r="G919" s="444"/>
      <c r="H919" s="443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  <c r="AA919" s="187"/>
      <c r="AB919" s="187"/>
      <c r="AC919" s="187"/>
      <c r="AD919" s="187"/>
      <c r="AE919" s="187"/>
      <c r="AF919" s="187"/>
      <c r="AG919" s="187"/>
      <c r="AH919" s="187"/>
      <c r="AI919" s="187"/>
      <c r="AJ919" s="187"/>
      <c r="AK919" s="187"/>
      <c r="AL919" s="187"/>
      <c r="AM919" s="187"/>
      <c r="AO919" s="187"/>
      <c r="AP919" s="187"/>
      <c r="AQ919" s="187"/>
      <c r="AR919" s="187"/>
      <c r="AS919" s="187"/>
      <c r="AT919" s="187"/>
      <c r="AU919" s="187"/>
      <c r="AV919" s="187"/>
      <c r="AW919" s="187"/>
      <c r="AX919" s="187"/>
      <c r="AY919" s="187"/>
      <c r="AZ919" s="187"/>
      <c r="BA919" s="187"/>
      <c r="BB919" s="187"/>
    </row>
    <row r="920" spans="1:54" ht="15.75" customHeight="1">
      <c r="A920" s="442"/>
      <c r="B920" s="442"/>
      <c r="C920" s="187"/>
      <c r="D920" s="187"/>
      <c r="E920" s="187"/>
      <c r="F920" s="187"/>
      <c r="G920" s="444"/>
      <c r="H920" s="443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  <c r="AA920" s="187"/>
      <c r="AB920" s="187"/>
      <c r="AC920" s="187"/>
      <c r="AD920" s="187"/>
      <c r="AE920" s="187"/>
      <c r="AF920" s="187"/>
      <c r="AG920" s="187"/>
      <c r="AH920" s="187"/>
      <c r="AI920" s="187"/>
      <c r="AJ920" s="187"/>
      <c r="AK920" s="187"/>
      <c r="AL920" s="187"/>
      <c r="AM920" s="187"/>
      <c r="AO920" s="187"/>
      <c r="AP920" s="187"/>
      <c r="AQ920" s="187"/>
      <c r="AR920" s="187"/>
      <c r="AS920" s="187"/>
      <c r="AT920" s="187"/>
      <c r="AU920" s="187"/>
      <c r="AV920" s="187"/>
      <c r="AW920" s="187"/>
      <c r="AX920" s="187"/>
      <c r="AY920" s="187"/>
      <c r="AZ920" s="187"/>
      <c r="BA920" s="187"/>
      <c r="BB920" s="187"/>
    </row>
    <row r="921" spans="1:54" ht="15.75" customHeight="1">
      <c r="A921" s="442"/>
      <c r="B921" s="442"/>
      <c r="C921" s="187"/>
      <c r="D921" s="187"/>
      <c r="E921" s="187"/>
      <c r="F921" s="187"/>
      <c r="G921" s="444"/>
      <c r="H921" s="443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  <c r="AA921" s="187"/>
      <c r="AB921" s="187"/>
      <c r="AC921" s="187"/>
      <c r="AD921" s="187"/>
      <c r="AE921" s="187"/>
      <c r="AF921" s="187"/>
      <c r="AG921" s="187"/>
      <c r="AH921" s="187"/>
      <c r="AI921" s="187"/>
      <c r="AJ921" s="187"/>
      <c r="AK921" s="187"/>
      <c r="AL921" s="187"/>
      <c r="AM921" s="187"/>
      <c r="AO921" s="187"/>
      <c r="AP921" s="187"/>
      <c r="AQ921" s="187"/>
      <c r="AR921" s="187"/>
      <c r="AS921" s="187"/>
      <c r="AT921" s="187"/>
      <c r="AU921" s="187"/>
      <c r="AV921" s="187"/>
      <c r="AW921" s="187"/>
      <c r="AX921" s="187"/>
      <c r="AY921" s="187"/>
      <c r="AZ921" s="187"/>
      <c r="BA921" s="187"/>
      <c r="BB921" s="187"/>
    </row>
    <row r="922" spans="1:54" ht="15.75" customHeight="1">
      <c r="A922" s="442"/>
      <c r="B922" s="442"/>
      <c r="C922" s="187"/>
      <c r="D922" s="187"/>
      <c r="E922" s="187"/>
      <c r="F922" s="187"/>
      <c r="G922" s="444"/>
      <c r="H922" s="443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  <c r="AA922" s="187"/>
      <c r="AB922" s="187"/>
      <c r="AC922" s="187"/>
      <c r="AD922" s="187"/>
      <c r="AE922" s="187"/>
      <c r="AF922" s="187"/>
      <c r="AG922" s="187"/>
      <c r="AH922" s="187"/>
      <c r="AI922" s="187"/>
      <c r="AJ922" s="187"/>
      <c r="AK922" s="187"/>
      <c r="AL922" s="187"/>
      <c r="AM922" s="187"/>
      <c r="AO922" s="187"/>
      <c r="AP922" s="187"/>
      <c r="AQ922" s="187"/>
      <c r="AR922" s="187"/>
      <c r="AS922" s="187"/>
      <c r="AT922" s="187"/>
      <c r="AU922" s="187"/>
      <c r="AV922" s="187"/>
      <c r="AW922" s="187"/>
      <c r="AX922" s="187"/>
      <c r="AY922" s="187"/>
      <c r="AZ922" s="187"/>
      <c r="BA922" s="187"/>
      <c r="BB922" s="187"/>
    </row>
    <row r="923" spans="1:54" ht="15.75" customHeight="1">
      <c r="A923" s="442"/>
      <c r="B923" s="442"/>
      <c r="C923" s="187"/>
      <c r="D923" s="187"/>
      <c r="E923" s="187"/>
      <c r="F923" s="187"/>
      <c r="G923" s="444"/>
      <c r="H923" s="443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  <c r="AA923" s="187"/>
      <c r="AB923" s="187"/>
      <c r="AC923" s="187"/>
      <c r="AD923" s="187"/>
      <c r="AE923" s="187"/>
      <c r="AF923" s="187"/>
      <c r="AG923" s="187"/>
      <c r="AH923" s="187"/>
      <c r="AI923" s="187"/>
      <c r="AJ923" s="187"/>
      <c r="AK923" s="187"/>
      <c r="AL923" s="187"/>
      <c r="AM923" s="187"/>
      <c r="AO923" s="187"/>
      <c r="AP923" s="187"/>
      <c r="AQ923" s="187"/>
      <c r="AR923" s="187"/>
      <c r="AS923" s="187"/>
      <c r="AT923" s="187"/>
      <c r="AU923" s="187"/>
      <c r="AV923" s="187"/>
      <c r="AW923" s="187"/>
      <c r="AX923" s="187"/>
      <c r="AY923" s="187"/>
      <c r="AZ923" s="187"/>
      <c r="BA923" s="187"/>
      <c r="BB923" s="187"/>
    </row>
    <row r="924" spans="1:54" ht="15.75" customHeight="1">
      <c r="A924" s="442"/>
      <c r="B924" s="442"/>
      <c r="C924" s="187"/>
      <c r="D924" s="187"/>
      <c r="E924" s="187"/>
      <c r="F924" s="187"/>
      <c r="G924" s="444"/>
      <c r="H924" s="443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  <c r="AA924" s="187"/>
      <c r="AB924" s="187"/>
      <c r="AC924" s="187"/>
      <c r="AD924" s="187"/>
      <c r="AE924" s="187"/>
      <c r="AF924" s="187"/>
      <c r="AG924" s="187"/>
      <c r="AH924" s="187"/>
      <c r="AI924" s="187"/>
      <c r="AJ924" s="187"/>
      <c r="AK924" s="187"/>
      <c r="AL924" s="187"/>
      <c r="AM924" s="187"/>
      <c r="AO924" s="187"/>
      <c r="AP924" s="187"/>
      <c r="AQ924" s="187"/>
      <c r="AR924" s="187"/>
      <c r="AS924" s="187"/>
      <c r="AT924" s="187"/>
      <c r="AU924" s="187"/>
      <c r="AV924" s="187"/>
      <c r="AW924" s="187"/>
      <c r="AX924" s="187"/>
      <c r="AY924" s="187"/>
      <c r="AZ924" s="187"/>
      <c r="BA924" s="187"/>
      <c r="BB924" s="187"/>
    </row>
    <row r="925" spans="1:54" ht="15.75" customHeight="1">
      <c r="A925" s="442"/>
      <c r="B925" s="442"/>
      <c r="C925" s="187"/>
      <c r="D925" s="187"/>
      <c r="E925" s="187"/>
      <c r="F925" s="187"/>
      <c r="G925" s="444"/>
      <c r="H925" s="443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  <c r="AA925" s="187"/>
      <c r="AB925" s="187"/>
      <c r="AC925" s="187"/>
      <c r="AD925" s="187"/>
      <c r="AE925" s="187"/>
      <c r="AF925" s="187"/>
      <c r="AG925" s="187"/>
      <c r="AH925" s="187"/>
      <c r="AI925" s="187"/>
      <c r="AJ925" s="187"/>
      <c r="AK925" s="187"/>
      <c r="AL925" s="187"/>
      <c r="AM925" s="187"/>
      <c r="AO925" s="187"/>
      <c r="AP925" s="187"/>
      <c r="AQ925" s="187"/>
      <c r="AR925" s="187"/>
      <c r="AS925" s="187"/>
      <c r="AT925" s="187"/>
      <c r="AU925" s="187"/>
      <c r="AV925" s="187"/>
      <c r="AW925" s="187"/>
      <c r="AX925" s="187"/>
      <c r="AY925" s="187"/>
      <c r="AZ925" s="187"/>
      <c r="BA925" s="187"/>
      <c r="BB925" s="187"/>
    </row>
    <row r="926" spans="1:54" ht="15.75" customHeight="1">
      <c r="A926" s="442"/>
      <c r="B926" s="442"/>
      <c r="C926" s="187"/>
      <c r="D926" s="187"/>
      <c r="E926" s="187"/>
      <c r="F926" s="187"/>
      <c r="G926" s="444"/>
      <c r="H926" s="443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  <c r="AA926" s="187"/>
      <c r="AB926" s="187"/>
      <c r="AC926" s="187"/>
      <c r="AD926" s="187"/>
      <c r="AE926" s="187"/>
      <c r="AF926" s="187"/>
      <c r="AG926" s="187"/>
      <c r="AH926" s="187"/>
      <c r="AI926" s="187"/>
      <c r="AJ926" s="187"/>
      <c r="AK926" s="187"/>
      <c r="AL926" s="187"/>
      <c r="AM926" s="187"/>
      <c r="AO926" s="187"/>
      <c r="AP926" s="187"/>
      <c r="AQ926" s="187"/>
      <c r="AR926" s="187"/>
      <c r="AS926" s="187"/>
      <c r="AT926" s="187"/>
      <c r="AU926" s="187"/>
      <c r="AV926" s="187"/>
      <c r="AW926" s="187"/>
      <c r="AX926" s="187"/>
      <c r="AY926" s="187"/>
      <c r="AZ926" s="187"/>
      <c r="BA926" s="187"/>
      <c r="BB926" s="187"/>
    </row>
    <row r="927" spans="1:54" ht="15.75" customHeight="1">
      <c r="A927" s="442"/>
      <c r="B927" s="442"/>
      <c r="C927" s="187"/>
      <c r="D927" s="187"/>
      <c r="E927" s="187"/>
      <c r="F927" s="187"/>
      <c r="G927" s="444"/>
      <c r="H927" s="443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  <c r="AA927" s="187"/>
      <c r="AB927" s="187"/>
      <c r="AC927" s="187"/>
      <c r="AD927" s="187"/>
      <c r="AE927" s="187"/>
      <c r="AF927" s="187"/>
      <c r="AG927" s="187"/>
      <c r="AH927" s="187"/>
      <c r="AI927" s="187"/>
      <c r="AJ927" s="187"/>
      <c r="AK927" s="187"/>
      <c r="AL927" s="187"/>
      <c r="AM927" s="187"/>
      <c r="AO927" s="187"/>
      <c r="AP927" s="187"/>
      <c r="AQ927" s="187"/>
      <c r="AR927" s="187"/>
      <c r="AS927" s="187"/>
      <c r="AT927" s="187"/>
      <c r="AU927" s="187"/>
      <c r="AV927" s="187"/>
      <c r="AW927" s="187"/>
      <c r="AX927" s="187"/>
      <c r="AY927" s="187"/>
      <c r="AZ927" s="187"/>
      <c r="BA927" s="187"/>
      <c r="BB927" s="187"/>
    </row>
    <row r="928" spans="1:54" ht="15.75" customHeight="1">
      <c r="A928" s="442"/>
      <c r="B928" s="442"/>
      <c r="C928" s="187"/>
      <c r="D928" s="187"/>
      <c r="E928" s="187"/>
      <c r="F928" s="187"/>
      <c r="G928" s="444"/>
      <c r="H928" s="443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  <c r="AA928" s="187"/>
      <c r="AB928" s="187"/>
      <c r="AC928" s="187"/>
      <c r="AD928" s="187"/>
      <c r="AE928" s="187"/>
      <c r="AF928" s="187"/>
      <c r="AG928" s="187"/>
      <c r="AH928" s="187"/>
      <c r="AI928" s="187"/>
      <c r="AJ928" s="187"/>
      <c r="AK928" s="187"/>
      <c r="AL928" s="187"/>
      <c r="AM928" s="187"/>
      <c r="AO928" s="187"/>
      <c r="AP928" s="187"/>
      <c r="AQ928" s="187"/>
      <c r="AR928" s="187"/>
      <c r="AS928" s="187"/>
      <c r="AT928" s="187"/>
      <c r="AU928" s="187"/>
      <c r="AV928" s="187"/>
      <c r="AW928" s="187"/>
      <c r="AX928" s="187"/>
      <c r="AY928" s="187"/>
      <c r="AZ928" s="187"/>
      <c r="BA928" s="187"/>
      <c r="BB928" s="187"/>
    </row>
    <row r="929" spans="1:54" ht="15.75" customHeight="1">
      <c r="A929" s="442"/>
      <c r="B929" s="442"/>
      <c r="C929" s="187"/>
      <c r="D929" s="187"/>
      <c r="E929" s="187"/>
      <c r="F929" s="187"/>
      <c r="G929" s="444"/>
      <c r="H929" s="443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  <c r="AA929" s="187"/>
      <c r="AB929" s="187"/>
      <c r="AC929" s="187"/>
      <c r="AD929" s="187"/>
      <c r="AE929" s="187"/>
      <c r="AF929" s="187"/>
      <c r="AG929" s="187"/>
      <c r="AH929" s="187"/>
      <c r="AI929" s="187"/>
      <c r="AJ929" s="187"/>
      <c r="AK929" s="187"/>
      <c r="AL929" s="187"/>
      <c r="AM929" s="187"/>
      <c r="AO929" s="187"/>
      <c r="AP929" s="187"/>
      <c r="AQ929" s="187"/>
      <c r="AR929" s="187"/>
      <c r="AS929" s="187"/>
      <c r="AT929" s="187"/>
      <c r="AU929" s="187"/>
      <c r="AV929" s="187"/>
      <c r="AW929" s="187"/>
      <c r="AX929" s="187"/>
      <c r="AY929" s="187"/>
      <c r="AZ929" s="187"/>
      <c r="BA929" s="187"/>
      <c r="BB929" s="187"/>
    </row>
    <row r="930" spans="1:54" ht="15.75" customHeight="1">
      <c r="A930" s="442"/>
      <c r="B930" s="442"/>
      <c r="C930" s="187"/>
      <c r="D930" s="187"/>
      <c r="E930" s="187"/>
      <c r="F930" s="187"/>
      <c r="G930" s="444"/>
      <c r="H930" s="443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  <c r="AA930" s="187"/>
      <c r="AB930" s="187"/>
      <c r="AC930" s="187"/>
      <c r="AD930" s="187"/>
      <c r="AE930" s="187"/>
      <c r="AF930" s="187"/>
      <c r="AG930" s="187"/>
      <c r="AH930" s="187"/>
      <c r="AI930" s="187"/>
      <c r="AJ930" s="187"/>
      <c r="AK930" s="187"/>
      <c r="AL930" s="187"/>
      <c r="AM930" s="187"/>
      <c r="AO930" s="187"/>
      <c r="AP930" s="187"/>
      <c r="AQ930" s="187"/>
      <c r="AR930" s="187"/>
      <c r="AS930" s="187"/>
      <c r="AT930" s="187"/>
      <c r="AU930" s="187"/>
      <c r="AV930" s="187"/>
      <c r="AW930" s="187"/>
      <c r="AX930" s="187"/>
      <c r="AY930" s="187"/>
      <c r="AZ930" s="187"/>
      <c r="BA930" s="187"/>
      <c r="BB930" s="187"/>
    </row>
    <row r="931" spans="1:54" ht="15.75" customHeight="1">
      <c r="A931" s="442"/>
      <c r="B931" s="442"/>
      <c r="C931" s="187"/>
      <c r="D931" s="187"/>
      <c r="E931" s="187"/>
      <c r="F931" s="187"/>
      <c r="G931" s="444"/>
      <c r="H931" s="443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  <c r="AA931" s="187"/>
      <c r="AB931" s="187"/>
      <c r="AC931" s="187"/>
      <c r="AD931" s="187"/>
      <c r="AE931" s="187"/>
      <c r="AF931" s="187"/>
      <c r="AG931" s="187"/>
      <c r="AH931" s="187"/>
      <c r="AI931" s="187"/>
      <c r="AJ931" s="187"/>
      <c r="AK931" s="187"/>
      <c r="AL931" s="187"/>
      <c r="AM931" s="187"/>
      <c r="AO931" s="187"/>
      <c r="AP931" s="187"/>
      <c r="AQ931" s="187"/>
      <c r="AR931" s="187"/>
      <c r="AS931" s="187"/>
      <c r="AT931" s="187"/>
      <c r="AU931" s="187"/>
      <c r="AV931" s="187"/>
      <c r="AW931" s="187"/>
      <c r="AX931" s="187"/>
      <c r="AY931" s="187"/>
      <c r="AZ931" s="187"/>
      <c r="BA931" s="187"/>
      <c r="BB931" s="187"/>
    </row>
    <row r="932" spans="1:54" ht="15.75" customHeight="1">
      <c r="A932" s="442"/>
      <c r="B932" s="442"/>
      <c r="C932" s="187"/>
      <c r="D932" s="187"/>
      <c r="E932" s="187"/>
      <c r="F932" s="187"/>
      <c r="G932" s="444"/>
      <c r="H932" s="443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  <c r="AA932" s="187"/>
      <c r="AB932" s="187"/>
      <c r="AC932" s="187"/>
      <c r="AD932" s="187"/>
      <c r="AE932" s="187"/>
      <c r="AF932" s="187"/>
      <c r="AG932" s="187"/>
      <c r="AH932" s="187"/>
      <c r="AI932" s="187"/>
      <c r="AJ932" s="187"/>
      <c r="AK932" s="187"/>
      <c r="AL932" s="187"/>
      <c r="AM932" s="187"/>
      <c r="AO932" s="187"/>
      <c r="AP932" s="187"/>
      <c r="AQ932" s="187"/>
      <c r="AR932" s="187"/>
      <c r="AS932" s="187"/>
      <c r="AT932" s="187"/>
      <c r="AU932" s="187"/>
      <c r="AV932" s="187"/>
      <c r="AW932" s="187"/>
      <c r="AX932" s="187"/>
      <c r="AY932" s="187"/>
      <c r="AZ932" s="187"/>
      <c r="BA932" s="187"/>
      <c r="BB932" s="187"/>
    </row>
    <row r="933" spans="1:54" ht="15.75" customHeight="1">
      <c r="A933" s="442"/>
      <c r="B933" s="442"/>
      <c r="C933" s="187"/>
      <c r="D933" s="187"/>
      <c r="E933" s="187"/>
      <c r="F933" s="187"/>
      <c r="G933" s="444"/>
      <c r="H933" s="443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  <c r="AA933" s="187"/>
      <c r="AB933" s="187"/>
      <c r="AC933" s="187"/>
      <c r="AD933" s="187"/>
      <c r="AE933" s="187"/>
      <c r="AF933" s="187"/>
      <c r="AG933" s="187"/>
      <c r="AH933" s="187"/>
      <c r="AI933" s="187"/>
      <c r="AJ933" s="187"/>
      <c r="AK933" s="187"/>
      <c r="AL933" s="187"/>
      <c r="AM933" s="187"/>
      <c r="AO933" s="187"/>
      <c r="AP933" s="187"/>
      <c r="AQ933" s="187"/>
      <c r="AR933" s="187"/>
      <c r="AS933" s="187"/>
      <c r="AT933" s="187"/>
      <c r="AU933" s="187"/>
      <c r="AV933" s="187"/>
      <c r="AW933" s="187"/>
      <c r="AX933" s="187"/>
      <c r="AY933" s="187"/>
      <c r="AZ933" s="187"/>
      <c r="BA933" s="187"/>
      <c r="BB933" s="187"/>
    </row>
    <row r="934" spans="1:54" ht="15.75" customHeight="1">
      <c r="A934" s="442"/>
      <c r="B934" s="442"/>
      <c r="C934" s="187"/>
      <c r="D934" s="187"/>
      <c r="E934" s="187"/>
      <c r="F934" s="187"/>
      <c r="G934" s="444"/>
      <c r="H934" s="443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  <c r="AA934" s="187"/>
      <c r="AB934" s="187"/>
      <c r="AC934" s="187"/>
      <c r="AD934" s="187"/>
      <c r="AE934" s="187"/>
      <c r="AF934" s="187"/>
      <c r="AG934" s="187"/>
      <c r="AH934" s="187"/>
      <c r="AI934" s="187"/>
      <c r="AJ934" s="187"/>
      <c r="AK934" s="187"/>
      <c r="AL934" s="187"/>
      <c r="AM934" s="187"/>
      <c r="AO934" s="187"/>
      <c r="AP934" s="187"/>
      <c r="AQ934" s="187"/>
      <c r="AR934" s="187"/>
      <c r="AS934" s="187"/>
      <c r="AT934" s="187"/>
      <c r="AU934" s="187"/>
      <c r="AV934" s="187"/>
      <c r="AW934" s="187"/>
      <c r="AX934" s="187"/>
      <c r="AY934" s="187"/>
      <c r="AZ934" s="187"/>
      <c r="BA934" s="187"/>
      <c r="BB934" s="187"/>
    </row>
    <row r="935" spans="1:54" ht="15.75" customHeight="1">
      <c r="A935" s="442"/>
      <c r="B935" s="442"/>
      <c r="C935" s="187"/>
      <c r="D935" s="187"/>
      <c r="E935" s="187"/>
      <c r="F935" s="187"/>
      <c r="G935" s="444"/>
      <c r="H935" s="443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  <c r="AA935" s="187"/>
      <c r="AB935" s="187"/>
      <c r="AC935" s="187"/>
      <c r="AD935" s="187"/>
      <c r="AE935" s="187"/>
      <c r="AF935" s="187"/>
      <c r="AG935" s="187"/>
      <c r="AH935" s="187"/>
      <c r="AI935" s="187"/>
      <c r="AJ935" s="187"/>
      <c r="AK935" s="187"/>
      <c r="AL935" s="187"/>
      <c r="AM935" s="187"/>
      <c r="AO935" s="187"/>
      <c r="AP935" s="187"/>
      <c r="AQ935" s="187"/>
      <c r="AR935" s="187"/>
      <c r="AS935" s="187"/>
      <c r="AT935" s="187"/>
      <c r="AU935" s="187"/>
      <c r="AV935" s="187"/>
      <c r="AW935" s="187"/>
      <c r="AX935" s="187"/>
      <c r="AY935" s="187"/>
      <c r="AZ935" s="187"/>
      <c r="BA935" s="187"/>
      <c r="BB935" s="187"/>
    </row>
    <row r="936" spans="1:54" ht="15.75" customHeight="1">
      <c r="A936" s="442"/>
      <c r="B936" s="442"/>
      <c r="C936" s="187"/>
      <c r="D936" s="187"/>
      <c r="E936" s="187"/>
      <c r="F936" s="187"/>
      <c r="G936" s="444"/>
      <c r="H936" s="443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  <c r="AA936" s="187"/>
      <c r="AB936" s="187"/>
      <c r="AC936" s="187"/>
      <c r="AD936" s="187"/>
      <c r="AE936" s="187"/>
      <c r="AF936" s="187"/>
      <c r="AG936" s="187"/>
      <c r="AH936" s="187"/>
      <c r="AI936" s="187"/>
      <c r="AJ936" s="187"/>
      <c r="AK936" s="187"/>
      <c r="AL936" s="187"/>
      <c r="AM936" s="187"/>
      <c r="AO936" s="187"/>
      <c r="AP936" s="187"/>
      <c r="AQ936" s="187"/>
      <c r="AR936" s="187"/>
      <c r="AS936" s="187"/>
      <c r="AT936" s="187"/>
      <c r="AU936" s="187"/>
      <c r="AV936" s="187"/>
      <c r="AW936" s="187"/>
      <c r="AX936" s="187"/>
      <c r="AY936" s="187"/>
      <c r="AZ936" s="187"/>
      <c r="BA936" s="187"/>
      <c r="BB936" s="187"/>
    </row>
    <row r="937" spans="1:54" ht="15.75" customHeight="1">
      <c r="A937" s="442"/>
      <c r="B937" s="442"/>
      <c r="C937" s="187"/>
      <c r="D937" s="187"/>
      <c r="E937" s="187"/>
      <c r="F937" s="187"/>
      <c r="G937" s="444"/>
      <c r="H937" s="443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  <c r="AA937" s="187"/>
      <c r="AB937" s="187"/>
      <c r="AC937" s="187"/>
      <c r="AD937" s="187"/>
      <c r="AE937" s="187"/>
      <c r="AF937" s="187"/>
      <c r="AG937" s="187"/>
      <c r="AH937" s="187"/>
      <c r="AI937" s="187"/>
      <c r="AJ937" s="187"/>
      <c r="AK937" s="187"/>
      <c r="AL937" s="187"/>
      <c r="AM937" s="187"/>
      <c r="AO937" s="187"/>
      <c r="AP937" s="187"/>
      <c r="AQ937" s="187"/>
      <c r="AR937" s="187"/>
      <c r="AS937" s="187"/>
      <c r="AT937" s="187"/>
      <c r="AU937" s="187"/>
      <c r="AV937" s="187"/>
      <c r="AW937" s="187"/>
      <c r="AX937" s="187"/>
      <c r="AY937" s="187"/>
      <c r="AZ937" s="187"/>
      <c r="BA937" s="187"/>
      <c r="BB937" s="187"/>
    </row>
    <row r="938" spans="1:54" ht="15.75" customHeight="1">
      <c r="A938" s="442"/>
      <c r="B938" s="442"/>
      <c r="C938" s="187"/>
      <c r="D938" s="187"/>
      <c r="E938" s="187"/>
      <c r="F938" s="187"/>
      <c r="G938" s="444"/>
      <c r="H938" s="443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  <c r="AA938" s="187"/>
      <c r="AB938" s="187"/>
      <c r="AC938" s="187"/>
      <c r="AD938" s="187"/>
      <c r="AE938" s="187"/>
      <c r="AF938" s="187"/>
      <c r="AG938" s="187"/>
      <c r="AH938" s="187"/>
      <c r="AI938" s="187"/>
      <c r="AJ938" s="187"/>
      <c r="AK938" s="187"/>
      <c r="AL938" s="187"/>
      <c r="AM938" s="187"/>
      <c r="AO938" s="187"/>
      <c r="AP938" s="187"/>
      <c r="AQ938" s="187"/>
      <c r="AR938" s="187"/>
      <c r="AS938" s="187"/>
      <c r="AT938" s="187"/>
      <c r="AU938" s="187"/>
      <c r="AV938" s="187"/>
      <c r="AW938" s="187"/>
      <c r="AX938" s="187"/>
      <c r="AY938" s="187"/>
      <c r="AZ938" s="187"/>
      <c r="BA938" s="187"/>
      <c r="BB938" s="187"/>
    </row>
    <row r="939" spans="1:54" ht="15.75" customHeight="1">
      <c r="A939" s="442"/>
      <c r="B939" s="442"/>
      <c r="C939" s="187"/>
      <c r="D939" s="187"/>
      <c r="E939" s="187"/>
      <c r="F939" s="187"/>
      <c r="G939" s="444"/>
      <c r="H939" s="443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  <c r="AA939" s="187"/>
      <c r="AB939" s="187"/>
      <c r="AC939" s="187"/>
      <c r="AD939" s="187"/>
      <c r="AE939" s="187"/>
      <c r="AF939" s="187"/>
      <c r="AG939" s="187"/>
      <c r="AH939" s="187"/>
      <c r="AI939" s="187"/>
      <c r="AJ939" s="187"/>
      <c r="AK939" s="187"/>
      <c r="AL939" s="187"/>
      <c r="AM939" s="187"/>
      <c r="AO939" s="187"/>
      <c r="AP939" s="187"/>
      <c r="AQ939" s="187"/>
      <c r="AR939" s="187"/>
      <c r="AS939" s="187"/>
      <c r="AT939" s="187"/>
      <c r="AU939" s="187"/>
      <c r="AV939" s="187"/>
      <c r="AW939" s="187"/>
      <c r="AX939" s="187"/>
      <c r="AY939" s="187"/>
      <c r="AZ939" s="187"/>
      <c r="BA939" s="187"/>
      <c r="BB939" s="187"/>
    </row>
    <row r="940" spans="1:54" ht="15.75" customHeight="1">
      <c r="A940" s="442"/>
      <c r="B940" s="442"/>
      <c r="C940" s="187"/>
      <c r="D940" s="187"/>
      <c r="E940" s="187"/>
      <c r="F940" s="187"/>
      <c r="G940" s="444"/>
      <c r="H940" s="443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  <c r="AA940" s="187"/>
      <c r="AB940" s="187"/>
      <c r="AC940" s="187"/>
      <c r="AD940" s="187"/>
      <c r="AE940" s="187"/>
      <c r="AF940" s="187"/>
      <c r="AG940" s="187"/>
      <c r="AH940" s="187"/>
      <c r="AI940" s="187"/>
      <c r="AJ940" s="187"/>
      <c r="AK940" s="187"/>
      <c r="AL940" s="187"/>
      <c r="AM940" s="187"/>
      <c r="AO940" s="187"/>
      <c r="AP940" s="187"/>
      <c r="AQ940" s="187"/>
      <c r="AR940" s="187"/>
      <c r="AS940" s="187"/>
      <c r="AT940" s="187"/>
      <c r="AU940" s="187"/>
      <c r="AV940" s="187"/>
      <c r="AW940" s="187"/>
      <c r="AX940" s="187"/>
      <c r="AY940" s="187"/>
      <c r="AZ940" s="187"/>
      <c r="BA940" s="187"/>
      <c r="BB940" s="187"/>
    </row>
    <row r="941" spans="1:54" ht="15.75" customHeight="1">
      <c r="A941" s="442"/>
      <c r="B941" s="442"/>
      <c r="C941" s="187"/>
      <c r="D941" s="187"/>
      <c r="E941" s="187"/>
      <c r="F941" s="187"/>
      <c r="G941" s="444"/>
      <c r="H941" s="443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  <c r="AA941" s="187"/>
      <c r="AB941" s="187"/>
      <c r="AC941" s="187"/>
      <c r="AD941" s="187"/>
      <c r="AE941" s="187"/>
      <c r="AF941" s="187"/>
      <c r="AG941" s="187"/>
      <c r="AH941" s="187"/>
      <c r="AI941" s="187"/>
      <c r="AJ941" s="187"/>
      <c r="AK941" s="187"/>
      <c r="AL941" s="187"/>
      <c r="AM941" s="187"/>
      <c r="AO941" s="187"/>
      <c r="AP941" s="187"/>
      <c r="AQ941" s="187"/>
      <c r="AR941" s="187"/>
      <c r="AS941" s="187"/>
      <c r="AT941" s="187"/>
      <c r="AU941" s="187"/>
      <c r="AV941" s="187"/>
      <c r="AW941" s="187"/>
      <c r="AX941" s="187"/>
      <c r="AY941" s="187"/>
      <c r="AZ941" s="187"/>
      <c r="BA941" s="187"/>
      <c r="BB941" s="187"/>
    </row>
    <row r="942" spans="1:54" ht="15.75" customHeight="1">
      <c r="A942" s="442"/>
      <c r="B942" s="442"/>
      <c r="C942" s="187"/>
      <c r="D942" s="187"/>
      <c r="E942" s="187"/>
      <c r="F942" s="187"/>
      <c r="G942" s="444"/>
      <c r="H942" s="443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  <c r="AA942" s="187"/>
      <c r="AB942" s="187"/>
      <c r="AC942" s="187"/>
      <c r="AD942" s="187"/>
      <c r="AE942" s="187"/>
      <c r="AF942" s="187"/>
      <c r="AG942" s="187"/>
      <c r="AH942" s="187"/>
      <c r="AI942" s="187"/>
      <c r="AJ942" s="187"/>
      <c r="AK942" s="187"/>
      <c r="AL942" s="187"/>
      <c r="AM942" s="187"/>
      <c r="AO942" s="187"/>
      <c r="AP942" s="187"/>
      <c r="AQ942" s="187"/>
      <c r="AR942" s="187"/>
      <c r="AS942" s="187"/>
      <c r="AT942" s="187"/>
      <c r="AU942" s="187"/>
      <c r="AV942" s="187"/>
      <c r="AW942" s="187"/>
      <c r="AX942" s="187"/>
      <c r="AY942" s="187"/>
      <c r="AZ942" s="187"/>
      <c r="BA942" s="187"/>
      <c r="BB942" s="187"/>
    </row>
    <row r="943" spans="1:54" ht="15.75" customHeight="1">
      <c r="A943" s="442"/>
      <c r="B943" s="442"/>
      <c r="C943" s="187"/>
      <c r="D943" s="187"/>
      <c r="E943" s="187"/>
      <c r="F943" s="187"/>
      <c r="G943" s="444"/>
      <c r="H943" s="443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  <c r="AA943" s="187"/>
      <c r="AB943" s="187"/>
      <c r="AC943" s="187"/>
      <c r="AD943" s="187"/>
      <c r="AE943" s="187"/>
      <c r="AF943" s="187"/>
      <c r="AG943" s="187"/>
      <c r="AH943" s="187"/>
      <c r="AI943" s="187"/>
      <c r="AJ943" s="187"/>
      <c r="AK943" s="187"/>
      <c r="AL943" s="187"/>
      <c r="AM943" s="187"/>
      <c r="AO943" s="187"/>
      <c r="AP943" s="187"/>
      <c r="AQ943" s="187"/>
      <c r="AR943" s="187"/>
      <c r="AS943" s="187"/>
      <c r="AT943" s="187"/>
      <c r="AU943" s="187"/>
      <c r="AV943" s="187"/>
      <c r="AW943" s="187"/>
      <c r="AX943" s="187"/>
      <c r="AY943" s="187"/>
      <c r="AZ943" s="187"/>
      <c r="BA943" s="187"/>
      <c r="BB943" s="187"/>
    </row>
    <row r="944" spans="1:54" ht="15.75" customHeight="1">
      <c r="A944" s="442"/>
      <c r="B944" s="442"/>
      <c r="C944" s="187"/>
      <c r="D944" s="187"/>
      <c r="E944" s="187"/>
      <c r="F944" s="187"/>
      <c r="G944" s="444"/>
      <c r="H944" s="443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  <c r="AA944" s="187"/>
      <c r="AB944" s="187"/>
      <c r="AC944" s="187"/>
      <c r="AD944" s="187"/>
      <c r="AE944" s="187"/>
      <c r="AF944" s="187"/>
      <c r="AG944" s="187"/>
      <c r="AH944" s="187"/>
      <c r="AI944" s="187"/>
      <c r="AJ944" s="187"/>
      <c r="AK944" s="187"/>
      <c r="AL944" s="187"/>
      <c r="AM944" s="187"/>
      <c r="AO944" s="187"/>
      <c r="AP944" s="187"/>
      <c r="AQ944" s="187"/>
      <c r="AR944" s="187"/>
      <c r="AS944" s="187"/>
      <c r="AT944" s="187"/>
      <c r="AU944" s="187"/>
      <c r="AV944" s="187"/>
      <c r="AW944" s="187"/>
      <c r="AX944" s="187"/>
      <c r="AY944" s="187"/>
      <c r="AZ944" s="187"/>
      <c r="BA944" s="187"/>
      <c r="BB944" s="187"/>
    </row>
    <row r="945" spans="1:54" ht="15.75" customHeight="1">
      <c r="A945" s="442"/>
      <c r="B945" s="442"/>
      <c r="C945" s="187"/>
      <c r="D945" s="187"/>
      <c r="E945" s="187"/>
      <c r="F945" s="187"/>
      <c r="G945" s="444"/>
      <c r="H945" s="443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  <c r="AA945" s="187"/>
      <c r="AB945" s="187"/>
      <c r="AC945" s="187"/>
      <c r="AD945" s="187"/>
      <c r="AE945" s="187"/>
      <c r="AF945" s="187"/>
      <c r="AG945" s="187"/>
      <c r="AH945" s="187"/>
      <c r="AI945" s="187"/>
      <c r="AJ945" s="187"/>
      <c r="AK945" s="187"/>
      <c r="AL945" s="187"/>
      <c r="AM945" s="187"/>
      <c r="AO945" s="187"/>
      <c r="AP945" s="187"/>
      <c r="AQ945" s="187"/>
      <c r="AR945" s="187"/>
      <c r="AS945" s="187"/>
      <c r="AT945" s="187"/>
      <c r="AU945" s="187"/>
      <c r="AV945" s="187"/>
      <c r="AW945" s="187"/>
      <c r="AX945" s="187"/>
      <c r="AY945" s="187"/>
      <c r="AZ945" s="187"/>
      <c r="BA945" s="187"/>
      <c r="BB945" s="187"/>
    </row>
    <row r="946" spans="1:54" ht="15.75" customHeight="1">
      <c r="A946" s="442"/>
      <c r="B946" s="442"/>
      <c r="C946" s="187"/>
      <c r="D946" s="187"/>
      <c r="E946" s="187"/>
      <c r="F946" s="187"/>
      <c r="G946" s="444"/>
      <c r="H946" s="443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  <c r="AA946" s="187"/>
      <c r="AB946" s="187"/>
      <c r="AC946" s="187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O946" s="187"/>
      <c r="AP946" s="187"/>
      <c r="AQ946" s="187"/>
      <c r="AR946" s="187"/>
      <c r="AS946" s="187"/>
      <c r="AT946" s="187"/>
      <c r="AU946" s="187"/>
      <c r="AV946" s="187"/>
      <c r="AW946" s="187"/>
      <c r="AX946" s="187"/>
      <c r="AY946" s="187"/>
      <c r="AZ946" s="187"/>
      <c r="BA946" s="187"/>
      <c r="BB946" s="187"/>
    </row>
    <row r="947" spans="1:54" ht="15.75" customHeight="1">
      <c r="A947" s="442"/>
      <c r="B947" s="442"/>
      <c r="C947" s="187"/>
      <c r="D947" s="187"/>
      <c r="E947" s="187"/>
      <c r="F947" s="187"/>
      <c r="G947" s="444"/>
      <c r="H947" s="443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  <c r="AA947" s="187"/>
      <c r="AB947" s="187"/>
      <c r="AC947" s="187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O947" s="187"/>
      <c r="AP947" s="187"/>
      <c r="AQ947" s="187"/>
      <c r="AR947" s="187"/>
      <c r="AS947" s="187"/>
      <c r="AT947" s="187"/>
      <c r="AU947" s="187"/>
      <c r="AV947" s="187"/>
      <c r="AW947" s="187"/>
      <c r="AX947" s="187"/>
      <c r="AY947" s="187"/>
      <c r="AZ947" s="187"/>
      <c r="BA947" s="187"/>
      <c r="BB947" s="187"/>
    </row>
    <row r="948" spans="1:54" ht="15.75" customHeight="1">
      <c r="A948" s="442"/>
      <c r="B948" s="442"/>
      <c r="C948" s="187"/>
      <c r="D948" s="187"/>
      <c r="E948" s="187"/>
      <c r="F948" s="187"/>
      <c r="G948" s="444"/>
      <c r="H948" s="443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  <c r="AA948" s="187"/>
      <c r="AB948" s="187"/>
      <c r="AC948" s="187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O948" s="187"/>
      <c r="AP948" s="187"/>
      <c r="AQ948" s="187"/>
      <c r="AR948" s="187"/>
      <c r="AS948" s="187"/>
      <c r="AT948" s="187"/>
      <c r="AU948" s="187"/>
      <c r="AV948" s="187"/>
      <c r="AW948" s="187"/>
      <c r="AX948" s="187"/>
      <c r="AY948" s="187"/>
      <c r="AZ948" s="187"/>
      <c r="BA948" s="187"/>
      <c r="BB948" s="187"/>
    </row>
    <row r="949" spans="1:54" ht="15.75" customHeight="1">
      <c r="A949" s="442"/>
      <c r="B949" s="442"/>
      <c r="C949" s="187"/>
      <c r="D949" s="187"/>
      <c r="E949" s="187"/>
      <c r="F949" s="187"/>
      <c r="G949" s="444"/>
      <c r="H949" s="443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  <c r="AA949" s="187"/>
      <c r="AB949" s="187"/>
      <c r="AC949" s="187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O949" s="187"/>
      <c r="AP949" s="187"/>
      <c r="AQ949" s="187"/>
      <c r="AR949" s="187"/>
      <c r="AS949" s="187"/>
      <c r="AT949" s="187"/>
      <c r="AU949" s="187"/>
      <c r="AV949" s="187"/>
      <c r="AW949" s="187"/>
      <c r="AX949" s="187"/>
      <c r="AY949" s="187"/>
      <c r="AZ949" s="187"/>
      <c r="BA949" s="187"/>
      <c r="BB949" s="187"/>
    </row>
    <row r="950" spans="1:54" ht="15.75" customHeight="1">
      <c r="A950" s="442"/>
      <c r="B950" s="442"/>
      <c r="C950" s="187"/>
      <c r="D950" s="187"/>
      <c r="E950" s="187"/>
      <c r="F950" s="187"/>
      <c r="G950" s="444"/>
      <c r="H950" s="443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O950" s="187"/>
      <c r="AP950" s="187"/>
      <c r="AQ950" s="187"/>
      <c r="AR950" s="187"/>
      <c r="AS950" s="187"/>
      <c r="AT950" s="187"/>
      <c r="AU950" s="187"/>
      <c r="AV950" s="187"/>
      <c r="AW950" s="187"/>
      <c r="AX950" s="187"/>
      <c r="AY950" s="187"/>
      <c r="AZ950" s="187"/>
      <c r="BA950" s="187"/>
      <c r="BB950" s="187"/>
    </row>
    <row r="951" spans="1:54" ht="15.75" customHeight="1">
      <c r="A951" s="442"/>
      <c r="B951" s="442"/>
      <c r="C951" s="187"/>
      <c r="D951" s="187"/>
      <c r="E951" s="187"/>
      <c r="F951" s="187"/>
      <c r="G951" s="444"/>
      <c r="H951" s="443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  <c r="AA951" s="187"/>
      <c r="AB951" s="187"/>
      <c r="AC951" s="187"/>
      <c r="AD951" s="187"/>
      <c r="AE951" s="187"/>
      <c r="AF951" s="187"/>
      <c r="AG951" s="187"/>
      <c r="AH951" s="187"/>
      <c r="AI951" s="187"/>
      <c r="AJ951" s="187"/>
      <c r="AK951" s="187"/>
      <c r="AL951" s="187"/>
      <c r="AM951" s="187"/>
      <c r="AO951" s="187"/>
      <c r="AP951" s="187"/>
      <c r="AQ951" s="187"/>
      <c r="AR951" s="187"/>
      <c r="AS951" s="187"/>
      <c r="AT951" s="187"/>
      <c r="AU951" s="187"/>
      <c r="AV951" s="187"/>
      <c r="AW951" s="187"/>
      <c r="AX951" s="187"/>
      <c r="AY951" s="187"/>
      <c r="AZ951" s="187"/>
      <c r="BA951" s="187"/>
      <c r="BB951" s="187"/>
    </row>
    <row r="952" spans="1:54" ht="15.75" customHeight="1">
      <c r="A952" s="442"/>
      <c r="B952" s="442"/>
      <c r="C952" s="187"/>
      <c r="D952" s="187"/>
      <c r="E952" s="187"/>
      <c r="F952" s="187"/>
      <c r="G952" s="444"/>
      <c r="H952" s="443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  <c r="AA952" s="187"/>
      <c r="AB952" s="187"/>
      <c r="AC952" s="187"/>
      <c r="AD952" s="187"/>
      <c r="AE952" s="187"/>
      <c r="AF952" s="187"/>
      <c r="AG952" s="187"/>
      <c r="AH952" s="187"/>
      <c r="AI952" s="187"/>
      <c r="AJ952" s="187"/>
      <c r="AK952" s="187"/>
      <c r="AL952" s="187"/>
      <c r="AM952" s="187"/>
      <c r="AO952" s="187"/>
      <c r="AP952" s="187"/>
      <c r="AQ952" s="187"/>
      <c r="AR952" s="187"/>
      <c r="AS952" s="187"/>
      <c r="AT952" s="187"/>
      <c r="AU952" s="187"/>
      <c r="AV952" s="187"/>
      <c r="AW952" s="187"/>
      <c r="AX952" s="187"/>
      <c r="AY952" s="187"/>
      <c r="AZ952" s="187"/>
      <c r="BA952" s="187"/>
      <c r="BB952" s="187"/>
    </row>
    <row r="953" spans="1:54" ht="15.75" customHeight="1">
      <c r="A953" s="442"/>
      <c r="B953" s="442"/>
      <c r="C953" s="187"/>
      <c r="D953" s="187"/>
      <c r="E953" s="187"/>
      <c r="F953" s="187"/>
      <c r="G953" s="444"/>
      <c r="H953" s="443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  <c r="AA953" s="187"/>
      <c r="AB953" s="187"/>
      <c r="AC953" s="187"/>
      <c r="AD953" s="187"/>
      <c r="AE953" s="187"/>
      <c r="AF953" s="187"/>
      <c r="AG953" s="187"/>
      <c r="AH953" s="187"/>
      <c r="AI953" s="187"/>
      <c r="AJ953" s="187"/>
      <c r="AK953" s="187"/>
      <c r="AL953" s="187"/>
      <c r="AM953" s="187"/>
      <c r="AO953" s="187"/>
      <c r="AP953" s="187"/>
      <c r="AQ953" s="187"/>
      <c r="AR953" s="187"/>
      <c r="AS953" s="187"/>
      <c r="AT953" s="187"/>
      <c r="AU953" s="187"/>
      <c r="AV953" s="187"/>
      <c r="AW953" s="187"/>
      <c r="AX953" s="187"/>
      <c r="AY953" s="187"/>
      <c r="AZ953" s="187"/>
      <c r="BA953" s="187"/>
      <c r="BB953" s="187"/>
    </row>
    <row r="954" spans="1:54" ht="15.75" customHeight="1">
      <c r="A954" s="442"/>
      <c r="B954" s="442"/>
      <c r="C954" s="187"/>
      <c r="D954" s="187"/>
      <c r="E954" s="187"/>
      <c r="F954" s="187"/>
      <c r="G954" s="444"/>
      <c r="H954" s="443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  <c r="AA954" s="187"/>
      <c r="AB954" s="187"/>
      <c r="AC954" s="187"/>
      <c r="AD954" s="187"/>
      <c r="AE954" s="187"/>
      <c r="AF954" s="187"/>
      <c r="AG954" s="187"/>
      <c r="AH954" s="187"/>
      <c r="AI954" s="187"/>
      <c r="AJ954" s="187"/>
      <c r="AK954" s="187"/>
      <c r="AL954" s="187"/>
      <c r="AM954" s="187"/>
      <c r="AO954" s="187"/>
      <c r="AP954" s="187"/>
      <c r="AQ954" s="187"/>
      <c r="AR954" s="187"/>
      <c r="AS954" s="187"/>
      <c r="AT954" s="187"/>
      <c r="AU954" s="187"/>
      <c r="AV954" s="187"/>
      <c r="AW954" s="187"/>
      <c r="AX954" s="187"/>
      <c r="AY954" s="187"/>
      <c r="AZ954" s="187"/>
      <c r="BA954" s="187"/>
      <c r="BB954" s="187"/>
    </row>
    <row r="955" spans="1:54" ht="15.75" customHeight="1">
      <c r="A955" s="442"/>
      <c r="B955" s="442"/>
      <c r="C955" s="187"/>
      <c r="D955" s="187"/>
      <c r="E955" s="187"/>
      <c r="F955" s="187"/>
      <c r="G955" s="444"/>
      <c r="H955" s="443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  <c r="AA955" s="187"/>
      <c r="AB955" s="187"/>
      <c r="AC955" s="187"/>
      <c r="AD955" s="187"/>
      <c r="AE955" s="187"/>
      <c r="AF955" s="187"/>
      <c r="AG955" s="187"/>
      <c r="AH955" s="187"/>
      <c r="AI955" s="187"/>
      <c r="AJ955" s="187"/>
      <c r="AK955" s="187"/>
      <c r="AL955" s="187"/>
      <c r="AM955" s="187"/>
      <c r="AO955" s="187"/>
      <c r="AP955" s="187"/>
      <c r="AQ955" s="187"/>
      <c r="AR955" s="187"/>
      <c r="AS955" s="187"/>
      <c r="AT955" s="187"/>
      <c r="AU955" s="187"/>
      <c r="AV955" s="187"/>
      <c r="AW955" s="187"/>
      <c r="AX955" s="187"/>
      <c r="AY955" s="187"/>
      <c r="AZ955" s="187"/>
      <c r="BA955" s="187"/>
      <c r="BB955" s="187"/>
    </row>
    <row r="956" spans="1:54" ht="15.75" customHeight="1">
      <c r="A956" s="442"/>
      <c r="B956" s="442"/>
      <c r="C956" s="187"/>
      <c r="D956" s="187"/>
      <c r="E956" s="187"/>
      <c r="F956" s="187"/>
      <c r="G956" s="444"/>
      <c r="H956" s="443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  <c r="AA956" s="187"/>
      <c r="AB956" s="187"/>
      <c r="AC956" s="187"/>
      <c r="AD956" s="187"/>
      <c r="AE956" s="187"/>
      <c r="AF956" s="187"/>
      <c r="AG956" s="187"/>
      <c r="AH956" s="187"/>
      <c r="AI956" s="187"/>
      <c r="AJ956" s="187"/>
      <c r="AK956" s="187"/>
      <c r="AL956" s="187"/>
      <c r="AM956" s="187"/>
      <c r="AO956" s="187"/>
      <c r="AP956" s="187"/>
      <c r="AQ956" s="187"/>
      <c r="AR956" s="187"/>
      <c r="AS956" s="187"/>
      <c r="AT956" s="187"/>
      <c r="AU956" s="187"/>
      <c r="AV956" s="187"/>
      <c r="AW956" s="187"/>
      <c r="AX956" s="187"/>
      <c r="AY956" s="187"/>
      <c r="AZ956" s="187"/>
      <c r="BA956" s="187"/>
      <c r="BB956" s="187"/>
    </row>
    <row r="957" spans="1:54" ht="15.75" customHeight="1">
      <c r="A957" s="442"/>
      <c r="B957" s="442"/>
      <c r="C957" s="187"/>
      <c r="D957" s="187"/>
      <c r="E957" s="187"/>
      <c r="F957" s="187"/>
      <c r="G957" s="444"/>
      <c r="H957" s="443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  <c r="AA957" s="187"/>
      <c r="AB957" s="187"/>
      <c r="AC957" s="187"/>
      <c r="AD957" s="187"/>
      <c r="AE957" s="187"/>
      <c r="AF957" s="187"/>
      <c r="AG957" s="187"/>
      <c r="AH957" s="187"/>
      <c r="AI957" s="187"/>
      <c r="AJ957" s="187"/>
      <c r="AK957" s="187"/>
      <c r="AL957" s="187"/>
      <c r="AM957" s="187"/>
      <c r="AO957" s="187"/>
      <c r="AP957" s="187"/>
      <c r="AQ957" s="187"/>
      <c r="AR957" s="187"/>
      <c r="AS957" s="187"/>
      <c r="AT957" s="187"/>
      <c r="AU957" s="187"/>
      <c r="AV957" s="187"/>
      <c r="AW957" s="187"/>
      <c r="AX957" s="187"/>
      <c r="AY957" s="187"/>
      <c r="AZ957" s="187"/>
      <c r="BA957" s="187"/>
      <c r="BB957" s="187"/>
    </row>
    <row r="958" spans="1:54" ht="15.75" customHeight="1">
      <c r="A958" s="442"/>
      <c r="B958" s="442"/>
      <c r="C958" s="187"/>
      <c r="D958" s="187"/>
      <c r="E958" s="187"/>
      <c r="F958" s="187"/>
      <c r="G958" s="444"/>
      <c r="H958" s="443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  <c r="AA958" s="187"/>
      <c r="AB958" s="187"/>
      <c r="AC958" s="187"/>
      <c r="AD958" s="187"/>
      <c r="AE958" s="187"/>
      <c r="AF958" s="187"/>
      <c r="AG958" s="187"/>
      <c r="AH958" s="187"/>
      <c r="AI958" s="187"/>
      <c r="AJ958" s="187"/>
      <c r="AK958" s="187"/>
      <c r="AL958" s="187"/>
      <c r="AM958" s="187"/>
      <c r="AO958" s="187"/>
      <c r="AP958" s="187"/>
      <c r="AQ958" s="187"/>
      <c r="AR958" s="187"/>
      <c r="AS958" s="187"/>
      <c r="AT958" s="187"/>
      <c r="AU958" s="187"/>
      <c r="AV958" s="187"/>
      <c r="AW958" s="187"/>
      <c r="AX958" s="187"/>
      <c r="AY958" s="187"/>
      <c r="AZ958" s="187"/>
      <c r="BA958" s="187"/>
      <c r="BB958" s="187"/>
    </row>
    <row r="959" spans="1:54" ht="15.75" customHeight="1">
      <c r="A959" s="442"/>
      <c r="B959" s="442"/>
      <c r="C959" s="187"/>
      <c r="D959" s="187"/>
      <c r="E959" s="187"/>
      <c r="F959" s="187"/>
      <c r="G959" s="444"/>
      <c r="H959" s="443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  <c r="AA959" s="187"/>
      <c r="AB959" s="187"/>
      <c r="AC959" s="187"/>
      <c r="AD959" s="187"/>
      <c r="AE959" s="187"/>
      <c r="AF959" s="187"/>
      <c r="AG959" s="187"/>
      <c r="AH959" s="187"/>
      <c r="AI959" s="187"/>
      <c r="AJ959" s="187"/>
      <c r="AK959" s="187"/>
      <c r="AL959" s="187"/>
      <c r="AM959" s="187"/>
      <c r="AO959" s="187"/>
      <c r="AP959" s="187"/>
      <c r="AQ959" s="187"/>
      <c r="AR959" s="187"/>
      <c r="AS959" s="187"/>
      <c r="AT959" s="187"/>
      <c r="AU959" s="187"/>
      <c r="AV959" s="187"/>
      <c r="AW959" s="187"/>
      <c r="AX959" s="187"/>
      <c r="AY959" s="187"/>
      <c r="AZ959" s="187"/>
      <c r="BA959" s="187"/>
      <c r="BB959" s="187"/>
    </row>
    <row r="960" spans="1:54" ht="15.75" customHeight="1">
      <c r="A960" s="442"/>
      <c r="B960" s="442"/>
      <c r="C960" s="187"/>
      <c r="D960" s="187"/>
      <c r="E960" s="187"/>
      <c r="F960" s="187"/>
      <c r="G960" s="444"/>
      <c r="H960" s="443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  <c r="AA960" s="187"/>
      <c r="AB960" s="187"/>
      <c r="AC960" s="187"/>
      <c r="AD960" s="187"/>
      <c r="AE960" s="187"/>
      <c r="AF960" s="187"/>
      <c r="AG960" s="187"/>
      <c r="AH960" s="187"/>
      <c r="AI960" s="187"/>
      <c r="AJ960" s="187"/>
      <c r="AK960" s="187"/>
      <c r="AL960" s="187"/>
      <c r="AM960" s="187"/>
      <c r="AO960" s="187"/>
      <c r="AP960" s="187"/>
      <c r="AQ960" s="187"/>
      <c r="AR960" s="187"/>
      <c r="AS960" s="187"/>
      <c r="AT960" s="187"/>
      <c r="AU960" s="187"/>
      <c r="AV960" s="187"/>
      <c r="AW960" s="187"/>
      <c r="AX960" s="187"/>
      <c r="AY960" s="187"/>
      <c r="AZ960" s="187"/>
      <c r="BA960" s="187"/>
      <c r="BB960" s="187"/>
    </row>
    <row r="961" spans="1:54" ht="15.75" customHeight="1">
      <c r="A961" s="442"/>
      <c r="B961" s="442"/>
      <c r="C961" s="187"/>
      <c r="D961" s="187"/>
      <c r="E961" s="187"/>
      <c r="F961" s="187"/>
      <c r="G961" s="444"/>
      <c r="H961" s="443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  <c r="AA961" s="187"/>
      <c r="AB961" s="187"/>
      <c r="AC961" s="187"/>
      <c r="AD961" s="187"/>
      <c r="AE961" s="187"/>
      <c r="AF961" s="187"/>
      <c r="AG961" s="187"/>
      <c r="AH961" s="187"/>
      <c r="AI961" s="187"/>
      <c r="AJ961" s="187"/>
      <c r="AO961" s="187"/>
      <c r="AP961" s="187"/>
      <c r="AQ961" s="187"/>
      <c r="AR961" s="187"/>
      <c r="AS961" s="187"/>
      <c r="AT961" s="187"/>
      <c r="AU961" s="187"/>
      <c r="AV961" s="187"/>
      <c r="AW961" s="187"/>
      <c r="AX961" s="187"/>
      <c r="AY961" s="187"/>
      <c r="AZ961" s="187"/>
      <c r="BA961" s="187"/>
      <c r="BB961" s="187"/>
    </row>
    <row r="962" spans="1:54" ht="15.75" customHeight="1">
      <c r="A962" s="442"/>
      <c r="B962" s="442"/>
      <c r="C962" s="187"/>
      <c r="D962" s="187"/>
      <c r="E962" s="187"/>
      <c r="F962" s="187"/>
      <c r="G962" s="444"/>
      <c r="H962" s="443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  <c r="AA962" s="187"/>
      <c r="AB962" s="187"/>
      <c r="AC962" s="187"/>
      <c r="AD962" s="187"/>
      <c r="AE962" s="187"/>
      <c r="AF962" s="187"/>
      <c r="AG962" s="187"/>
      <c r="AH962" s="187"/>
      <c r="AI962" s="187"/>
      <c r="AJ962" s="187"/>
      <c r="AO962" s="187"/>
      <c r="AP962" s="187"/>
      <c r="AQ962" s="187"/>
      <c r="AR962" s="187"/>
      <c r="AS962" s="187"/>
      <c r="AT962" s="187"/>
      <c r="AU962" s="187"/>
      <c r="AV962" s="187"/>
      <c r="AW962" s="187"/>
      <c r="AX962" s="187"/>
      <c r="AY962" s="187"/>
      <c r="AZ962" s="187"/>
      <c r="BA962" s="187"/>
      <c r="BB962" s="187"/>
    </row>
    <row r="963" spans="1:54" ht="15.75" customHeight="1">
      <c r="A963" s="442"/>
      <c r="B963" s="442"/>
      <c r="C963" s="187"/>
      <c r="D963" s="187"/>
      <c r="E963" s="187"/>
      <c r="F963" s="187"/>
      <c r="G963" s="444"/>
      <c r="H963" s="443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  <c r="AA963" s="187"/>
      <c r="AB963" s="187"/>
      <c r="AC963" s="187"/>
      <c r="AD963" s="187"/>
      <c r="AE963" s="187"/>
      <c r="AF963" s="187"/>
      <c r="AG963" s="187"/>
      <c r="AH963" s="187"/>
      <c r="AI963" s="187"/>
      <c r="AJ963" s="187"/>
      <c r="AO963" s="187"/>
      <c r="AP963" s="187"/>
      <c r="AQ963" s="187"/>
      <c r="AR963" s="187"/>
      <c r="AS963" s="187"/>
      <c r="AT963" s="187"/>
      <c r="AU963" s="187"/>
      <c r="AV963" s="187"/>
      <c r="AW963" s="187"/>
      <c r="AX963" s="187"/>
      <c r="AY963" s="187"/>
      <c r="AZ963" s="187"/>
      <c r="BA963" s="187"/>
      <c r="BB963" s="187"/>
    </row>
    <row r="964" spans="1:54" ht="15.75" customHeight="1">
      <c r="A964" s="442"/>
      <c r="B964" s="442"/>
      <c r="C964" s="187"/>
      <c r="D964" s="187"/>
      <c r="E964" s="187"/>
      <c r="F964" s="187"/>
      <c r="G964" s="444"/>
      <c r="H964" s="443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  <c r="AA964" s="187"/>
      <c r="AB964" s="187"/>
      <c r="AC964" s="187"/>
      <c r="AD964" s="187"/>
      <c r="AE964" s="187"/>
      <c r="AF964" s="187"/>
      <c r="AG964" s="187"/>
      <c r="AH964" s="187"/>
      <c r="AI964" s="187"/>
      <c r="AJ964" s="187"/>
      <c r="AO964" s="187"/>
      <c r="AP964" s="187"/>
      <c r="AQ964" s="187"/>
      <c r="AR964" s="187"/>
      <c r="AS964" s="187"/>
      <c r="AT964" s="187"/>
      <c r="AU964" s="187"/>
      <c r="AV964" s="187"/>
      <c r="AW964" s="187"/>
      <c r="AX964" s="187"/>
      <c r="AY964" s="187"/>
      <c r="AZ964" s="187"/>
      <c r="BA964" s="187"/>
      <c r="BB964" s="187"/>
    </row>
    <row r="965" spans="1:54" ht="15.75" customHeight="1">
      <c r="A965" s="442"/>
      <c r="B965" s="442"/>
      <c r="C965" s="187"/>
      <c r="D965" s="187"/>
      <c r="E965" s="187"/>
      <c r="F965" s="187"/>
      <c r="G965" s="444"/>
      <c r="H965" s="443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  <c r="AA965" s="187"/>
      <c r="AB965" s="187"/>
      <c r="AC965" s="187"/>
      <c r="AD965" s="187"/>
      <c r="AE965" s="187"/>
      <c r="AF965" s="187"/>
      <c r="AG965" s="187"/>
      <c r="AH965" s="187"/>
      <c r="AI965" s="187"/>
      <c r="AJ965" s="187"/>
      <c r="AO965" s="187"/>
      <c r="AP965" s="187"/>
      <c r="AQ965" s="187"/>
      <c r="AR965" s="187"/>
      <c r="AS965" s="187"/>
      <c r="AT965" s="187"/>
      <c r="AU965" s="187"/>
      <c r="AV965" s="187"/>
      <c r="AW965" s="187"/>
      <c r="AX965" s="187"/>
      <c r="AY965" s="187"/>
      <c r="AZ965" s="187"/>
      <c r="BA965" s="187"/>
      <c r="BB965" s="187"/>
    </row>
    <row r="966" spans="1:54" ht="15.75" customHeight="1">
      <c r="A966" s="442"/>
      <c r="B966" s="442"/>
      <c r="C966" s="187"/>
      <c r="D966" s="187"/>
      <c r="E966" s="187"/>
      <c r="F966" s="187"/>
      <c r="G966" s="444"/>
      <c r="H966" s="443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  <c r="AA966" s="187"/>
      <c r="AB966" s="187"/>
      <c r="AC966" s="187"/>
      <c r="AD966" s="187"/>
      <c r="AE966" s="187"/>
      <c r="AF966" s="187"/>
      <c r="AG966" s="187"/>
      <c r="AH966" s="187"/>
      <c r="AI966" s="187"/>
      <c r="AJ966" s="187"/>
      <c r="AO966" s="187"/>
      <c r="AP966" s="187"/>
      <c r="AQ966" s="187"/>
      <c r="AR966" s="187"/>
      <c r="AS966" s="187"/>
      <c r="AT966" s="187"/>
      <c r="AU966" s="187"/>
      <c r="AV966" s="187"/>
      <c r="AW966" s="187"/>
      <c r="AX966" s="187"/>
      <c r="AY966" s="187"/>
      <c r="AZ966" s="187"/>
      <c r="BA966" s="187"/>
      <c r="BB966" s="187"/>
    </row>
    <row r="967" spans="1:54" ht="15.75" customHeight="1">
      <c r="A967" s="442"/>
      <c r="B967" s="442"/>
      <c r="C967" s="187"/>
      <c r="D967" s="187"/>
      <c r="E967" s="187"/>
      <c r="F967" s="187"/>
      <c r="G967" s="444"/>
      <c r="H967" s="443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  <c r="AA967" s="187"/>
      <c r="AB967" s="187"/>
      <c r="AC967" s="187"/>
      <c r="AD967" s="187"/>
      <c r="AE967" s="187"/>
      <c r="AF967" s="187"/>
      <c r="AG967" s="187"/>
      <c r="AH967" s="187"/>
      <c r="AI967" s="187"/>
      <c r="AJ967" s="187"/>
      <c r="AO967" s="187"/>
      <c r="AP967" s="187"/>
      <c r="AQ967" s="187"/>
      <c r="AR967" s="187"/>
      <c r="AS967" s="187"/>
      <c r="AT967" s="187"/>
      <c r="AU967" s="187"/>
      <c r="AV967" s="187"/>
      <c r="AW967" s="187"/>
      <c r="AX967" s="187"/>
      <c r="AY967" s="187"/>
      <c r="AZ967" s="187"/>
      <c r="BA967" s="187"/>
      <c r="BB967" s="187"/>
    </row>
    <row r="968" spans="1:54" ht="15.75" customHeight="1">
      <c r="A968" s="442"/>
      <c r="B968" s="442"/>
      <c r="C968" s="187"/>
      <c r="D968" s="187"/>
      <c r="E968" s="187"/>
      <c r="F968" s="187"/>
      <c r="G968" s="444"/>
      <c r="H968" s="443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  <c r="AA968" s="187"/>
      <c r="AB968" s="187"/>
      <c r="AC968" s="187"/>
      <c r="AD968" s="187"/>
      <c r="AE968" s="187"/>
      <c r="AF968" s="187"/>
      <c r="AG968" s="187"/>
      <c r="AH968" s="187"/>
      <c r="AI968" s="187"/>
      <c r="AJ968" s="187"/>
      <c r="AO968" s="187"/>
      <c r="AP968" s="187"/>
      <c r="AQ968" s="187"/>
      <c r="AR968" s="187"/>
      <c r="AS968" s="187"/>
      <c r="AT968" s="187"/>
      <c r="AU968" s="187"/>
      <c r="AV968" s="187"/>
      <c r="AW968" s="187"/>
      <c r="AX968" s="187"/>
      <c r="AY968" s="187"/>
      <c r="AZ968" s="187"/>
      <c r="BA968" s="187"/>
      <c r="BB968" s="187"/>
    </row>
    <row r="969" spans="1:54" ht="15.75" customHeight="1">
      <c r="A969" s="442"/>
      <c r="B969" s="442"/>
      <c r="C969" s="187"/>
      <c r="D969" s="187"/>
      <c r="E969" s="187"/>
      <c r="F969" s="187"/>
      <c r="G969" s="444"/>
      <c r="H969" s="443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  <c r="AA969" s="187"/>
      <c r="AB969" s="187"/>
      <c r="AC969" s="187"/>
      <c r="AD969" s="187"/>
      <c r="AE969" s="187"/>
      <c r="AF969" s="187"/>
      <c r="AG969" s="187"/>
      <c r="AH969" s="187"/>
      <c r="AI969" s="187"/>
      <c r="AJ969" s="187"/>
      <c r="AO969" s="187"/>
      <c r="AP969" s="187"/>
      <c r="AQ969" s="187"/>
      <c r="AR969" s="187"/>
      <c r="AS969" s="187"/>
      <c r="AT969" s="187"/>
      <c r="AU969" s="187"/>
      <c r="AV969" s="187"/>
      <c r="AW969" s="187"/>
      <c r="AX969" s="187"/>
      <c r="AY969" s="187"/>
      <c r="AZ969" s="187"/>
      <c r="BA969" s="187"/>
      <c r="BB969" s="187"/>
    </row>
    <row r="970" spans="1:54" ht="15.75" customHeight="1">
      <c r="A970" s="442"/>
      <c r="B970" s="442"/>
      <c r="C970" s="187"/>
      <c r="D970" s="187"/>
      <c r="E970" s="187"/>
      <c r="F970" s="187"/>
      <c r="G970" s="444"/>
      <c r="H970" s="443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  <c r="AA970" s="187"/>
      <c r="AB970" s="187"/>
      <c r="AC970" s="187"/>
      <c r="AD970" s="187"/>
      <c r="AE970" s="187"/>
      <c r="AF970" s="187"/>
      <c r="AG970" s="187"/>
      <c r="AH970" s="187"/>
      <c r="AI970" s="187"/>
      <c r="AJ970" s="187"/>
      <c r="AO970" s="187"/>
      <c r="AP970" s="187"/>
      <c r="AQ970" s="187"/>
      <c r="AR970" s="187"/>
      <c r="AS970" s="187"/>
      <c r="AT970" s="187"/>
      <c r="AU970" s="187"/>
      <c r="AV970" s="187"/>
      <c r="AW970" s="187"/>
      <c r="AX970" s="187"/>
      <c r="AY970" s="187"/>
      <c r="AZ970" s="187"/>
      <c r="BA970" s="187"/>
      <c r="BB970" s="187"/>
    </row>
    <row r="971" spans="1:54" ht="15.75" customHeight="1">
      <c r="A971" s="442"/>
      <c r="B971" s="442"/>
      <c r="C971" s="187"/>
      <c r="D971" s="187"/>
      <c r="E971" s="187"/>
      <c r="F971" s="187"/>
      <c r="G971" s="444"/>
      <c r="H971" s="443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  <c r="AA971" s="187"/>
      <c r="AB971" s="187"/>
      <c r="AC971" s="187"/>
      <c r="AD971" s="187"/>
      <c r="AE971" s="187"/>
      <c r="AF971" s="187"/>
      <c r="AG971" s="187"/>
      <c r="AH971" s="187"/>
      <c r="AI971" s="187"/>
      <c r="AJ971" s="187"/>
      <c r="AO971" s="187"/>
      <c r="AP971" s="187"/>
      <c r="AQ971" s="187"/>
      <c r="AR971" s="187"/>
      <c r="AS971" s="187"/>
      <c r="AT971" s="187"/>
      <c r="AU971" s="187"/>
      <c r="AV971" s="187"/>
      <c r="AW971" s="187"/>
      <c r="AX971" s="187"/>
      <c r="AY971" s="187"/>
      <c r="AZ971" s="187"/>
      <c r="BA971" s="187"/>
      <c r="BB971" s="187"/>
    </row>
    <row r="972" spans="1:54" ht="15.75" customHeight="1">
      <c r="A972" s="442"/>
      <c r="B972" s="442"/>
      <c r="C972" s="187"/>
      <c r="D972" s="187"/>
      <c r="E972" s="187"/>
      <c r="F972" s="187"/>
      <c r="G972" s="444"/>
      <c r="H972" s="443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  <c r="AA972" s="187"/>
      <c r="AB972" s="187"/>
      <c r="AC972" s="187"/>
      <c r="AD972" s="187"/>
      <c r="AE972" s="187"/>
      <c r="AF972" s="187"/>
      <c r="AG972" s="187"/>
      <c r="AH972" s="187"/>
      <c r="AI972" s="187"/>
      <c r="AJ972" s="187"/>
      <c r="AO972" s="187"/>
      <c r="AP972" s="187"/>
      <c r="AQ972" s="187"/>
      <c r="AR972" s="187"/>
      <c r="AS972" s="187"/>
      <c r="AT972" s="187"/>
      <c r="AU972" s="187"/>
      <c r="AV972" s="187"/>
      <c r="AW972" s="187"/>
      <c r="AX972" s="187"/>
      <c r="AY972" s="187"/>
      <c r="AZ972" s="187"/>
      <c r="BA972" s="187"/>
      <c r="BB972" s="187"/>
    </row>
    <row r="973" spans="1:54" ht="15.75" customHeight="1">
      <c r="A973" s="442"/>
      <c r="B973" s="442"/>
      <c r="C973" s="187"/>
      <c r="D973" s="187"/>
      <c r="E973" s="187"/>
      <c r="F973" s="187"/>
      <c r="G973" s="444"/>
      <c r="H973" s="443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  <c r="AA973" s="187"/>
      <c r="AB973" s="187"/>
      <c r="AC973" s="187"/>
      <c r="AD973" s="187"/>
      <c r="AE973" s="187"/>
      <c r="AF973" s="187"/>
      <c r="AG973" s="187"/>
      <c r="AH973" s="187"/>
      <c r="AI973" s="187"/>
      <c r="AJ973" s="187"/>
      <c r="AO973" s="187"/>
      <c r="AP973" s="187"/>
      <c r="AQ973" s="187"/>
      <c r="AR973" s="187"/>
      <c r="AS973" s="187"/>
      <c r="AT973" s="187"/>
      <c r="AU973" s="187"/>
      <c r="AV973" s="187"/>
      <c r="AW973" s="187"/>
      <c r="AX973" s="187"/>
      <c r="AY973" s="187"/>
      <c r="AZ973" s="187"/>
      <c r="BA973" s="187"/>
      <c r="BB973" s="187"/>
    </row>
    <row r="974" spans="1:54" ht="15.75" customHeight="1">
      <c r="A974" s="442"/>
      <c r="B974" s="442"/>
      <c r="C974" s="187"/>
      <c r="D974" s="187"/>
      <c r="E974" s="187"/>
      <c r="F974" s="187"/>
      <c r="G974" s="444"/>
      <c r="H974" s="443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  <c r="AA974" s="187"/>
      <c r="AB974" s="187"/>
      <c r="AC974" s="187"/>
      <c r="AD974" s="187"/>
      <c r="AE974" s="187"/>
      <c r="AF974" s="187"/>
      <c r="AG974" s="187"/>
      <c r="AH974" s="187"/>
      <c r="AI974" s="187"/>
      <c r="AJ974" s="187"/>
      <c r="AO974" s="187"/>
      <c r="AP974" s="187"/>
      <c r="AQ974" s="187"/>
      <c r="AR974" s="187"/>
      <c r="AS974" s="187"/>
      <c r="AT974" s="187"/>
      <c r="AU974" s="187"/>
      <c r="AV974" s="187"/>
      <c r="AW974" s="187"/>
      <c r="AX974" s="187"/>
      <c r="AY974" s="187"/>
      <c r="AZ974" s="187"/>
      <c r="BA974" s="187"/>
      <c r="BB974" s="187"/>
    </row>
    <row r="975" spans="1:54" ht="15.75" customHeight="1">
      <c r="A975" s="442"/>
      <c r="B975" s="442"/>
      <c r="C975" s="187"/>
      <c r="D975" s="187"/>
      <c r="E975" s="187"/>
      <c r="F975" s="187"/>
      <c r="G975" s="444"/>
      <c r="H975" s="443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  <c r="AA975" s="187"/>
      <c r="AB975" s="187"/>
      <c r="AC975" s="187"/>
      <c r="AD975" s="187"/>
      <c r="AE975" s="187"/>
      <c r="AF975" s="187"/>
      <c r="AG975" s="187"/>
      <c r="AH975" s="187"/>
      <c r="AI975" s="187"/>
      <c r="AJ975" s="187"/>
      <c r="AO975" s="187"/>
      <c r="AP975" s="187"/>
      <c r="AQ975" s="187"/>
      <c r="AR975" s="187"/>
      <c r="AS975" s="187"/>
      <c r="AT975" s="187"/>
      <c r="AU975" s="187"/>
      <c r="AV975" s="187"/>
      <c r="AW975" s="187"/>
      <c r="AX975" s="187"/>
      <c r="AY975" s="187"/>
      <c r="AZ975" s="187"/>
      <c r="BA975" s="187"/>
      <c r="BB975" s="187"/>
    </row>
    <row r="976" spans="1:54" ht="15.75" customHeight="1">
      <c r="A976" s="442"/>
      <c r="B976" s="442"/>
      <c r="C976" s="187"/>
      <c r="D976" s="187"/>
      <c r="E976" s="187"/>
      <c r="F976" s="187"/>
      <c r="G976" s="444"/>
      <c r="H976" s="443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  <c r="AA976" s="187"/>
      <c r="AB976" s="187"/>
      <c r="AC976" s="187"/>
      <c r="AD976" s="187"/>
      <c r="AE976" s="187"/>
      <c r="AF976" s="187"/>
      <c r="AG976" s="187"/>
      <c r="AH976" s="187"/>
      <c r="AI976" s="187"/>
      <c r="AJ976" s="187"/>
      <c r="AO976" s="187"/>
      <c r="AP976" s="187"/>
      <c r="AQ976" s="187"/>
      <c r="AR976" s="187"/>
      <c r="AS976" s="187"/>
      <c r="AT976" s="187"/>
      <c r="AU976" s="187"/>
      <c r="AV976" s="187"/>
      <c r="AW976" s="187"/>
      <c r="AX976" s="187"/>
      <c r="AY976" s="187"/>
      <c r="AZ976" s="187"/>
      <c r="BA976" s="187"/>
      <c r="BB976" s="187"/>
    </row>
    <row r="977" spans="1:54" ht="15.75" customHeight="1">
      <c r="A977" s="442"/>
      <c r="B977" s="442"/>
      <c r="C977" s="187"/>
      <c r="D977" s="187"/>
      <c r="E977" s="187"/>
      <c r="F977" s="187"/>
      <c r="G977" s="444"/>
      <c r="H977" s="443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  <c r="AA977" s="187"/>
      <c r="AB977" s="187"/>
      <c r="AC977" s="187"/>
      <c r="AD977" s="187"/>
      <c r="AE977" s="187"/>
      <c r="AF977" s="187"/>
      <c r="AG977" s="187"/>
      <c r="AH977" s="187"/>
      <c r="AI977" s="187"/>
      <c r="AJ977" s="187"/>
      <c r="AO977" s="187"/>
      <c r="AP977" s="187"/>
      <c r="AQ977" s="187"/>
      <c r="AR977" s="187"/>
      <c r="AS977" s="187"/>
      <c r="AT977" s="187"/>
      <c r="AU977" s="187"/>
      <c r="AV977" s="187"/>
      <c r="AW977" s="187"/>
      <c r="AX977" s="187"/>
      <c r="AY977" s="187"/>
      <c r="AZ977" s="187"/>
      <c r="BA977" s="187"/>
      <c r="BB977" s="187"/>
    </row>
    <row r="978" spans="1:54" ht="15.75" customHeight="1">
      <c r="A978" s="442"/>
      <c r="B978" s="442"/>
      <c r="C978" s="187"/>
      <c r="D978" s="187"/>
      <c r="E978" s="187"/>
      <c r="F978" s="187"/>
      <c r="G978" s="444"/>
      <c r="H978" s="443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  <c r="AA978" s="187"/>
      <c r="AB978" s="187"/>
      <c r="AC978" s="187"/>
      <c r="AD978" s="187"/>
      <c r="AE978" s="187"/>
      <c r="AF978" s="187"/>
      <c r="AG978" s="187"/>
      <c r="AH978" s="187"/>
      <c r="AI978" s="187"/>
      <c r="AJ978" s="187"/>
      <c r="AO978" s="187"/>
      <c r="AP978" s="187"/>
      <c r="AQ978" s="187"/>
      <c r="AR978" s="187"/>
      <c r="AS978" s="187"/>
      <c r="AT978" s="187"/>
      <c r="AU978" s="187"/>
      <c r="AV978" s="187"/>
      <c r="AW978" s="187"/>
      <c r="AX978" s="187"/>
      <c r="AY978" s="187"/>
      <c r="AZ978" s="187"/>
      <c r="BA978" s="187"/>
      <c r="BB978" s="187"/>
    </row>
    <row r="979" spans="1:54" ht="15.75" customHeight="1">
      <c r="A979" s="442"/>
      <c r="B979" s="442"/>
      <c r="C979" s="187"/>
      <c r="D979" s="187"/>
      <c r="E979" s="187"/>
      <c r="F979" s="187"/>
      <c r="G979" s="444"/>
      <c r="H979" s="443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  <c r="AA979" s="187"/>
      <c r="AB979" s="187"/>
      <c r="AC979" s="187"/>
      <c r="AD979" s="187"/>
      <c r="AE979" s="187"/>
      <c r="AF979" s="187"/>
      <c r="AG979" s="187"/>
      <c r="AH979" s="187"/>
      <c r="AI979" s="187"/>
      <c r="AJ979" s="187"/>
      <c r="AO979" s="187"/>
      <c r="AP979" s="187"/>
      <c r="AQ979" s="187"/>
      <c r="AR979" s="187"/>
      <c r="AS979" s="187"/>
      <c r="AT979" s="187"/>
      <c r="AU979" s="187"/>
      <c r="AV979" s="187"/>
      <c r="AW979" s="187"/>
      <c r="AX979" s="187"/>
      <c r="AY979" s="187"/>
      <c r="AZ979" s="187"/>
      <c r="BA979" s="187"/>
      <c r="BB979" s="187"/>
    </row>
    <row r="980" spans="1:54" ht="15.75" customHeight="1">
      <c r="A980" s="442"/>
      <c r="B980" s="442"/>
      <c r="C980" s="187"/>
      <c r="D980" s="187"/>
      <c r="E980" s="187"/>
      <c r="F980" s="187"/>
      <c r="G980" s="444"/>
      <c r="H980" s="443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  <c r="AA980" s="187"/>
      <c r="AB980" s="187"/>
      <c r="AC980" s="187"/>
      <c r="AD980" s="187"/>
      <c r="AE980" s="187"/>
      <c r="AF980" s="187"/>
      <c r="AG980" s="187"/>
      <c r="AH980" s="187"/>
      <c r="AI980" s="187"/>
      <c r="AJ980" s="187"/>
      <c r="AO980" s="187"/>
      <c r="AP980" s="187"/>
      <c r="AQ980" s="187"/>
      <c r="AR980" s="187"/>
      <c r="AS980" s="187"/>
      <c r="AT980" s="187"/>
      <c r="AU980" s="187"/>
      <c r="AV980" s="187"/>
      <c r="AW980" s="187"/>
      <c r="AX980" s="187"/>
      <c r="AY980" s="187"/>
      <c r="AZ980" s="187"/>
      <c r="BA980" s="187"/>
      <c r="BB980" s="187"/>
    </row>
    <row r="981" spans="1:54" ht="15.75" customHeight="1">
      <c r="A981" s="442"/>
      <c r="B981" s="442"/>
      <c r="C981" s="187"/>
      <c r="D981" s="187"/>
      <c r="E981" s="187"/>
      <c r="F981" s="187"/>
      <c r="G981" s="444"/>
      <c r="H981" s="443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  <c r="AA981" s="187"/>
      <c r="AB981" s="187"/>
      <c r="AC981" s="187"/>
      <c r="AD981" s="187"/>
      <c r="AE981" s="187"/>
      <c r="AF981" s="187"/>
      <c r="AG981" s="187"/>
      <c r="AH981" s="187"/>
      <c r="AI981" s="187"/>
      <c r="AJ981" s="187"/>
      <c r="AO981" s="187"/>
      <c r="AP981" s="187"/>
      <c r="AQ981" s="187"/>
      <c r="AR981" s="187"/>
      <c r="AS981" s="187"/>
      <c r="AT981" s="187"/>
      <c r="AU981" s="187"/>
      <c r="AV981" s="187"/>
      <c r="AW981" s="187"/>
      <c r="AX981" s="187"/>
      <c r="AY981" s="187"/>
      <c r="AZ981" s="187"/>
      <c r="BA981" s="187"/>
      <c r="BB981" s="187"/>
    </row>
    <row r="982" spans="1:54" ht="15.75" customHeight="1">
      <c r="A982" s="442"/>
      <c r="B982" s="442"/>
      <c r="C982" s="187"/>
      <c r="D982" s="187"/>
      <c r="E982" s="187"/>
      <c r="F982" s="187"/>
      <c r="G982" s="444"/>
      <c r="H982" s="443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  <c r="AA982" s="187"/>
      <c r="AB982" s="187"/>
      <c r="AC982" s="187"/>
      <c r="AD982" s="187"/>
      <c r="AE982" s="187"/>
      <c r="AF982" s="187"/>
      <c r="AG982" s="187"/>
      <c r="AH982" s="187"/>
      <c r="AI982" s="187"/>
      <c r="AJ982" s="187"/>
      <c r="AO982" s="187"/>
      <c r="AP982" s="187"/>
      <c r="AQ982" s="187"/>
      <c r="AR982" s="187"/>
      <c r="AS982" s="187"/>
      <c r="AT982" s="187"/>
      <c r="AU982" s="187"/>
      <c r="AV982" s="187"/>
      <c r="AW982" s="187"/>
      <c r="AX982" s="187"/>
      <c r="AY982" s="187"/>
      <c r="AZ982" s="187"/>
      <c r="BA982" s="187"/>
      <c r="BB982" s="187"/>
    </row>
    <row r="983" spans="1:54" ht="15.75" customHeight="1">
      <c r="A983" s="442"/>
      <c r="B983" s="442"/>
      <c r="C983" s="187"/>
      <c r="D983" s="187"/>
      <c r="E983" s="187"/>
      <c r="F983" s="187"/>
      <c r="G983" s="444"/>
      <c r="H983" s="443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  <c r="AA983" s="187"/>
      <c r="AB983" s="187"/>
      <c r="AC983" s="187"/>
      <c r="AD983" s="187"/>
      <c r="AE983" s="187"/>
      <c r="AF983" s="187"/>
      <c r="AG983" s="187"/>
      <c r="AH983" s="187"/>
      <c r="AI983" s="187"/>
      <c r="AJ983" s="187"/>
      <c r="AO983" s="187"/>
      <c r="AP983" s="187"/>
      <c r="AQ983" s="187"/>
      <c r="AR983" s="187"/>
      <c r="AS983" s="187"/>
      <c r="AT983" s="187"/>
      <c r="AU983" s="187"/>
      <c r="AV983" s="187"/>
      <c r="AW983" s="187"/>
      <c r="AX983" s="187"/>
      <c r="AY983" s="187"/>
      <c r="AZ983" s="187"/>
      <c r="BA983" s="187"/>
      <c r="BB983" s="187"/>
    </row>
    <row r="984" spans="1:54" ht="15.75" customHeight="1">
      <c r="A984" s="442"/>
      <c r="B984" s="442"/>
      <c r="C984" s="187"/>
      <c r="D984" s="187"/>
      <c r="E984" s="187"/>
      <c r="F984" s="187"/>
      <c r="G984" s="444"/>
      <c r="H984" s="443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  <c r="AA984" s="187"/>
      <c r="AB984" s="187"/>
      <c r="AC984" s="187"/>
      <c r="AD984" s="187"/>
      <c r="AE984" s="187"/>
      <c r="AF984" s="187"/>
      <c r="AG984" s="187"/>
      <c r="AH984" s="187"/>
      <c r="AI984" s="187"/>
      <c r="AJ984" s="187"/>
      <c r="AO984" s="187"/>
      <c r="AP984" s="187"/>
      <c r="AQ984" s="187"/>
      <c r="AR984" s="187"/>
      <c r="AS984" s="187"/>
      <c r="AT984" s="187"/>
      <c r="AU984" s="187"/>
      <c r="AV984" s="187"/>
      <c r="AW984" s="187"/>
      <c r="AX984" s="187"/>
      <c r="AY984" s="187"/>
      <c r="AZ984" s="187"/>
      <c r="BA984" s="187"/>
      <c r="BB984" s="187"/>
    </row>
    <row r="985" spans="1:54" ht="15.75" customHeight="1">
      <c r="A985" s="442"/>
      <c r="B985" s="442"/>
      <c r="C985" s="187"/>
      <c r="D985" s="187"/>
      <c r="E985" s="187"/>
      <c r="F985" s="187"/>
      <c r="G985" s="444"/>
      <c r="H985" s="443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  <c r="AA985" s="187"/>
      <c r="AB985" s="187"/>
      <c r="AC985" s="187"/>
      <c r="AD985" s="187"/>
      <c r="AE985" s="187"/>
      <c r="AF985" s="187"/>
      <c r="AG985" s="187"/>
      <c r="AH985" s="187"/>
      <c r="AI985" s="187"/>
      <c r="AJ985" s="187"/>
      <c r="AO985" s="187"/>
      <c r="AP985" s="187"/>
      <c r="AQ985" s="187"/>
      <c r="AR985" s="187"/>
      <c r="AS985" s="187"/>
      <c r="AT985" s="187"/>
      <c r="AU985" s="187"/>
      <c r="AV985" s="187"/>
      <c r="AW985" s="187"/>
      <c r="AX985" s="187"/>
      <c r="AY985" s="187"/>
      <c r="AZ985" s="187"/>
      <c r="BA985" s="187"/>
      <c r="BB985" s="187"/>
    </row>
    <row r="986" spans="1:54" ht="15.75" customHeight="1">
      <c r="A986" s="442"/>
      <c r="B986" s="442"/>
      <c r="C986" s="187"/>
      <c r="D986" s="187"/>
      <c r="E986" s="187"/>
      <c r="F986" s="187"/>
      <c r="G986" s="444"/>
      <c r="H986" s="443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7"/>
      <c r="AD986" s="187"/>
      <c r="AE986" s="187"/>
      <c r="AF986" s="187"/>
      <c r="AG986" s="187"/>
      <c r="AH986" s="187"/>
      <c r="AI986" s="187"/>
      <c r="AJ986" s="187"/>
      <c r="AO986" s="187"/>
      <c r="AP986" s="187"/>
      <c r="AQ986" s="187"/>
      <c r="AR986" s="187"/>
      <c r="AS986" s="187"/>
      <c r="AT986" s="187"/>
      <c r="AU986" s="187"/>
      <c r="AV986" s="187"/>
      <c r="AW986" s="187"/>
      <c r="AX986" s="187"/>
      <c r="AY986" s="187"/>
      <c r="AZ986" s="187"/>
      <c r="BA986" s="187"/>
      <c r="BB986" s="187"/>
    </row>
    <row r="987" spans="1:54" ht="15.75" customHeight="1">
      <c r="A987" s="442"/>
      <c r="B987" s="442"/>
      <c r="C987" s="187"/>
      <c r="D987" s="187"/>
      <c r="E987" s="187"/>
      <c r="F987" s="187"/>
      <c r="G987" s="444"/>
      <c r="H987" s="443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7"/>
      <c r="AD987" s="187"/>
      <c r="AE987" s="187"/>
      <c r="AF987" s="187"/>
      <c r="AG987" s="187"/>
      <c r="AH987" s="187"/>
      <c r="AI987" s="187"/>
      <c r="AJ987" s="187"/>
      <c r="AO987" s="187"/>
      <c r="AP987" s="187"/>
      <c r="AQ987" s="187"/>
      <c r="AR987" s="187"/>
      <c r="AS987" s="187"/>
      <c r="AT987" s="187"/>
      <c r="AU987" s="187"/>
      <c r="AV987" s="187"/>
      <c r="AW987" s="187"/>
      <c r="AX987" s="187"/>
      <c r="AY987" s="187"/>
      <c r="AZ987" s="187"/>
      <c r="BA987" s="187"/>
      <c r="BB987" s="187"/>
    </row>
    <row r="988" spans="1:54" ht="15.75" customHeight="1">
      <c r="A988" s="442"/>
      <c r="B988" s="442"/>
      <c r="C988" s="187"/>
      <c r="D988" s="187"/>
      <c r="E988" s="187"/>
      <c r="F988" s="187"/>
      <c r="G988" s="444"/>
      <c r="H988" s="443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  <c r="AA988" s="187"/>
      <c r="AB988" s="187"/>
      <c r="AC988" s="187"/>
      <c r="AD988" s="187"/>
      <c r="AE988" s="187"/>
      <c r="AF988" s="187"/>
      <c r="AG988" s="187"/>
      <c r="AH988" s="187"/>
      <c r="AI988" s="187"/>
      <c r="AJ988" s="187"/>
      <c r="AO988" s="187"/>
      <c r="AP988" s="187"/>
      <c r="AQ988" s="187"/>
      <c r="AR988" s="187"/>
      <c r="AS988" s="187"/>
      <c r="AT988" s="187"/>
      <c r="AU988" s="187"/>
      <c r="AV988" s="187"/>
      <c r="AW988" s="187"/>
      <c r="AX988" s="187"/>
      <c r="AY988" s="187"/>
      <c r="AZ988" s="187"/>
      <c r="BA988" s="187"/>
      <c r="BB988" s="187"/>
    </row>
    <row r="989" spans="1:54" ht="15.75" customHeight="1">
      <c r="A989" s="442"/>
      <c r="B989" s="442"/>
      <c r="C989" s="187"/>
      <c r="D989" s="187"/>
      <c r="E989" s="187"/>
      <c r="F989" s="187"/>
      <c r="G989" s="444"/>
      <c r="H989" s="443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  <c r="AA989" s="187"/>
      <c r="AB989" s="187"/>
      <c r="AC989" s="187"/>
      <c r="AD989" s="187"/>
      <c r="AE989" s="187"/>
      <c r="AF989" s="187"/>
      <c r="AG989" s="187"/>
      <c r="AH989" s="187"/>
      <c r="AI989" s="187"/>
      <c r="AJ989" s="187"/>
      <c r="AO989" s="187"/>
      <c r="AP989" s="187"/>
      <c r="AQ989" s="187"/>
      <c r="AR989" s="187"/>
      <c r="AS989" s="187"/>
      <c r="AT989" s="187"/>
      <c r="AU989" s="187"/>
      <c r="AV989" s="187"/>
      <c r="AW989" s="187"/>
      <c r="AX989" s="187"/>
      <c r="AY989" s="187"/>
      <c r="AZ989" s="187"/>
      <c r="BA989" s="187"/>
      <c r="BB989" s="187"/>
    </row>
    <row r="990" spans="1:54" ht="15.75" customHeight="1">
      <c r="A990" s="442"/>
      <c r="B990" s="442"/>
      <c r="C990" s="187"/>
      <c r="D990" s="187"/>
      <c r="E990" s="187"/>
      <c r="F990" s="187"/>
      <c r="G990" s="444"/>
      <c r="H990" s="443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  <c r="AA990" s="187"/>
      <c r="AB990" s="187"/>
      <c r="AC990" s="187"/>
      <c r="AD990" s="187"/>
      <c r="AE990" s="187"/>
      <c r="AF990" s="187"/>
      <c r="AG990" s="187"/>
      <c r="AH990" s="187"/>
      <c r="AI990" s="187"/>
      <c r="AJ990" s="187"/>
      <c r="AO990" s="187"/>
      <c r="AP990" s="187"/>
      <c r="AQ990" s="187"/>
      <c r="AR990" s="187"/>
      <c r="AS990" s="187"/>
      <c r="AT990" s="187"/>
      <c r="AU990" s="187"/>
      <c r="AV990" s="187"/>
      <c r="AW990" s="187"/>
      <c r="AX990" s="187"/>
      <c r="AY990" s="187"/>
      <c r="AZ990" s="187"/>
      <c r="BA990" s="187"/>
      <c r="BB990" s="187"/>
    </row>
    <row r="991" spans="1:54" ht="15.75" customHeight="1">
      <c r="A991" s="442"/>
      <c r="B991" s="442"/>
      <c r="C991" s="187"/>
      <c r="D991" s="187"/>
      <c r="E991" s="187"/>
      <c r="F991" s="187"/>
      <c r="G991" s="444"/>
      <c r="H991" s="443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  <c r="AA991" s="187"/>
      <c r="AB991" s="187"/>
      <c r="AC991" s="187"/>
      <c r="AD991" s="187"/>
      <c r="AE991" s="187"/>
      <c r="AF991" s="187"/>
      <c r="AG991" s="187"/>
      <c r="AH991" s="187"/>
      <c r="AI991" s="187"/>
      <c r="AJ991" s="187"/>
      <c r="AO991" s="187"/>
      <c r="AP991" s="187"/>
      <c r="AQ991" s="187"/>
      <c r="AR991" s="187"/>
      <c r="AS991" s="187"/>
      <c r="AT991" s="187"/>
      <c r="AU991" s="187"/>
      <c r="AV991" s="187"/>
      <c r="AW991" s="187"/>
      <c r="AX991" s="187"/>
      <c r="AY991" s="187"/>
      <c r="AZ991" s="187"/>
      <c r="BA991" s="187"/>
      <c r="BB991" s="187"/>
    </row>
    <row r="992" spans="1:54" ht="15.75" customHeight="1">
      <c r="A992" s="442"/>
      <c r="B992" s="442"/>
      <c r="C992" s="187"/>
      <c r="D992" s="187"/>
      <c r="E992" s="187"/>
      <c r="F992" s="187"/>
      <c r="G992" s="444"/>
      <c r="H992" s="443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  <c r="AF992" s="187"/>
      <c r="AG992" s="187"/>
      <c r="AH992" s="187"/>
      <c r="AI992" s="187"/>
      <c r="AJ992" s="187"/>
      <c r="AO992" s="187"/>
      <c r="AP992" s="187"/>
      <c r="AQ992" s="187"/>
      <c r="AR992" s="187"/>
      <c r="AS992" s="187"/>
      <c r="AT992" s="187"/>
      <c r="AU992" s="187"/>
      <c r="AV992" s="187"/>
      <c r="AW992" s="187"/>
      <c r="AX992" s="187"/>
      <c r="AY992" s="187"/>
      <c r="AZ992" s="187"/>
      <c r="BA992" s="187"/>
      <c r="BB992" s="187"/>
    </row>
    <row r="993" spans="1:54" ht="15.75" customHeight="1">
      <c r="A993" s="442"/>
      <c r="B993" s="442"/>
      <c r="C993" s="187"/>
      <c r="D993" s="187"/>
      <c r="E993" s="187"/>
      <c r="F993" s="187"/>
      <c r="G993" s="444"/>
      <c r="H993" s="443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  <c r="AA993" s="187"/>
      <c r="AB993" s="187"/>
      <c r="AC993" s="187"/>
      <c r="AD993" s="187"/>
      <c r="AE993" s="187"/>
      <c r="AF993" s="187"/>
      <c r="AG993" s="187"/>
      <c r="AH993" s="187"/>
      <c r="AI993" s="187"/>
      <c r="AJ993" s="187"/>
      <c r="AO993" s="187"/>
      <c r="AP993" s="187"/>
      <c r="AQ993" s="187"/>
      <c r="AR993" s="187"/>
      <c r="AS993" s="187"/>
      <c r="AT993" s="187"/>
      <c r="AU993" s="187"/>
      <c r="AV993" s="187"/>
      <c r="AW993" s="187"/>
      <c r="AX993" s="187"/>
      <c r="AY993" s="187"/>
      <c r="AZ993" s="187"/>
      <c r="BA993" s="187"/>
      <c r="BB993" s="187"/>
    </row>
    <row r="994" spans="1:54" ht="15.75" customHeight="1">
      <c r="A994" s="442"/>
      <c r="B994" s="442"/>
      <c r="C994" s="187"/>
      <c r="D994" s="187"/>
      <c r="E994" s="187"/>
      <c r="F994" s="187"/>
      <c r="G994" s="444"/>
      <c r="H994" s="443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  <c r="AA994" s="187"/>
      <c r="AB994" s="187"/>
      <c r="AC994" s="187"/>
      <c r="AD994" s="187"/>
      <c r="AE994" s="187"/>
      <c r="AF994" s="187"/>
      <c r="AG994" s="187"/>
      <c r="AH994" s="187"/>
      <c r="AI994" s="187"/>
      <c r="AJ994" s="187"/>
      <c r="AO994" s="187"/>
      <c r="AP994" s="187"/>
      <c r="AQ994" s="187"/>
      <c r="AR994" s="187"/>
      <c r="AS994" s="187"/>
      <c r="AT994" s="187"/>
      <c r="AU994" s="187"/>
      <c r="AV994" s="187"/>
      <c r="AW994" s="187"/>
      <c r="AX994" s="187"/>
      <c r="AY994" s="187"/>
      <c r="AZ994" s="187"/>
      <c r="BA994" s="187"/>
      <c r="BB994" s="187"/>
    </row>
    <row r="995" spans="1:54" ht="15.75" customHeight="1">
      <c r="A995" s="442"/>
      <c r="B995" s="442"/>
      <c r="C995" s="187"/>
      <c r="D995" s="187"/>
      <c r="E995" s="187"/>
      <c r="F995" s="187"/>
      <c r="G995" s="444"/>
      <c r="H995" s="443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  <c r="AA995" s="187"/>
      <c r="AB995" s="187"/>
      <c r="AC995" s="187"/>
      <c r="AD995" s="187"/>
      <c r="AE995" s="187"/>
      <c r="AF995" s="187"/>
      <c r="AG995" s="187"/>
      <c r="AH995" s="187"/>
      <c r="AI995" s="187"/>
      <c r="AJ995" s="187"/>
      <c r="AO995" s="187"/>
      <c r="AP995" s="187"/>
      <c r="AQ995" s="187"/>
      <c r="AR995" s="187"/>
      <c r="AS995" s="187"/>
      <c r="AT995" s="187"/>
      <c r="AU995" s="187"/>
      <c r="AV995" s="187"/>
      <c r="AW995" s="187"/>
      <c r="AX995" s="187"/>
      <c r="AY995" s="187"/>
      <c r="AZ995" s="187"/>
      <c r="BA995" s="187"/>
      <c r="BB995" s="187"/>
    </row>
    <row r="996" spans="1:54" ht="15.75" customHeight="1">
      <c r="A996" s="442"/>
      <c r="B996" s="442"/>
      <c r="C996" s="187"/>
      <c r="D996" s="187"/>
      <c r="E996" s="187"/>
      <c r="F996" s="187"/>
      <c r="G996" s="444"/>
      <c r="H996" s="443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  <c r="AF996" s="187"/>
      <c r="AG996" s="187"/>
      <c r="AH996" s="187"/>
      <c r="AI996" s="187"/>
      <c r="AJ996" s="187"/>
      <c r="AO996" s="187"/>
      <c r="AP996" s="187"/>
      <c r="AQ996" s="187"/>
      <c r="AR996" s="187"/>
      <c r="AS996" s="187"/>
      <c r="AT996" s="187"/>
      <c r="AU996" s="187"/>
      <c r="AV996" s="187"/>
      <c r="AW996" s="187"/>
      <c r="AX996" s="187"/>
      <c r="AY996" s="187"/>
      <c r="AZ996" s="187"/>
      <c r="BA996" s="187"/>
      <c r="BB996" s="187"/>
    </row>
    <row r="997" spans="1:54" ht="15.75" customHeight="1">
      <c r="A997" s="442"/>
      <c r="B997" s="442"/>
      <c r="C997" s="187"/>
      <c r="D997" s="187"/>
      <c r="E997" s="187"/>
      <c r="F997" s="187"/>
      <c r="G997" s="444"/>
      <c r="H997" s="443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  <c r="AF997" s="187"/>
      <c r="AG997" s="187"/>
      <c r="AH997" s="187"/>
      <c r="AI997" s="187"/>
      <c r="AJ997" s="187"/>
      <c r="AO997" s="187"/>
      <c r="AP997" s="187"/>
      <c r="AQ997" s="187"/>
      <c r="AR997" s="187"/>
      <c r="AS997" s="187"/>
      <c r="AT997" s="187"/>
      <c r="AU997" s="187"/>
      <c r="AV997" s="187"/>
      <c r="AW997" s="187"/>
      <c r="AX997" s="187"/>
      <c r="AY997" s="187"/>
      <c r="AZ997" s="187"/>
      <c r="BA997" s="187"/>
      <c r="BB997" s="187"/>
    </row>
    <row r="998" spans="1:54" ht="15.75" customHeight="1">
      <c r="A998" s="442"/>
      <c r="B998" s="442"/>
      <c r="C998" s="187"/>
      <c r="D998" s="187"/>
      <c r="E998" s="187"/>
      <c r="F998" s="187"/>
      <c r="G998" s="444"/>
      <c r="H998" s="443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  <c r="AF998" s="187"/>
      <c r="AG998" s="187"/>
      <c r="AH998" s="187"/>
      <c r="AI998" s="187"/>
      <c r="AJ998" s="187"/>
      <c r="AO998" s="187"/>
      <c r="AP998" s="187"/>
      <c r="AQ998" s="187"/>
      <c r="AR998" s="187"/>
      <c r="AS998" s="187"/>
      <c r="AT998" s="187"/>
      <c r="AU998" s="187"/>
      <c r="AV998" s="187"/>
      <c r="AW998" s="187"/>
      <c r="AX998" s="187"/>
      <c r="AY998" s="187"/>
      <c r="AZ998" s="187"/>
      <c r="BA998" s="187"/>
      <c r="BB998" s="187"/>
    </row>
    <row r="999" spans="1:54" ht="15.75" customHeight="1">
      <c r="A999" s="442"/>
      <c r="B999" s="442"/>
      <c r="C999" s="187"/>
      <c r="D999" s="187"/>
      <c r="E999" s="187"/>
      <c r="F999" s="187"/>
      <c r="G999" s="444"/>
      <c r="H999" s="443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  <c r="AF999" s="187"/>
      <c r="AG999" s="187"/>
      <c r="AH999" s="187"/>
      <c r="AI999" s="187"/>
      <c r="AJ999" s="187"/>
      <c r="AO999" s="187"/>
      <c r="AP999" s="187"/>
      <c r="AQ999" s="187"/>
      <c r="AR999" s="187"/>
      <c r="AS999" s="187"/>
      <c r="AT999" s="187"/>
      <c r="AU999" s="187"/>
      <c r="AV999" s="187"/>
      <c r="AW999" s="187"/>
      <c r="AX999" s="187"/>
      <c r="AY999" s="187"/>
      <c r="AZ999" s="187"/>
      <c r="BA999" s="187"/>
      <c r="BB999" s="187"/>
    </row>
    <row r="1000" spans="1:54" ht="15.75" customHeight="1">
      <c r="A1000" s="442"/>
      <c r="B1000" s="442"/>
      <c r="C1000" s="187"/>
      <c r="D1000" s="187"/>
      <c r="E1000" s="187"/>
      <c r="F1000" s="187"/>
      <c r="G1000" s="444"/>
      <c r="H1000" s="443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  <c r="AF1000" s="187"/>
      <c r="AG1000" s="187"/>
      <c r="AH1000" s="187"/>
      <c r="AI1000" s="187"/>
      <c r="AJ1000" s="187"/>
      <c r="AO1000" s="187"/>
      <c r="AP1000" s="187"/>
      <c r="AQ1000" s="187"/>
      <c r="AR1000" s="187"/>
      <c r="AS1000" s="187"/>
      <c r="AT1000" s="187"/>
      <c r="AU1000" s="187"/>
      <c r="AV1000" s="187"/>
      <c r="AW1000" s="187"/>
      <c r="AX1000" s="187"/>
      <c r="AY1000" s="187"/>
      <c r="AZ1000" s="187"/>
      <c r="BA1000" s="187"/>
      <c r="BB1000" s="187"/>
    </row>
    <row r="1001" spans="1:54" ht="15.75" customHeight="1">
      <c r="A1001" s="442"/>
      <c r="B1001" s="442"/>
      <c r="C1001" s="187"/>
      <c r="D1001" s="187"/>
      <c r="E1001" s="187"/>
      <c r="F1001" s="187"/>
      <c r="G1001" s="444"/>
      <c r="H1001" s="443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  <c r="AF1001" s="187"/>
      <c r="AG1001" s="187"/>
      <c r="AH1001" s="187"/>
      <c r="AI1001" s="187"/>
      <c r="AJ1001" s="187"/>
      <c r="AO1001" s="187"/>
      <c r="AP1001" s="187"/>
      <c r="AQ1001" s="187"/>
      <c r="AR1001" s="187"/>
      <c r="AS1001" s="187"/>
      <c r="AT1001" s="187"/>
      <c r="AU1001" s="187"/>
      <c r="AV1001" s="187"/>
      <c r="AW1001" s="187"/>
      <c r="AX1001" s="187"/>
      <c r="AY1001" s="187"/>
      <c r="AZ1001" s="187"/>
      <c r="BA1001" s="187"/>
      <c r="BB1001" s="187"/>
    </row>
    <row r="1002" spans="1:54" ht="15.75" customHeight="1">
      <c r="A1002" s="442"/>
      <c r="B1002" s="442"/>
      <c r="C1002" s="187"/>
      <c r="D1002" s="187"/>
      <c r="E1002" s="187"/>
      <c r="F1002" s="187"/>
      <c r="G1002" s="444"/>
      <c r="H1002" s="443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  <c r="AF1002" s="187"/>
      <c r="AG1002" s="187"/>
      <c r="AH1002" s="187"/>
      <c r="AI1002" s="187"/>
      <c r="AJ1002" s="187"/>
      <c r="AO1002" s="187"/>
      <c r="AP1002" s="187"/>
      <c r="AQ1002" s="187"/>
      <c r="AR1002" s="187"/>
      <c r="AS1002" s="187"/>
      <c r="AT1002" s="187"/>
      <c r="AU1002" s="187"/>
      <c r="AV1002" s="187"/>
      <c r="AW1002" s="187"/>
      <c r="AX1002" s="187"/>
      <c r="AY1002" s="187"/>
      <c r="AZ1002" s="187"/>
      <c r="BA1002" s="187"/>
      <c r="BB1002" s="187"/>
    </row>
    <row r="1003" spans="1:54" ht="15.75" customHeight="1">
      <c r="A1003" s="442"/>
      <c r="B1003" s="442"/>
      <c r="C1003" s="187"/>
      <c r="D1003" s="187"/>
      <c r="E1003" s="187"/>
      <c r="F1003" s="187"/>
      <c r="G1003" s="444"/>
      <c r="H1003" s="443"/>
      <c r="J1003" s="187"/>
      <c r="K1003" s="187"/>
      <c r="L1003" s="187"/>
      <c r="M1003" s="187"/>
      <c r="N1003" s="187"/>
      <c r="O1003" s="187"/>
      <c r="P1003" s="187"/>
      <c r="Q1003" s="187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  <c r="AF1003" s="187"/>
      <c r="AG1003" s="187"/>
      <c r="AH1003" s="187"/>
      <c r="AI1003" s="187"/>
      <c r="AJ1003" s="187"/>
      <c r="AO1003" s="187"/>
      <c r="AP1003" s="187"/>
      <c r="AQ1003" s="187"/>
      <c r="AR1003" s="187"/>
      <c r="AS1003" s="187"/>
      <c r="AT1003" s="187"/>
      <c r="AU1003" s="187"/>
      <c r="AV1003" s="187"/>
      <c r="AW1003" s="187"/>
      <c r="AX1003" s="187"/>
      <c r="AY1003" s="187"/>
      <c r="AZ1003" s="187"/>
      <c r="BA1003" s="187"/>
      <c r="BB1003" s="187"/>
    </row>
    <row r="1004" spans="1:54" ht="15.75" customHeight="1">
      <c r="A1004" s="442"/>
      <c r="B1004" s="442"/>
      <c r="C1004" s="187"/>
      <c r="D1004" s="187"/>
      <c r="E1004" s="187"/>
      <c r="F1004" s="187"/>
      <c r="G1004" s="444"/>
      <c r="H1004" s="443"/>
      <c r="J1004" s="187"/>
      <c r="K1004" s="187"/>
      <c r="L1004" s="187"/>
      <c r="M1004" s="187"/>
      <c r="N1004" s="187"/>
      <c r="O1004" s="187"/>
      <c r="P1004" s="187"/>
      <c r="Q1004" s="187"/>
      <c r="R1004" s="187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  <c r="AF1004" s="187"/>
      <c r="AG1004" s="187"/>
      <c r="AH1004" s="187"/>
      <c r="AI1004" s="187"/>
      <c r="AJ1004" s="187"/>
      <c r="AO1004" s="187"/>
      <c r="AP1004" s="187"/>
      <c r="AQ1004" s="187"/>
      <c r="AR1004" s="187"/>
      <c r="AS1004" s="187"/>
      <c r="AT1004" s="187"/>
      <c r="AU1004" s="187"/>
      <c r="AV1004" s="187"/>
      <c r="AW1004" s="187"/>
      <c r="AX1004" s="187"/>
      <c r="AY1004" s="187"/>
      <c r="AZ1004" s="187"/>
      <c r="BA1004" s="187"/>
      <c r="BB1004" s="187"/>
    </row>
    <row r="1005" spans="1:54" ht="15.75" customHeight="1">
      <c r="A1005" s="442"/>
      <c r="B1005" s="442"/>
      <c r="C1005" s="187"/>
      <c r="D1005" s="187"/>
      <c r="E1005" s="187"/>
      <c r="F1005" s="187"/>
      <c r="G1005" s="444"/>
      <c r="H1005" s="443"/>
      <c r="J1005" s="187"/>
      <c r="K1005" s="187"/>
      <c r="L1005" s="187"/>
      <c r="M1005" s="187"/>
      <c r="N1005" s="187"/>
      <c r="O1005" s="187"/>
      <c r="P1005" s="187"/>
      <c r="Q1005" s="187"/>
      <c r="R1005" s="187"/>
      <c r="S1005" s="187"/>
      <c r="T1005" s="187"/>
      <c r="U1005" s="187"/>
      <c r="V1005" s="187"/>
      <c r="W1005" s="187"/>
      <c r="X1005" s="187"/>
      <c r="Y1005" s="187"/>
      <c r="Z1005" s="187"/>
      <c r="AA1005" s="187"/>
      <c r="AB1005" s="187"/>
      <c r="AC1005" s="187"/>
      <c r="AD1005" s="187"/>
      <c r="AE1005" s="187"/>
      <c r="AF1005" s="187"/>
      <c r="AG1005" s="187"/>
      <c r="AH1005" s="187"/>
      <c r="AI1005" s="187"/>
      <c r="AJ1005" s="187"/>
      <c r="AO1005" s="187"/>
      <c r="AP1005" s="187"/>
      <c r="AQ1005" s="187"/>
      <c r="AR1005" s="187"/>
      <c r="AS1005" s="187"/>
      <c r="AT1005" s="187"/>
      <c r="AU1005" s="187"/>
      <c r="AV1005" s="187"/>
      <c r="AW1005" s="187"/>
      <c r="AX1005" s="187"/>
      <c r="AY1005" s="187"/>
      <c r="AZ1005" s="187"/>
      <c r="BA1005" s="187"/>
      <c r="BB1005" s="187"/>
    </row>
    <row r="1006" spans="1:54" ht="15.75" customHeight="1">
      <c r="A1006" s="442"/>
      <c r="B1006" s="442"/>
      <c r="C1006" s="187"/>
      <c r="D1006" s="187"/>
      <c r="E1006" s="187"/>
      <c r="F1006" s="187"/>
      <c r="G1006" s="444"/>
      <c r="H1006" s="443"/>
      <c r="J1006" s="187"/>
      <c r="K1006" s="187"/>
      <c r="L1006" s="187"/>
      <c r="M1006" s="187"/>
      <c r="N1006" s="187"/>
      <c r="O1006" s="187"/>
      <c r="P1006" s="187"/>
      <c r="Q1006" s="187"/>
      <c r="R1006" s="187"/>
      <c r="S1006" s="187"/>
      <c r="T1006" s="187"/>
      <c r="U1006" s="187"/>
      <c r="V1006" s="187"/>
      <c r="W1006" s="187"/>
      <c r="X1006" s="187"/>
      <c r="Y1006" s="187"/>
      <c r="Z1006" s="187"/>
      <c r="AA1006" s="187"/>
      <c r="AB1006" s="187"/>
      <c r="AC1006" s="187"/>
      <c r="AD1006" s="187"/>
      <c r="AE1006" s="187"/>
      <c r="AF1006" s="187"/>
      <c r="AG1006" s="187"/>
      <c r="AH1006" s="187"/>
      <c r="AI1006" s="187"/>
      <c r="AJ1006" s="187"/>
      <c r="AO1006" s="187"/>
      <c r="AP1006" s="187"/>
      <c r="AQ1006" s="187"/>
      <c r="AR1006" s="187"/>
      <c r="AS1006" s="187"/>
      <c r="AT1006" s="187"/>
      <c r="AU1006" s="187"/>
      <c r="AV1006" s="187"/>
      <c r="AW1006" s="187"/>
      <c r="AX1006" s="187"/>
      <c r="AY1006" s="187"/>
      <c r="AZ1006" s="187"/>
      <c r="BA1006" s="187"/>
      <c r="BB1006" s="187"/>
    </row>
    <row r="1007" spans="1:54" ht="15.75" customHeight="1">
      <c r="C1007" s="445"/>
      <c r="D1007" s="445"/>
      <c r="E1007" s="445"/>
      <c r="F1007" s="445"/>
      <c r="G1007" s="444"/>
      <c r="H1007" s="443"/>
      <c r="J1007" s="187"/>
      <c r="K1007" s="187"/>
      <c r="L1007" s="187"/>
      <c r="M1007" s="187"/>
      <c r="N1007" s="187"/>
      <c r="O1007" s="187"/>
      <c r="P1007" s="187"/>
      <c r="Q1007" s="187"/>
      <c r="R1007" s="187"/>
      <c r="S1007" s="187"/>
      <c r="T1007" s="187"/>
      <c r="U1007" s="187"/>
      <c r="V1007" s="187"/>
      <c r="W1007" s="187"/>
      <c r="X1007" s="187"/>
      <c r="Y1007" s="187"/>
      <c r="Z1007" s="187"/>
      <c r="AA1007" s="187"/>
      <c r="AB1007" s="187"/>
      <c r="AC1007" s="187"/>
      <c r="AD1007" s="187"/>
      <c r="AE1007" s="187"/>
      <c r="AF1007" s="187"/>
      <c r="AG1007" s="187"/>
      <c r="AH1007" s="187"/>
      <c r="AI1007" s="187"/>
      <c r="AJ1007" s="187"/>
      <c r="AO1007" s="187"/>
      <c r="AP1007" s="187"/>
      <c r="AQ1007" s="187"/>
      <c r="AR1007" s="187"/>
      <c r="AS1007" s="187"/>
      <c r="AT1007" s="187"/>
      <c r="AU1007" s="187"/>
      <c r="AV1007" s="187"/>
      <c r="AW1007" s="187"/>
      <c r="AX1007" s="187"/>
      <c r="AY1007" s="187"/>
      <c r="AZ1007" s="187"/>
      <c r="BA1007" s="187"/>
      <c r="BB1007" s="187"/>
    </row>
    <row r="1008" spans="1:54" ht="15.75" customHeight="1">
      <c r="C1008" s="445"/>
      <c r="D1008" s="445"/>
      <c r="E1008" s="445"/>
      <c r="F1008" s="445"/>
      <c r="G1008" s="444"/>
      <c r="H1008" s="443"/>
      <c r="J1008" s="187"/>
      <c r="K1008" s="187"/>
      <c r="L1008" s="187"/>
      <c r="M1008" s="187"/>
      <c r="N1008" s="187"/>
      <c r="O1008" s="187"/>
      <c r="P1008" s="187"/>
      <c r="Q1008" s="187"/>
      <c r="R1008" s="187"/>
      <c r="S1008" s="187"/>
      <c r="T1008" s="187"/>
      <c r="U1008" s="187"/>
      <c r="V1008" s="187"/>
      <c r="W1008" s="187"/>
      <c r="X1008" s="187"/>
      <c r="Y1008" s="187"/>
      <c r="Z1008" s="187"/>
      <c r="AA1008" s="187"/>
      <c r="AB1008" s="187"/>
      <c r="AC1008" s="187"/>
      <c r="AD1008" s="187"/>
      <c r="AE1008" s="187"/>
      <c r="AF1008" s="187"/>
      <c r="AG1008" s="187"/>
      <c r="AH1008" s="187"/>
      <c r="AI1008" s="187"/>
      <c r="AJ1008" s="187"/>
      <c r="AO1008" s="187"/>
      <c r="AP1008" s="187"/>
      <c r="AQ1008" s="187"/>
      <c r="AR1008" s="187"/>
      <c r="AS1008" s="187"/>
      <c r="AT1008" s="187"/>
      <c r="AU1008" s="187"/>
      <c r="AV1008" s="187"/>
      <c r="AW1008" s="187"/>
      <c r="AX1008" s="187"/>
      <c r="AY1008" s="187"/>
      <c r="AZ1008" s="187"/>
      <c r="BA1008" s="187"/>
      <c r="BB1008" s="187"/>
    </row>
    <row r="1048533" spans="37:37" ht="15" customHeight="1">
      <c r="AK1048533" s="311"/>
    </row>
    <row r="1048534" spans="37:37" ht="15" customHeight="1">
      <c r="AK1048534" s="344"/>
    </row>
    <row r="1048535" spans="37:37" ht="15" customHeight="1">
      <c r="AK1048535" s="345"/>
    </row>
    <row r="1048536" spans="37:37" ht="15" customHeight="1">
      <c r="AK1048536" s="347"/>
    </row>
    <row r="1048537" spans="37:37" ht="15" customHeight="1">
      <c r="AK1048537" s="195"/>
    </row>
    <row r="1048538" spans="37:37" ht="15" customHeight="1">
      <c r="AK1048538" s="195"/>
    </row>
    <row r="1048539" spans="37:37" ht="15" customHeight="1">
      <c r="AK1048539" s="195"/>
    </row>
    <row r="1048540" spans="37:37" ht="15" customHeight="1">
      <c r="AK1048540" s="195"/>
    </row>
    <row r="1048541" spans="37:37" ht="15" customHeight="1">
      <c r="AK1048541" s="195"/>
    </row>
    <row r="1048542" spans="37:37" ht="15" customHeight="1">
      <c r="AK1048542" s="195"/>
    </row>
    <row r="1048543" spans="37:37" ht="15" customHeight="1">
      <c r="AK1048543" s="195"/>
    </row>
    <row r="1048544" spans="37:37" ht="15" customHeight="1">
      <c r="AK1048544" s="195"/>
    </row>
    <row r="1048545" spans="37:37" ht="15" customHeight="1">
      <c r="AK1048545" s="204"/>
    </row>
    <row r="1048546" spans="37:37" ht="15" customHeight="1">
      <c r="AK1048546" s="204"/>
    </row>
    <row r="1048547" spans="37:37" ht="15" customHeight="1">
      <c r="AK1048547" s="195"/>
    </row>
    <row r="1048548" spans="37:37" ht="15" customHeight="1">
      <c r="AK1048548" s="195"/>
    </row>
    <row r="1048549" spans="37:37" ht="15" customHeight="1">
      <c r="AK1048549" s="195"/>
    </row>
    <row r="1048550" spans="37:37" ht="15" customHeight="1">
      <c r="AK1048550" s="244"/>
    </row>
    <row r="1048551" spans="37:37" ht="15" customHeight="1">
      <c r="AK1048551" s="244"/>
    </row>
    <row r="1048552" spans="37:37" ht="15" customHeight="1">
      <c r="AK1048552" s="195"/>
    </row>
    <row r="1048553" spans="37:37" ht="15" customHeight="1">
      <c r="AK1048553" s="195"/>
    </row>
    <row r="1048554" spans="37:37" ht="15" customHeight="1">
      <c r="AK1048554" s="195"/>
    </row>
    <row r="1048555" spans="37:37" ht="15" customHeight="1">
      <c r="AK1048555" s="195"/>
    </row>
    <row r="1048556" spans="37:37" ht="15" customHeight="1">
      <c r="AK1048556" s="195"/>
    </row>
    <row r="1048557" spans="37:37" ht="15" customHeight="1">
      <c r="AK1048557" s="430"/>
    </row>
    <row r="1048558" spans="37:37" ht="15" customHeight="1">
      <c r="AK1048558" s="195"/>
    </row>
    <row r="1048559" spans="37:37" ht="15" customHeight="1">
      <c r="AK1048559" s="233"/>
    </row>
    <row r="1048560" spans="37:37" ht="15" customHeight="1">
      <c r="AK1048560" s="195"/>
    </row>
    <row r="1048561" spans="37:37" ht="15" customHeight="1">
      <c r="AK1048561" s="249"/>
    </row>
    <row r="1048562" spans="37:37" ht="15" customHeight="1">
      <c r="AK1048562" s="195"/>
    </row>
    <row r="1048563" spans="37:37" ht="15" customHeight="1">
      <c r="AK1048563" s="195"/>
    </row>
    <row r="1048564" spans="37:37" ht="15" customHeight="1">
      <c r="AK1048564" s="195"/>
    </row>
    <row r="1048565" spans="37:37" ht="15" customHeight="1">
      <c r="AK1048565" s="195"/>
    </row>
    <row r="1048566" spans="37:37" ht="15" customHeight="1">
      <c r="AK1048566" s="195"/>
    </row>
    <row r="1048567" spans="37:37" ht="15" customHeight="1">
      <c r="AK1048567" s="195"/>
    </row>
    <row r="1048568" spans="37:37" ht="15" customHeight="1">
      <c r="AK1048568" s="195"/>
    </row>
    <row r="1048569" spans="37:37" ht="15" customHeight="1">
      <c r="AK1048569" s="219"/>
    </row>
    <row r="1048570" spans="37:37" ht="15" customHeight="1">
      <c r="AK1048570" s="195"/>
    </row>
    <row r="1048571" spans="37:37" ht="15" customHeight="1">
      <c r="AK1048571" s="195"/>
    </row>
    <row r="1048572" spans="37:37" ht="15" customHeight="1">
      <c r="AK1048572" s="195"/>
    </row>
    <row r="1048573" spans="37:37" ht="15" customHeight="1">
      <c r="AK1048573" s="195"/>
    </row>
    <row r="1048574" spans="37:37" ht="15" customHeight="1">
      <c r="AK1048574" s="195"/>
    </row>
    <row r="1048575" spans="37:37" ht="15" customHeight="1">
      <c r="AK1048575" s="195"/>
    </row>
  </sheetData>
  <autoFilter ref="D4:AX153" xr:uid="{00000000-0009-0000-0000-000002000000}"/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210"/>
  <sheetViews>
    <sheetView workbookViewId="0">
      <pane xSplit="6" ySplit="3" topLeftCell="G52" activePane="bottomRight" state="frozen"/>
      <selection pane="bottomRight" activeCell="D59" sqref="D59"/>
      <selection pane="bottomLeft" activeCell="A4" sqref="A4"/>
      <selection pane="topRight" activeCell="G1" sqref="G1"/>
    </sheetView>
  </sheetViews>
  <sheetFormatPr defaultColWidth="11" defaultRowHeight="12"/>
  <cols>
    <col min="1" max="1" width="14.125" style="360" bestFit="1" customWidth="1"/>
    <col min="2" max="2" width="14.75" style="360" customWidth="1"/>
    <col min="3" max="3" width="12.375" style="360" customWidth="1"/>
    <col min="4" max="4" width="33.75" style="360" customWidth="1"/>
    <col min="5" max="5" width="3.875" style="360" customWidth="1"/>
    <col min="6" max="32" width="7" style="360" customWidth="1"/>
    <col min="33" max="35" width="7.375" style="360" customWidth="1"/>
    <col min="36" max="68" width="7" style="360" customWidth="1"/>
    <col min="69" max="69" width="7.25" style="360" customWidth="1"/>
    <col min="70" max="98" width="7" style="360" customWidth="1"/>
    <col min="99" max="16384" width="11" style="360"/>
  </cols>
  <sheetData>
    <row r="1" spans="1:98" ht="33.75" customHeight="1">
      <c r="A1" s="361"/>
      <c r="B1" s="361"/>
      <c r="C1" s="361"/>
      <c r="D1" s="361"/>
      <c r="E1" s="361"/>
      <c r="F1" s="362"/>
      <c r="G1" s="363" t="s">
        <v>567</v>
      </c>
      <c r="H1" s="363" t="s">
        <v>331</v>
      </c>
      <c r="I1" s="363" t="s">
        <v>568</v>
      </c>
      <c r="J1" s="363" t="s">
        <v>333</v>
      </c>
      <c r="K1" s="363" t="s">
        <v>257</v>
      </c>
      <c r="L1" s="363" t="s">
        <v>569</v>
      </c>
      <c r="M1" s="363" t="s">
        <v>321</v>
      </c>
      <c r="N1" s="363" t="s">
        <v>570</v>
      </c>
      <c r="O1" s="363" t="s">
        <v>571</v>
      </c>
      <c r="P1" s="363" t="s">
        <v>572</v>
      </c>
      <c r="Q1" s="363" t="s">
        <v>261</v>
      </c>
      <c r="R1" s="363" t="s">
        <v>325</v>
      </c>
      <c r="S1" s="363" t="s">
        <v>573</v>
      </c>
      <c r="T1" s="363" t="s">
        <v>324</v>
      </c>
      <c r="U1" s="507" t="s">
        <v>574</v>
      </c>
      <c r="V1" s="363" t="s">
        <v>575</v>
      </c>
      <c r="W1" s="363" t="s">
        <v>576</v>
      </c>
      <c r="X1" s="363" t="s">
        <v>577</v>
      </c>
      <c r="Y1" s="363" t="s">
        <v>578</v>
      </c>
      <c r="Z1" s="363" t="s">
        <v>579</v>
      </c>
      <c r="AA1" s="363" t="s">
        <v>336</v>
      </c>
      <c r="AB1" s="363" t="s">
        <v>562</v>
      </c>
      <c r="AC1" s="363" t="s">
        <v>580</v>
      </c>
      <c r="AD1" s="363" t="s">
        <v>323</v>
      </c>
      <c r="AE1" s="363" t="s">
        <v>581</v>
      </c>
      <c r="AF1" s="363" t="s">
        <v>334</v>
      </c>
      <c r="AG1" s="363" t="s">
        <v>582</v>
      </c>
      <c r="AH1" s="363" t="s">
        <v>583</v>
      </c>
      <c r="AI1" s="363" t="s">
        <v>584</v>
      </c>
      <c r="AJ1" s="507" t="s">
        <v>585</v>
      </c>
      <c r="AK1" s="363" t="s">
        <v>586</v>
      </c>
      <c r="AL1" s="363" t="s">
        <v>587</v>
      </c>
      <c r="AM1" s="410" t="s">
        <v>342</v>
      </c>
      <c r="AN1" s="410" t="s">
        <v>588</v>
      </c>
      <c r="AO1" s="410" t="s">
        <v>589</v>
      </c>
      <c r="AP1" s="410" t="s">
        <v>590</v>
      </c>
      <c r="AQ1" s="410" t="s">
        <v>591</v>
      </c>
      <c r="AR1" s="410" t="s">
        <v>592</v>
      </c>
      <c r="AS1" s="410" t="s">
        <v>593</v>
      </c>
      <c r="AT1" s="410" t="s">
        <v>346</v>
      </c>
      <c r="AU1" s="410" t="s">
        <v>357</v>
      </c>
      <c r="AV1" s="410" t="s">
        <v>594</v>
      </c>
      <c r="AW1" s="410" t="s">
        <v>359</v>
      </c>
      <c r="AX1" s="410" t="s">
        <v>595</v>
      </c>
      <c r="AY1" s="410" t="s">
        <v>348</v>
      </c>
      <c r="AZ1" s="410" t="s">
        <v>596</v>
      </c>
      <c r="BA1" s="410" t="s">
        <v>597</v>
      </c>
      <c r="BB1" s="410" t="s">
        <v>598</v>
      </c>
      <c r="BC1" s="410" t="s">
        <v>339</v>
      </c>
      <c r="BD1" s="410" t="s">
        <v>599</v>
      </c>
      <c r="BE1" s="410" t="s">
        <v>600</v>
      </c>
      <c r="BF1" s="410" t="s">
        <v>601</v>
      </c>
      <c r="BG1" s="410" t="s">
        <v>602</v>
      </c>
      <c r="BH1" s="410" t="s">
        <v>603</v>
      </c>
      <c r="BI1" s="410" t="s">
        <v>353</v>
      </c>
      <c r="BJ1" s="410" t="s">
        <v>604</v>
      </c>
      <c r="BK1" s="410" t="s">
        <v>605</v>
      </c>
      <c r="BL1" s="410" t="s">
        <v>606</v>
      </c>
      <c r="BM1" s="409" t="s">
        <v>607</v>
      </c>
      <c r="BN1" s="409" t="s">
        <v>608</v>
      </c>
      <c r="BO1" s="409" t="s">
        <v>609</v>
      </c>
      <c r="BP1" s="409" t="s">
        <v>610</v>
      </c>
      <c r="BQ1" s="409" t="s">
        <v>611</v>
      </c>
      <c r="BR1" s="409" t="s">
        <v>612</v>
      </c>
      <c r="BS1" s="409" t="s">
        <v>613</v>
      </c>
      <c r="BT1" s="409" t="s">
        <v>614</v>
      </c>
      <c r="BU1" s="409" t="s">
        <v>615</v>
      </c>
      <c r="BV1" s="409" t="s">
        <v>355</v>
      </c>
      <c r="BW1" s="409" t="s">
        <v>512</v>
      </c>
      <c r="BX1" s="409" t="s">
        <v>616</v>
      </c>
      <c r="BY1" s="409" t="s">
        <v>617</v>
      </c>
      <c r="BZ1" s="409" t="s">
        <v>618</v>
      </c>
      <c r="CA1" s="409" t="s">
        <v>619</v>
      </c>
      <c r="CB1" s="409" t="s">
        <v>620</v>
      </c>
      <c r="CC1" s="409" t="s">
        <v>621</v>
      </c>
      <c r="CD1" s="409" t="s">
        <v>622</v>
      </c>
      <c r="CE1" s="409" t="s">
        <v>623</v>
      </c>
      <c r="CF1" s="409" t="s">
        <v>624</v>
      </c>
      <c r="CG1" s="409" t="s">
        <v>625</v>
      </c>
      <c r="CH1" s="409" t="s">
        <v>626</v>
      </c>
      <c r="CI1" s="409" t="s">
        <v>627</v>
      </c>
      <c r="CJ1" s="409" t="s">
        <v>628</v>
      </c>
      <c r="CK1" s="409" t="s">
        <v>629</v>
      </c>
      <c r="CL1" s="409" t="s">
        <v>630</v>
      </c>
      <c r="CM1" s="409" t="s">
        <v>631</v>
      </c>
      <c r="CN1" s="409" t="s">
        <v>631</v>
      </c>
      <c r="CO1" s="409" t="s">
        <v>631</v>
      </c>
      <c r="CP1" s="409" t="s">
        <v>632</v>
      </c>
      <c r="CQ1" s="456" t="s">
        <v>633</v>
      </c>
      <c r="CR1" s="456" t="s">
        <v>634</v>
      </c>
      <c r="CS1" s="456" t="s">
        <v>635</v>
      </c>
      <c r="CT1" s="456" t="s">
        <v>636</v>
      </c>
    </row>
    <row r="2" spans="1:98">
      <c r="A2" s="361"/>
      <c r="B2" s="361"/>
      <c r="C2" s="361"/>
      <c r="D2" s="361"/>
      <c r="E2" s="361"/>
      <c r="F2" s="362"/>
      <c r="G2" s="364">
        <f t="shared" ref="G2:AL2" si="0">SUMPRODUCT($E$4:$E$210,G4:G210)</f>
        <v>10</v>
      </c>
      <c r="H2" s="364">
        <f t="shared" si="0"/>
        <v>10</v>
      </c>
      <c r="I2" s="364">
        <f t="shared" si="0"/>
        <v>11</v>
      </c>
      <c r="J2" s="364">
        <f t="shared" si="0"/>
        <v>5</v>
      </c>
      <c r="K2" s="364">
        <f t="shared" si="0"/>
        <v>5</v>
      </c>
      <c r="L2" s="364">
        <f t="shared" si="0"/>
        <v>11</v>
      </c>
      <c r="M2" s="364">
        <f t="shared" si="0"/>
        <v>8</v>
      </c>
      <c r="N2" s="364">
        <f t="shared" si="0"/>
        <v>8</v>
      </c>
      <c r="O2" s="364">
        <f t="shared" si="0"/>
        <v>15</v>
      </c>
      <c r="P2" s="364">
        <f t="shared" si="0"/>
        <v>0</v>
      </c>
      <c r="Q2" s="364">
        <f t="shared" si="0"/>
        <v>4</v>
      </c>
      <c r="R2" s="364">
        <f t="shared" si="0"/>
        <v>10</v>
      </c>
      <c r="S2" s="364">
        <f t="shared" si="0"/>
        <v>5</v>
      </c>
      <c r="T2" s="364">
        <f t="shared" si="0"/>
        <v>4</v>
      </c>
      <c r="U2" s="508">
        <f t="shared" si="0"/>
        <v>0</v>
      </c>
      <c r="V2" s="364">
        <f t="shared" si="0"/>
        <v>6</v>
      </c>
      <c r="W2" s="364">
        <f t="shared" si="0"/>
        <v>9</v>
      </c>
      <c r="X2" s="364">
        <f t="shared" si="0"/>
        <v>14</v>
      </c>
      <c r="Y2" s="364">
        <f t="shared" si="0"/>
        <v>2</v>
      </c>
      <c r="Z2" s="364">
        <f t="shared" si="0"/>
        <v>15</v>
      </c>
      <c r="AA2" s="364">
        <f t="shared" si="0"/>
        <v>3</v>
      </c>
      <c r="AB2" s="364">
        <f t="shared" si="0"/>
        <v>8</v>
      </c>
      <c r="AC2" s="364">
        <f t="shared" si="0"/>
        <v>3</v>
      </c>
      <c r="AD2" s="364">
        <f t="shared" si="0"/>
        <v>7</v>
      </c>
      <c r="AE2" s="364">
        <f t="shared" si="0"/>
        <v>4</v>
      </c>
      <c r="AF2" s="364">
        <f t="shared" si="0"/>
        <v>9</v>
      </c>
      <c r="AG2" s="364">
        <f t="shared" si="0"/>
        <v>2</v>
      </c>
      <c r="AH2" s="364">
        <f t="shared" si="0"/>
        <v>13</v>
      </c>
      <c r="AI2" s="364">
        <f t="shared" si="0"/>
        <v>3</v>
      </c>
      <c r="AJ2" s="508">
        <f t="shared" si="0"/>
        <v>14</v>
      </c>
      <c r="AK2" s="364">
        <f t="shared" si="0"/>
        <v>0</v>
      </c>
      <c r="AL2" s="364">
        <f t="shared" si="0"/>
        <v>8</v>
      </c>
      <c r="AM2" s="408">
        <f t="shared" ref="AM2:BR2" si="1">SUMPRODUCT($E$4:$E$210,AM4:AM210)</f>
        <v>12</v>
      </c>
      <c r="AN2" s="408">
        <f t="shared" si="1"/>
        <v>3</v>
      </c>
      <c r="AO2" s="408">
        <f t="shared" si="1"/>
        <v>5</v>
      </c>
      <c r="AP2" s="408">
        <f t="shared" si="1"/>
        <v>8</v>
      </c>
      <c r="AQ2" s="408">
        <f t="shared" si="1"/>
        <v>4</v>
      </c>
      <c r="AR2" s="408">
        <f t="shared" si="1"/>
        <v>6</v>
      </c>
      <c r="AS2" s="408">
        <f t="shared" si="1"/>
        <v>6</v>
      </c>
      <c r="AT2" s="408">
        <f t="shared" si="1"/>
        <v>6</v>
      </c>
      <c r="AU2" s="408">
        <f t="shared" si="1"/>
        <v>6</v>
      </c>
      <c r="AV2" s="408">
        <f t="shared" si="1"/>
        <v>8</v>
      </c>
      <c r="AW2" s="408">
        <f t="shared" si="1"/>
        <v>8</v>
      </c>
      <c r="AX2" s="408">
        <f t="shared" si="1"/>
        <v>13</v>
      </c>
      <c r="AY2" s="408">
        <f t="shared" si="1"/>
        <v>0</v>
      </c>
      <c r="AZ2" s="408">
        <f t="shared" si="1"/>
        <v>0</v>
      </c>
      <c r="BA2" s="408">
        <f t="shared" si="1"/>
        <v>10</v>
      </c>
      <c r="BB2" s="408">
        <f t="shared" si="1"/>
        <v>10</v>
      </c>
      <c r="BC2" s="408">
        <f t="shared" si="1"/>
        <v>6</v>
      </c>
      <c r="BD2" s="408">
        <f t="shared" si="1"/>
        <v>5</v>
      </c>
      <c r="BE2" s="408">
        <f t="shared" si="1"/>
        <v>0</v>
      </c>
      <c r="BF2" s="408">
        <f t="shared" si="1"/>
        <v>5</v>
      </c>
      <c r="BG2" s="408">
        <f t="shared" si="1"/>
        <v>5</v>
      </c>
      <c r="BH2" s="408">
        <f t="shared" si="1"/>
        <v>7</v>
      </c>
      <c r="BI2" s="408">
        <f t="shared" si="1"/>
        <v>0</v>
      </c>
      <c r="BJ2" s="408">
        <f t="shared" si="1"/>
        <v>9</v>
      </c>
      <c r="BK2" s="408">
        <f t="shared" si="1"/>
        <v>5</v>
      </c>
      <c r="BL2" s="408">
        <f t="shared" si="1"/>
        <v>6</v>
      </c>
      <c r="BM2" s="407">
        <f t="shared" si="1"/>
        <v>0</v>
      </c>
      <c r="BN2" s="407">
        <f t="shared" si="1"/>
        <v>0</v>
      </c>
      <c r="BO2" s="407">
        <f t="shared" si="1"/>
        <v>0</v>
      </c>
      <c r="BP2" s="407">
        <f t="shared" si="1"/>
        <v>0</v>
      </c>
      <c r="BQ2" s="407">
        <f t="shared" si="1"/>
        <v>0</v>
      </c>
      <c r="BR2" s="407">
        <f t="shared" si="1"/>
        <v>0</v>
      </c>
      <c r="BS2" s="407">
        <f t="shared" ref="BS2:CT2" si="2">SUMPRODUCT($E$4:$E$210,BS4:BS210)</f>
        <v>0</v>
      </c>
      <c r="BT2" s="407">
        <f t="shared" si="2"/>
        <v>0</v>
      </c>
      <c r="BU2" s="407">
        <f t="shared" si="2"/>
        <v>0</v>
      </c>
      <c r="BV2" s="407">
        <f t="shared" si="2"/>
        <v>0</v>
      </c>
      <c r="BW2" s="407">
        <f t="shared" si="2"/>
        <v>0</v>
      </c>
      <c r="BX2" s="407">
        <f t="shared" si="2"/>
        <v>0</v>
      </c>
      <c r="BY2" s="407">
        <f t="shared" si="2"/>
        <v>0</v>
      </c>
      <c r="BZ2" s="407">
        <f t="shared" si="2"/>
        <v>0</v>
      </c>
      <c r="CA2" s="407">
        <f t="shared" si="2"/>
        <v>0</v>
      </c>
      <c r="CB2" s="407">
        <f t="shared" si="2"/>
        <v>0</v>
      </c>
      <c r="CC2" s="407">
        <f t="shared" si="2"/>
        <v>0</v>
      </c>
      <c r="CD2" s="407">
        <f t="shared" si="2"/>
        <v>0</v>
      </c>
      <c r="CE2" s="407">
        <f t="shared" si="2"/>
        <v>0</v>
      </c>
      <c r="CF2" s="407">
        <f t="shared" si="2"/>
        <v>0</v>
      </c>
      <c r="CG2" s="407">
        <f t="shared" si="2"/>
        <v>0</v>
      </c>
      <c r="CH2" s="407">
        <f t="shared" si="2"/>
        <v>0</v>
      </c>
      <c r="CI2" s="407">
        <f t="shared" si="2"/>
        <v>0</v>
      </c>
      <c r="CJ2" s="407">
        <f t="shared" si="2"/>
        <v>0</v>
      </c>
      <c r="CK2" s="407">
        <f t="shared" si="2"/>
        <v>0</v>
      </c>
      <c r="CL2" s="407">
        <f t="shared" si="2"/>
        <v>0</v>
      </c>
      <c r="CM2" s="407">
        <f t="shared" si="2"/>
        <v>0</v>
      </c>
      <c r="CN2" s="407">
        <f t="shared" si="2"/>
        <v>0</v>
      </c>
      <c r="CO2" s="407">
        <f t="shared" si="2"/>
        <v>0</v>
      </c>
      <c r="CP2" s="407">
        <f t="shared" si="2"/>
        <v>0</v>
      </c>
      <c r="CQ2" s="448">
        <f t="shared" si="2"/>
        <v>0</v>
      </c>
      <c r="CR2" s="448">
        <f t="shared" si="2"/>
        <v>0</v>
      </c>
      <c r="CS2" s="448">
        <f t="shared" si="2"/>
        <v>0</v>
      </c>
      <c r="CT2" s="448">
        <f t="shared" si="2"/>
        <v>0</v>
      </c>
    </row>
    <row r="3" spans="1:98">
      <c r="A3" s="365" t="s">
        <v>637</v>
      </c>
      <c r="B3" s="365" t="s">
        <v>638</v>
      </c>
      <c r="C3" s="365" t="s">
        <v>364</v>
      </c>
      <c r="D3" s="365" t="s">
        <v>365</v>
      </c>
      <c r="E3" s="365" t="s">
        <v>366</v>
      </c>
      <c r="F3" s="365" t="s">
        <v>367</v>
      </c>
      <c r="G3" s="411">
        <f t="shared" ref="G3:AL3" si="3">SUM(G4:G210)</f>
        <v>2</v>
      </c>
      <c r="H3" s="510">
        <f t="shared" si="3"/>
        <v>2</v>
      </c>
      <c r="I3" s="411">
        <f t="shared" si="3"/>
        <v>3</v>
      </c>
      <c r="J3" s="411">
        <f t="shared" si="3"/>
        <v>2</v>
      </c>
      <c r="K3" s="411">
        <f t="shared" si="3"/>
        <v>1</v>
      </c>
      <c r="L3" s="411">
        <f t="shared" si="3"/>
        <v>3</v>
      </c>
      <c r="M3" s="411">
        <f t="shared" si="3"/>
        <v>2</v>
      </c>
      <c r="N3" s="411">
        <f t="shared" si="3"/>
        <v>3</v>
      </c>
      <c r="O3" s="411">
        <f t="shared" si="3"/>
        <v>3</v>
      </c>
      <c r="P3" s="510">
        <f t="shared" si="3"/>
        <v>0</v>
      </c>
      <c r="Q3" s="510">
        <f t="shared" si="3"/>
        <v>1</v>
      </c>
      <c r="R3" s="411">
        <f t="shared" si="3"/>
        <v>3</v>
      </c>
      <c r="S3" s="411">
        <f t="shared" si="3"/>
        <v>1</v>
      </c>
      <c r="T3" s="510">
        <f t="shared" si="3"/>
        <v>1</v>
      </c>
      <c r="U3" s="510">
        <f t="shared" si="3"/>
        <v>0</v>
      </c>
      <c r="V3" s="411">
        <f t="shared" si="3"/>
        <v>3</v>
      </c>
      <c r="W3" s="411">
        <f t="shared" si="3"/>
        <v>4</v>
      </c>
      <c r="X3" s="411">
        <f t="shared" si="3"/>
        <v>3</v>
      </c>
      <c r="Y3" s="411">
        <f t="shared" si="3"/>
        <v>1</v>
      </c>
      <c r="Z3" s="411">
        <f t="shared" si="3"/>
        <v>3</v>
      </c>
      <c r="AA3" s="411">
        <f t="shared" si="3"/>
        <v>1</v>
      </c>
      <c r="AB3" s="411">
        <f t="shared" si="3"/>
        <v>2</v>
      </c>
      <c r="AC3" s="411">
        <f t="shared" si="3"/>
        <v>1</v>
      </c>
      <c r="AD3" s="411">
        <f t="shared" si="3"/>
        <v>2</v>
      </c>
      <c r="AE3" s="411">
        <f t="shared" si="3"/>
        <v>1</v>
      </c>
      <c r="AF3" s="411">
        <f t="shared" si="3"/>
        <v>3</v>
      </c>
      <c r="AG3" s="510">
        <f t="shared" si="3"/>
        <v>1</v>
      </c>
      <c r="AH3" s="411">
        <f t="shared" si="3"/>
        <v>3</v>
      </c>
      <c r="AI3" s="411">
        <f t="shared" si="3"/>
        <v>2</v>
      </c>
      <c r="AJ3" s="510">
        <f t="shared" si="3"/>
        <v>3</v>
      </c>
      <c r="AK3" s="510">
        <f t="shared" si="3"/>
        <v>0</v>
      </c>
      <c r="AL3" s="411">
        <f t="shared" si="3"/>
        <v>2</v>
      </c>
      <c r="AM3" s="411">
        <f t="shared" ref="AM3:BR3" si="4">SUM(AM4:AM210)</f>
        <v>4</v>
      </c>
      <c r="AN3" s="411">
        <f t="shared" si="4"/>
        <v>1</v>
      </c>
      <c r="AO3" s="411">
        <f t="shared" si="4"/>
        <v>1</v>
      </c>
      <c r="AP3" s="411">
        <f t="shared" si="4"/>
        <v>2</v>
      </c>
      <c r="AQ3" s="411">
        <f t="shared" si="4"/>
        <v>1</v>
      </c>
      <c r="AR3" s="411">
        <f t="shared" si="4"/>
        <v>3</v>
      </c>
      <c r="AS3" s="411">
        <f t="shared" si="4"/>
        <v>2</v>
      </c>
      <c r="AT3" s="411">
        <f t="shared" si="4"/>
        <v>2</v>
      </c>
      <c r="AU3" s="411">
        <f t="shared" si="4"/>
        <v>2</v>
      </c>
      <c r="AV3" s="411">
        <f t="shared" si="4"/>
        <v>2</v>
      </c>
      <c r="AW3" s="411">
        <f t="shared" si="4"/>
        <v>2</v>
      </c>
      <c r="AX3" s="411">
        <f t="shared" si="4"/>
        <v>3</v>
      </c>
      <c r="AY3" s="411">
        <f t="shared" si="4"/>
        <v>0</v>
      </c>
      <c r="AZ3" s="411">
        <f t="shared" si="4"/>
        <v>0</v>
      </c>
      <c r="BA3" s="411">
        <f t="shared" si="4"/>
        <v>2</v>
      </c>
      <c r="BB3" s="411">
        <f t="shared" si="4"/>
        <v>2</v>
      </c>
      <c r="BC3" s="411">
        <f t="shared" si="4"/>
        <v>2</v>
      </c>
      <c r="BD3" s="411">
        <f t="shared" si="4"/>
        <v>1</v>
      </c>
      <c r="BE3" s="411">
        <f t="shared" si="4"/>
        <v>0</v>
      </c>
      <c r="BF3" s="411">
        <f t="shared" si="4"/>
        <v>1</v>
      </c>
      <c r="BG3" s="411">
        <f t="shared" si="4"/>
        <v>1</v>
      </c>
      <c r="BH3" s="411">
        <f t="shared" si="4"/>
        <v>2</v>
      </c>
      <c r="BI3" s="411">
        <f t="shared" si="4"/>
        <v>0</v>
      </c>
      <c r="BJ3" s="411">
        <f t="shared" si="4"/>
        <v>2</v>
      </c>
      <c r="BK3" s="411">
        <f t="shared" si="4"/>
        <v>2</v>
      </c>
      <c r="BL3" s="411">
        <f t="shared" si="4"/>
        <v>2</v>
      </c>
      <c r="BM3" s="411">
        <f t="shared" si="4"/>
        <v>0</v>
      </c>
      <c r="BN3" s="411">
        <f t="shared" si="4"/>
        <v>0</v>
      </c>
      <c r="BO3" s="411">
        <f t="shared" si="4"/>
        <v>0</v>
      </c>
      <c r="BP3" s="411">
        <f t="shared" si="4"/>
        <v>0</v>
      </c>
      <c r="BQ3" s="411">
        <f t="shared" si="4"/>
        <v>0</v>
      </c>
      <c r="BR3" s="411">
        <f t="shared" si="4"/>
        <v>0</v>
      </c>
      <c r="BS3" s="411">
        <f t="shared" ref="BS3:CT3" si="5">SUM(BS4:BS210)</f>
        <v>0</v>
      </c>
      <c r="BT3" s="411">
        <f t="shared" si="5"/>
        <v>0</v>
      </c>
      <c r="BU3" s="411">
        <f t="shared" si="5"/>
        <v>0</v>
      </c>
      <c r="BV3" s="411">
        <f t="shared" si="5"/>
        <v>0</v>
      </c>
      <c r="BW3" s="411">
        <f t="shared" si="5"/>
        <v>0</v>
      </c>
      <c r="BX3" s="411">
        <f t="shared" si="5"/>
        <v>0</v>
      </c>
      <c r="BY3" s="411">
        <f t="shared" si="5"/>
        <v>0</v>
      </c>
      <c r="BZ3" s="411">
        <f t="shared" si="5"/>
        <v>0</v>
      </c>
      <c r="CA3" s="411">
        <f t="shared" si="5"/>
        <v>0</v>
      </c>
      <c r="CB3" s="411">
        <f t="shared" si="5"/>
        <v>0</v>
      </c>
      <c r="CC3" s="411">
        <f t="shared" si="5"/>
        <v>0</v>
      </c>
      <c r="CD3" s="411">
        <f t="shared" si="5"/>
        <v>0</v>
      </c>
      <c r="CE3" s="411">
        <f t="shared" si="5"/>
        <v>0</v>
      </c>
      <c r="CF3" s="411">
        <f t="shared" si="5"/>
        <v>0</v>
      </c>
      <c r="CG3" s="411">
        <f t="shared" si="5"/>
        <v>0</v>
      </c>
      <c r="CH3" s="411">
        <f t="shared" si="5"/>
        <v>0</v>
      </c>
      <c r="CI3" s="411">
        <f t="shared" si="5"/>
        <v>0</v>
      </c>
      <c r="CJ3" s="411">
        <f t="shared" si="5"/>
        <v>0</v>
      </c>
      <c r="CK3" s="411">
        <f t="shared" si="5"/>
        <v>0</v>
      </c>
      <c r="CL3" s="411">
        <f t="shared" si="5"/>
        <v>0</v>
      </c>
      <c r="CM3" s="411">
        <f t="shared" si="5"/>
        <v>0</v>
      </c>
      <c r="CN3" s="411">
        <f t="shared" si="5"/>
        <v>0</v>
      </c>
      <c r="CO3" s="411">
        <f t="shared" si="5"/>
        <v>0</v>
      </c>
      <c r="CP3" s="411">
        <f t="shared" si="5"/>
        <v>0</v>
      </c>
      <c r="CQ3" s="411">
        <f t="shared" si="5"/>
        <v>0</v>
      </c>
      <c r="CR3" s="411">
        <f t="shared" si="5"/>
        <v>0</v>
      </c>
      <c r="CS3" s="411">
        <f t="shared" si="5"/>
        <v>0</v>
      </c>
      <c r="CT3" s="411">
        <f t="shared" si="5"/>
        <v>0</v>
      </c>
    </row>
    <row r="4" spans="1:98" ht="12" customHeight="1">
      <c r="A4" s="366" t="s">
        <v>639</v>
      </c>
      <c r="B4" s="366" t="s">
        <v>640</v>
      </c>
      <c r="C4" s="366" t="s">
        <v>641</v>
      </c>
      <c r="D4" s="367" t="s">
        <v>371</v>
      </c>
      <c r="E4" s="366">
        <v>4</v>
      </c>
      <c r="F4" s="368">
        <v>1</v>
      </c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/>
      <c r="AB4" s="366"/>
      <c r="AC4" s="366"/>
      <c r="AD4" s="366">
        <v>1</v>
      </c>
      <c r="AE4" s="366"/>
      <c r="AF4" s="366"/>
      <c r="AG4" s="366"/>
      <c r="AH4" s="366"/>
      <c r="AI4" s="366"/>
      <c r="AJ4" s="366"/>
      <c r="AK4" s="366"/>
      <c r="AL4" s="366"/>
      <c r="AM4" s="366"/>
      <c r="AN4" s="366"/>
      <c r="AO4" s="366"/>
      <c r="AP4" s="366"/>
      <c r="AQ4" s="366"/>
      <c r="AR4" s="366"/>
      <c r="AS4" s="366"/>
      <c r="AT4" s="370"/>
      <c r="AU4" s="370"/>
      <c r="AV4" s="370"/>
      <c r="AW4" s="370"/>
      <c r="AX4" s="370"/>
      <c r="AY4" s="370"/>
      <c r="AZ4" s="370"/>
      <c r="BA4" s="370"/>
      <c r="BB4" s="366"/>
      <c r="BC4" s="366"/>
      <c r="BD4" s="366"/>
      <c r="BE4" s="366"/>
      <c r="BF4" s="370"/>
      <c r="BG4" s="370"/>
      <c r="BH4" s="370"/>
      <c r="BI4" s="370"/>
      <c r="BJ4" s="370"/>
      <c r="BK4" s="370"/>
      <c r="BL4" s="370"/>
      <c r="BM4" s="384"/>
      <c r="BN4" s="384"/>
      <c r="BO4" s="384"/>
      <c r="BP4" s="384"/>
      <c r="BQ4" s="384"/>
      <c r="BR4" s="384"/>
      <c r="BS4" s="384"/>
      <c r="BT4" s="384"/>
      <c r="BU4" s="384"/>
      <c r="BV4" s="384"/>
      <c r="BW4" s="384"/>
      <c r="BX4" s="383"/>
      <c r="BY4" s="384"/>
      <c r="BZ4" s="384"/>
      <c r="CA4" s="384"/>
      <c r="CB4" s="384"/>
      <c r="CC4" s="384"/>
      <c r="CD4" s="384"/>
      <c r="CE4" s="384"/>
      <c r="CF4" s="384"/>
      <c r="CG4" s="384"/>
      <c r="CH4" s="384"/>
      <c r="CI4" s="384"/>
      <c r="CJ4" s="384"/>
      <c r="CK4" s="384"/>
      <c r="CL4" s="383"/>
      <c r="CM4" s="384"/>
      <c r="CN4" s="384"/>
      <c r="CO4" s="384"/>
      <c r="CP4" s="384"/>
      <c r="CQ4" s="384"/>
      <c r="CR4" s="384"/>
      <c r="CS4" s="384"/>
      <c r="CT4" s="384"/>
    </row>
    <row r="5" spans="1:98" ht="12" customHeight="1">
      <c r="A5" s="366" t="s">
        <v>639</v>
      </c>
      <c r="B5" s="366" t="s">
        <v>642</v>
      </c>
      <c r="C5" s="366" t="s">
        <v>641</v>
      </c>
      <c r="D5" s="367" t="s">
        <v>372</v>
      </c>
      <c r="E5" s="366">
        <v>4</v>
      </c>
      <c r="F5" s="368">
        <v>2</v>
      </c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K5" s="366"/>
      <c r="AL5" s="366"/>
      <c r="AM5" s="366"/>
      <c r="AN5" s="366"/>
      <c r="AO5" s="366"/>
      <c r="AP5" s="366"/>
      <c r="AQ5" s="366"/>
      <c r="AR5" s="366"/>
      <c r="AS5" s="366"/>
      <c r="AT5" s="370"/>
      <c r="AU5" s="370"/>
      <c r="AV5" s="370"/>
      <c r="AW5" s="370"/>
      <c r="AX5" s="370"/>
      <c r="AY5" s="370"/>
      <c r="AZ5" s="370"/>
      <c r="BA5" s="370"/>
      <c r="BB5" s="366"/>
      <c r="BC5" s="366"/>
      <c r="BD5" s="366"/>
      <c r="BE5" s="366"/>
      <c r="BF5" s="370"/>
      <c r="BG5" s="370"/>
      <c r="BH5" s="370">
        <v>1</v>
      </c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70"/>
      <c r="BV5" s="370"/>
      <c r="BW5" s="370"/>
      <c r="BX5" s="369"/>
      <c r="BY5" s="370"/>
      <c r="BZ5" s="370"/>
      <c r="CA5" s="370"/>
      <c r="CB5" s="370"/>
      <c r="CC5" s="370"/>
      <c r="CD5" s="370"/>
      <c r="CE5" s="370"/>
      <c r="CF5" s="370"/>
      <c r="CG5" s="370"/>
      <c r="CH5" s="370"/>
      <c r="CI5" s="370"/>
      <c r="CJ5" s="370"/>
      <c r="CK5" s="370"/>
      <c r="CL5" s="369"/>
      <c r="CM5" s="370"/>
      <c r="CN5" s="370"/>
      <c r="CO5" s="370"/>
      <c r="CP5" s="370"/>
      <c r="CQ5" s="370"/>
      <c r="CR5" s="370"/>
      <c r="CS5" s="370"/>
      <c r="CT5" s="370"/>
    </row>
    <row r="6" spans="1:98" ht="12" customHeight="1">
      <c r="A6" s="380" t="s">
        <v>643</v>
      </c>
      <c r="B6" s="366" t="s">
        <v>644</v>
      </c>
      <c r="C6" s="366" t="s">
        <v>641</v>
      </c>
      <c r="D6" s="367" t="s">
        <v>375</v>
      </c>
      <c r="E6" s="366">
        <v>3</v>
      </c>
      <c r="F6" s="368">
        <v>1</v>
      </c>
      <c r="G6" s="366"/>
      <c r="H6" s="366"/>
      <c r="I6" s="366">
        <v>1</v>
      </c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  <c r="U6" s="366"/>
      <c r="V6" s="366"/>
      <c r="W6" s="366"/>
      <c r="X6" s="366"/>
      <c r="Y6" s="366"/>
      <c r="Z6" s="366"/>
      <c r="AA6" s="366"/>
      <c r="AB6" s="366"/>
      <c r="AC6" s="366"/>
      <c r="AD6" s="366"/>
      <c r="AE6" s="366"/>
      <c r="AF6" s="366"/>
      <c r="AG6" s="366"/>
      <c r="AH6" s="366"/>
      <c r="AI6" s="366"/>
      <c r="AJ6" s="366"/>
      <c r="AK6" s="366"/>
      <c r="AL6" s="366"/>
      <c r="AM6" s="366"/>
      <c r="AN6" s="366"/>
      <c r="AO6" s="366"/>
      <c r="AP6" s="366"/>
      <c r="AQ6" s="366"/>
      <c r="AR6" s="366"/>
      <c r="AS6" s="366"/>
      <c r="AT6" s="370"/>
      <c r="AU6" s="370"/>
      <c r="AV6" s="370"/>
      <c r="AW6" s="370"/>
      <c r="AX6" s="370"/>
      <c r="AY6" s="370"/>
      <c r="AZ6" s="370"/>
      <c r="BA6" s="370"/>
      <c r="BB6" s="366"/>
      <c r="BC6" s="366"/>
      <c r="BD6" s="366"/>
      <c r="BE6" s="366"/>
      <c r="BF6" s="370"/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70"/>
      <c r="BV6" s="370"/>
      <c r="BW6" s="370"/>
      <c r="BX6" s="369"/>
      <c r="BY6" s="370"/>
      <c r="BZ6" s="370"/>
      <c r="CA6" s="370"/>
      <c r="CB6" s="370"/>
      <c r="CC6" s="370"/>
      <c r="CD6" s="370"/>
      <c r="CE6" s="370"/>
      <c r="CF6" s="370"/>
      <c r="CG6" s="370"/>
      <c r="CH6" s="370"/>
      <c r="CI6" s="370"/>
      <c r="CJ6" s="370"/>
      <c r="CK6" s="370"/>
      <c r="CL6" s="369"/>
      <c r="CM6" s="370"/>
      <c r="CN6" s="370"/>
      <c r="CO6" s="370"/>
      <c r="CP6" s="370"/>
      <c r="CQ6" s="370"/>
      <c r="CR6" s="370"/>
      <c r="CS6" s="370"/>
      <c r="CT6" s="370"/>
    </row>
    <row r="7" spans="1:98" ht="12" customHeight="1">
      <c r="A7" s="380" t="s">
        <v>643</v>
      </c>
      <c r="B7" s="366" t="s">
        <v>645</v>
      </c>
      <c r="C7" s="366" t="s">
        <v>641</v>
      </c>
      <c r="D7" s="367" t="s">
        <v>377</v>
      </c>
      <c r="E7" s="366">
        <v>3</v>
      </c>
      <c r="F7" s="368">
        <v>2</v>
      </c>
      <c r="G7" s="366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6"/>
      <c r="S7" s="366"/>
      <c r="T7" s="366"/>
      <c r="U7" s="366"/>
      <c r="V7" s="366"/>
      <c r="W7" s="366"/>
      <c r="X7" s="366"/>
      <c r="Y7" s="366"/>
      <c r="Z7" s="366"/>
      <c r="AA7" s="366"/>
      <c r="AB7" s="366"/>
      <c r="AC7" s="366"/>
      <c r="AD7" s="366"/>
      <c r="AE7" s="366"/>
      <c r="AF7" s="366">
        <v>1</v>
      </c>
      <c r="AG7" s="366"/>
      <c r="AH7" s="366"/>
      <c r="AI7" s="366"/>
      <c r="AJ7" s="366"/>
      <c r="AK7" s="366"/>
      <c r="AL7" s="366"/>
      <c r="AM7" s="366"/>
      <c r="AN7" s="366"/>
      <c r="AO7" s="366"/>
      <c r="AP7" s="366"/>
      <c r="AQ7" s="366"/>
      <c r="AR7" s="366"/>
      <c r="AS7" s="366"/>
      <c r="AT7" s="370"/>
      <c r="AU7" s="370"/>
      <c r="AV7" s="370"/>
      <c r="AW7" s="370"/>
      <c r="AX7" s="370"/>
      <c r="AY7" s="370"/>
      <c r="AZ7" s="370"/>
      <c r="BA7" s="370"/>
      <c r="BB7" s="366"/>
      <c r="BC7" s="366"/>
      <c r="BD7" s="366"/>
      <c r="BE7" s="366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70"/>
      <c r="BV7" s="370"/>
      <c r="BW7" s="370"/>
      <c r="BX7" s="369"/>
      <c r="BY7" s="370"/>
      <c r="BZ7" s="370"/>
      <c r="CA7" s="370"/>
      <c r="CB7" s="370"/>
      <c r="CC7" s="370"/>
      <c r="CD7" s="370"/>
      <c r="CE7" s="370"/>
      <c r="CF7" s="370"/>
      <c r="CG7" s="370"/>
      <c r="CH7" s="370"/>
      <c r="CI7" s="370"/>
      <c r="CJ7" s="370"/>
      <c r="CK7" s="370"/>
      <c r="CL7" s="369"/>
      <c r="CM7" s="370"/>
      <c r="CN7" s="370"/>
      <c r="CO7" s="370"/>
      <c r="CP7" s="370"/>
      <c r="CQ7" s="370"/>
      <c r="CR7" s="370"/>
      <c r="CS7" s="370"/>
      <c r="CT7" s="370"/>
    </row>
    <row r="8" spans="1:98" ht="12" customHeight="1">
      <c r="A8" s="380" t="s">
        <v>643</v>
      </c>
      <c r="B8" s="366" t="s">
        <v>646</v>
      </c>
      <c r="C8" s="366" t="s">
        <v>641</v>
      </c>
      <c r="D8" s="367" t="s">
        <v>647</v>
      </c>
      <c r="E8" s="366">
        <v>3</v>
      </c>
      <c r="F8" s="368">
        <v>2</v>
      </c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  <c r="U8" s="366"/>
      <c r="V8" s="366"/>
      <c r="W8" s="366"/>
      <c r="X8" s="366"/>
      <c r="Y8" s="366"/>
      <c r="Z8" s="366"/>
      <c r="AA8" s="366"/>
      <c r="AB8" s="366"/>
      <c r="AC8" s="366"/>
      <c r="AD8" s="366"/>
      <c r="AE8" s="366"/>
      <c r="AF8" s="366"/>
      <c r="AG8" s="366"/>
      <c r="AH8" s="366"/>
      <c r="AI8" s="366"/>
      <c r="AJ8" s="366"/>
      <c r="AK8" s="366"/>
      <c r="AL8" s="366"/>
      <c r="AM8" s="366"/>
      <c r="AN8" s="366"/>
      <c r="AO8" s="366"/>
      <c r="AP8" s="366"/>
      <c r="AQ8" s="366"/>
      <c r="AR8" s="366"/>
      <c r="AS8" s="366"/>
      <c r="AT8" s="370"/>
      <c r="AU8" s="370"/>
      <c r="AV8" s="370"/>
      <c r="AW8" s="370"/>
      <c r="AX8" s="370"/>
      <c r="AY8" s="370"/>
      <c r="AZ8" s="370"/>
      <c r="BA8" s="370"/>
      <c r="BB8" s="366"/>
      <c r="BC8" s="366"/>
      <c r="BD8" s="366"/>
      <c r="BE8" s="366"/>
      <c r="BF8" s="370"/>
      <c r="BG8" s="370"/>
      <c r="BH8" s="370"/>
      <c r="BI8" s="370"/>
      <c r="BJ8" s="370"/>
      <c r="BK8" s="370">
        <v>1</v>
      </c>
      <c r="BL8" s="370"/>
      <c r="BM8" s="370"/>
      <c r="BN8" s="370"/>
      <c r="BO8" s="370"/>
      <c r="BP8" s="370"/>
      <c r="BQ8" s="370"/>
      <c r="BR8" s="370"/>
      <c r="BS8" s="370"/>
      <c r="BT8" s="370"/>
      <c r="BU8" s="370"/>
      <c r="BV8" s="370"/>
      <c r="BW8" s="370"/>
      <c r="BX8" s="369"/>
      <c r="BY8" s="370"/>
      <c r="BZ8" s="370"/>
      <c r="CA8" s="370"/>
      <c r="CB8" s="370"/>
      <c r="CC8" s="370"/>
      <c r="CD8" s="370"/>
      <c r="CE8" s="370"/>
      <c r="CF8" s="370"/>
      <c r="CG8" s="370"/>
      <c r="CH8" s="370"/>
      <c r="CI8" s="370"/>
      <c r="CJ8" s="370"/>
      <c r="CK8" s="370"/>
      <c r="CL8" s="369"/>
      <c r="CM8" s="370"/>
      <c r="CN8" s="370"/>
      <c r="CO8" s="370"/>
      <c r="CP8" s="370"/>
      <c r="CQ8" s="370"/>
      <c r="CR8" s="370"/>
      <c r="CS8" s="370"/>
      <c r="CT8" s="370"/>
    </row>
    <row r="9" spans="1:98" ht="12" customHeight="1">
      <c r="A9" s="380" t="s">
        <v>36</v>
      </c>
      <c r="B9" s="366"/>
      <c r="C9" s="366" t="s">
        <v>641</v>
      </c>
      <c r="D9" s="367" t="s">
        <v>67</v>
      </c>
      <c r="E9" s="366">
        <v>5</v>
      </c>
      <c r="F9" s="368">
        <v>1</v>
      </c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  <c r="U9" s="366"/>
      <c r="V9" s="366"/>
      <c r="W9" s="366"/>
      <c r="X9" s="366"/>
      <c r="Y9" s="366"/>
      <c r="Z9" s="366"/>
      <c r="AA9" s="366"/>
      <c r="AB9" s="366"/>
      <c r="AC9" s="366"/>
      <c r="AD9" s="366"/>
      <c r="AE9" s="366"/>
      <c r="AF9" s="366"/>
      <c r="AG9" s="366"/>
      <c r="AH9" s="366"/>
      <c r="AI9" s="366"/>
      <c r="AJ9" s="366"/>
      <c r="AK9" s="366"/>
      <c r="AL9" s="366"/>
      <c r="AM9" s="366"/>
      <c r="AN9" s="366"/>
      <c r="AO9" s="366"/>
      <c r="AP9" s="366"/>
      <c r="AQ9" s="366"/>
      <c r="AR9" s="366"/>
      <c r="AS9" s="366"/>
      <c r="AT9" s="370"/>
      <c r="AU9" s="370"/>
      <c r="AV9" s="370"/>
      <c r="AW9" s="370"/>
      <c r="AX9" s="370"/>
      <c r="AY9" s="370"/>
      <c r="AZ9" s="370"/>
      <c r="BA9" s="370"/>
      <c r="BB9" s="366"/>
      <c r="BC9" s="366"/>
      <c r="BD9" s="366"/>
      <c r="BE9" s="366"/>
      <c r="BF9" s="370"/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70"/>
      <c r="BV9" s="370"/>
      <c r="BW9" s="370"/>
      <c r="BX9" s="369"/>
      <c r="BY9" s="370"/>
      <c r="BZ9" s="370"/>
      <c r="CA9" s="370"/>
      <c r="CB9" s="370"/>
      <c r="CC9" s="370"/>
      <c r="CD9" s="370"/>
      <c r="CE9" s="370"/>
      <c r="CF9" s="370"/>
      <c r="CG9" s="370"/>
      <c r="CH9" s="370"/>
      <c r="CI9" s="370"/>
      <c r="CJ9" s="370"/>
      <c r="CK9" s="370"/>
      <c r="CL9" s="369"/>
      <c r="CM9" s="370"/>
      <c r="CN9" s="370"/>
      <c r="CO9" s="370"/>
      <c r="CP9" s="370"/>
      <c r="CQ9" s="370"/>
      <c r="CR9" s="370"/>
      <c r="CS9" s="370"/>
      <c r="CT9" s="370"/>
    </row>
    <row r="10" spans="1:98" ht="12" customHeight="1">
      <c r="A10" s="380" t="s">
        <v>36</v>
      </c>
      <c r="B10" s="366"/>
      <c r="C10" s="366" t="s">
        <v>641</v>
      </c>
      <c r="D10" s="367" t="s">
        <v>67</v>
      </c>
      <c r="E10" s="366">
        <v>5</v>
      </c>
      <c r="F10" s="368">
        <v>2</v>
      </c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/>
      <c r="AB10" s="366"/>
      <c r="AC10" s="366"/>
      <c r="AD10" s="366"/>
      <c r="AE10" s="366"/>
      <c r="AF10" s="366"/>
      <c r="AG10" s="366"/>
      <c r="AH10" s="366"/>
      <c r="AI10" s="366"/>
      <c r="AJ10" s="366"/>
      <c r="AK10" s="366"/>
      <c r="AL10" s="366"/>
      <c r="AM10" s="366"/>
      <c r="AN10" s="366"/>
      <c r="AO10" s="366"/>
      <c r="AP10" s="366"/>
      <c r="AQ10" s="366"/>
      <c r="AR10" s="366"/>
      <c r="AS10" s="366"/>
      <c r="AT10" s="370"/>
      <c r="AU10" s="370"/>
      <c r="AV10" s="370"/>
      <c r="AW10" s="370"/>
      <c r="AX10" s="370"/>
      <c r="AY10" s="370"/>
      <c r="AZ10" s="370"/>
      <c r="BA10" s="370"/>
      <c r="BB10" s="366"/>
      <c r="BC10" s="366"/>
      <c r="BD10" s="366"/>
      <c r="BE10" s="366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/>
      <c r="BP10" s="370"/>
      <c r="BQ10" s="370"/>
      <c r="BR10" s="370"/>
      <c r="BS10" s="370"/>
      <c r="BT10" s="370"/>
      <c r="BU10" s="370"/>
      <c r="BV10" s="370"/>
      <c r="BW10" s="370"/>
      <c r="BX10" s="369"/>
      <c r="BY10" s="370"/>
      <c r="BZ10" s="370"/>
      <c r="CA10" s="370"/>
      <c r="CB10" s="370"/>
      <c r="CC10" s="370"/>
      <c r="CD10" s="370"/>
      <c r="CE10" s="370"/>
      <c r="CF10" s="370"/>
      <c r="CG10" s="370"/>
      <c r="CH10" s="370"/>
      <c r="CI10" s="370"/>
      <c r="CJ10" s="370"/>
      <c r="CK10" s="370"/>
      <c r="CL10" s="369"/>
      <c r="CM10" s="370"/>
      <c r="CN10" s="370"/>
      <c r="CO10" s="370"/>
      <c r="CP10" s="370"/>
      <c r="CQ10" s="370"/>
      <c r="CR10" s="370"/>
      <c r="CS10" s="370"/>
      <c r="CT10" s="370"/>
    </row>
    <row r="11" spans="1:98" ht="12" customHeight="1">
      <c r="A11" s="380" t="s">
        <v>643</v>
      </c>
      <c r="B11" s="366" t="s">
        <v>648</v>
      </c>
      <c r="C11" s="366" t="s">
        <v>641</v>
      </c>
      <c r="D11" s="367" t="s">
        <v>381</v>
      </c>
      <c r="E11" s="366">
        <v>5</v>
      </c>
      <c r="F11" s="368">
        <v>1</v>
      </c>
      <c r="G11" s="366"/>
      <c r="H11" s="366"/>
      <c r="I11" s="366"/>
      <c r="J11" s="366"/>
      <c r="K11" s="366"/>
      <c r="L11" s="366"/>
      <c r="M11" s="366"/>
      <c r="N11" s="366"/>
      <c r="O11" s="366"/>
      <c r="P11" s="366"/>
      <c r="Q11" s="366"/>
      <c r="R11" s="366"/>
      <c r="S11" s="366"/>
      <c r="T11" s="366"/>
      <c r="U11" s="366"/>
      <c r="V11" s="366"/>
      <c r="W11" s="366"/>
      <c r="X11" s="366"/>
      <c r="Y11" s="366"/>
      <c r="Z11" s="366">
        <v>1</v>
      </c>
      <c r="AA11" s="366"/>
      <c r="AB11" s="366"/>
      <c r="AC11" s="366"/>
      <c r="AD11" s="366"/>
      <c r="AE11" s="366"/>
      <c r="AF11" s="366"/>
      <c r="AG11" s="366"/>
      <c r="AH11" s="366"/>
      <c r="AI11" s="366"/>
      <c r="AJ11" s="366"/>
      <c r="AK11" s="366"/>
      <c r="AL11" s="366"/>
      <c r="AM11" s="366"/>
      <c r="AN11" s="366"/>
      <c r="AO11" s="366"/>
      <c r="AP11" s="366"/>
      <c r="AQ11" s="366"/>
      <c r="AR11" s="366"/>
      <c r="AS11" s="366"/>
      <c r="AT11" s="370"/>
      <c r="AU11" s="370"/>
      <c r="AV11" s="370"/>
      <c r="AW11" s="370"/>
      <c r="AX11" s="370"/>
      <c r="AY11" s="370"/>
      <c r="AZ11" s="370"/>
      <c r="BA11" s="370"/>
      <c r="BB11" s="366"/>
      <c r="BC11" s="366"/>
      <c r="BD11" s="366"/>
      <c r="BE11" s="366"/>
      <c r="BF11" s="370"/>
      <c r="BG11" s="370"/>
      <c r="BH11" s="370"/>
      <c r="BI11" s="370"/>
      <c r="BJ11" s="370"/>
      <c r="BK11" s="370"/>
      <c r="BL11" s="370"/>
      <c r="BM11" s="370"/>
      <c r="BN11" s="370"/>
      <c r="BO11" s="370"/>
      <c r="BP11" s="370"/>
      <c r="BQ11" s="370"/>
      <c r="BR11" s="370"/>
      <c r="BS11" s="370"/>
      <c r="BT11" s="370"/>
      <c r="BU11" s="370"/>
      <c r="BV11" s="370"/>
      <c r="BW11" s="370"/>
      <c r="BX11" s="369"/>
      <c r="BY11" s="370"/>
      <c r="BZ11" s="370"/>
      <c r="CA11" s="370"/>
      <c r="CB11" s="370"/>
      <c r="CC11" s="370"/>
      <c r="CD11" s="370"/>
      <c r="CE11" s="370"/>
      <c r="CF11" s="370"/>
      <c r="CG11" s="370"/>
      <c r="CH11" s="370"/>
      <c r="CI11" s="370"/>
      <c r="CJ11" s="370"/>
      <c r="CK11" s="370"/>
      <c r="CL11" s="369"/>
      <c r="CM11" s="370"/>
      <c r="CN11" s="370"/>
      <c r="CO11" s="370"/>
      <c r="CP11" s="370"/>
      <c r="CQ11" s="370"/>
      <c r="CR11" s="370"/>
      <c r="CS11" s="370"/>
      <c r="CT11" s="370"/>
    </row>
    <row r="12" spans="1:98" ht="12" customHeight="1">
      <c r="A12" s="380" t="s">
        <v>643</v>
      </c>
      <c r="B12" s="366" t="s">
        <v>649</v>
      </c>
      <c r="C12" s="366" t="s">
        <v>641</v>
      </c>
      <c r="D12" s="367" t="s">
        <v>382</v>
      </c>
      <c r="E12" s="366">
        <v>5</v>
      </c>
      <c r="F12" s="368">
        <v>2</v>
      </c>
      <c r="G12" s="366"/>
      <c r="H12" s="366"/>
      <c r="I12" s="366"/>
      <c r="J12" s="366"/>
      <c r="K12" s="366"/>
      <c r="L12" s="366"/>
      <c r="M12" s="366"/>
      <c r="N12" s="366"/>
      <c r="O12" s="366"/>
      <c r="P12" s="366"/>
      <c r="Q12" s="366"/>
      <c r="R12" s="366"/>
      <c r="S12" s="366"/>
      <c r="T12" s="366"/>
      <c r="U12" s="366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>
        <v>1</v>
      </c>
      <c r="AI12" s="366"/>
      <c r="AJ12" s="366"/>
      <c r="AK12" s="366"/>
      <c r="AL12" s="366"/>
      <c r="AM12" s="366"/>
      <c r="AN12" s="366"/>
      <c r="AO12" s="366"/>
      <c r="AP12" s="366"/>
      <c r="AQ12" s="366"/>
      <c r="AR12" s="366"/>
      <c r="AS12" s="366"/>
      <c r="AT12" s="370"/>
      <c r="AU12" s="370"/>
      <c r="AV12" s="370"/>
      <c r="AW12" s="370"/>
      <c r="AX12" s="370"/>
      <c r="AY12" s="370"/>
      <c r="AZ12" s="370"/>
      <c r="BA12" s="370"/>
      <c r="BB12" s="366"/>
      <c r="BC12" s="366"/>
      <c r="BD12" s="366"/>
      <c r="BE12" s="366"/>
      <c r="BF12" s="370"/>
      <c r="BG12" s="370"/>
      <c r="BH12" s="370"/>
      <c r="BI12" s="370"/>
      <c r="BJ12" s="370"/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70"/>
      <c r="BV12" s="370"/>
      <c r="BW12" s="370"/>
      <c r="BX12" s="369"/>
      <c r="BY12" s="370"/>
      <c r="BZ12" s="370"/>
      <c r="CA12" s="370"/>
      <c r="CB12" s="370"/>
      <c r="CC12" s="370"/>
      <c r="CD12" s="370"/>
      <c r="CE12" s="370"/>
      <c r="CF12" s="370"/>
      <c r="CG12" s="370"/>
      <c r="CH12" s="370"/>
      <c r="CI12" s="370"/>
      <c r="CJ12" s="370"/>
      <c r="CK12" s="370"/>
      <c r="CL12" s="369"/>
      <c r="CM12" s="370"/>
      <c r="CN12" s="370"/>
      <c r="CO12" s="370"/>
      <c r="CP12" s="370"/>
      <c r="CQ12" s="370"/>
      <c r="CR12" s="370"/>
      <c r="CS12" s="370"/>
      <c r="CT12" s="370"/>
    </row>
    <row r="13" spans="1:98" ht="12" customHeight="1">
      <c r="A13" s="380" t="s">
        <v>643</v>
      </c>
      <c r="B13" s="366" t="s">
        <v>650</v>
      </c>
      <c r="C13" s="366" t="s">
        <v>641</v>
      </c>
      <c r="D13" s="381" t="s">
        <v>394</v>
      </c>
      <c r="E13" s="382">
        <v>5</v>
      </c>
      <c r="F13" s="381">
        <v>1</v>
      </c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66"/>
      <c r="U13" s="382"/>
      <c r="V13" s="366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  <c r="AH13" s="382"/>
      <c r="AI13" s="382"/>
      <c r="AJ13" s="382"/>
      <c r="AK13" s="382"/>
      <c r="AL13" s="382"/>
      <c r="AM13" s="366"/>
      <c r="AN13" s="366"/>
      <c r="AO13" s="366"/>
      <c r="AP13" s="366"/>
      <c r="AQ13" s="366"/>
      <c r="AR13" s="366"/>
      <c r="AS13" s="366"/>
      <c r="AT13" s="384"/>
      <c r="AU13" s="384"/>
      <c r="AV13" s="384"/>
      <c r="AW13" s="384"/>
      <c r="AX13" s="384"/>
      <c r="AY13" s="384"/>
      <c r="AZ13" s="384"/>
      <c r="BA13" s="384">
        <v>1</v>
      </c>
      <c r="BB13" s="382"/>
      <c r="BC13" s="382"/>
      <c r="BD13" s="382"/>
      <c r="BE13" s="382"/>
      <c r="BF13" s="384"/>
      <c r="BG13" s="384"/>
      <c r="BH13" s="384"/>
      <c r="BI13" s="384"/>
      <c r="BJ13" s="384"/>
      <c r="BK13" s="384"/>
      <c r="BL13" s="384"/>
      <c r="BM13" s="370"/>
      <c r="BN13" s="370"/>
      <c r="BO13" s="370"/>
      <c r="BP13" s="370"/>
      <c r="BQ13" s="370"/>
      <c r="BR13" s="370"/>
      <c r="BS13" s="370"/>
      <c r="BT13" s="370"/>
      <c r="BU13" s="370"/>
      <c r="BV13" s="370"/>
      <c r="BW13" s="370"/>
      <c r="BX13" s="369"/>
      <c r="BY13" s="370"/>
      <c r="BZ13" s="370"/>
      <c r="CA13" s="370"/>
      <c r="CB13" s="370"/>
      <c r="CC13" s="370"/>
      <c r="CD13" s="370"/>
      <c r="CE13" s="370"/>
      <c r="CF13" s="370"/>
      <c r="CG13" s="370"/>
      <c r="CH13" s="370"/>
      <c r="CI13" s="370"/>
      <c r="CJ13" s="370"/>
      <c r="CK13" s="370"/>
      <c r="CL13" s="369"/>
      <c r="CM13" s="370"/>
      <c r="CN13" s="370"/>
      <c r="CO13" s="370"/>
      <c r="CP13" s="370"/>
      <c r="CQ13" s="370"/>
      <c r="CR13" s="370"/>
      <c r="CS13" s="370"/>
      <c r="CT13" s="370"/>
    </row>
    <row r="14" spans="1:98" ht="12" customHeight="1">
      <c r="A14" s="366" t="s">
        <v>643</v>
      </c>
      <c r="B14" s="366" t="s">
        <v>650</v>
      </c>
      <c r="C14" s="366" t="s">
        <v>641</v>
      </c>
      <c r="D14" s="381" t="s">
        <v>395</v>
      </c>
      <c r="E14" s="382">
        <v>5</v>
      </c>
      <c r="F14" s="381">
        <v>2</v>
      </c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  <c r="R14" s="382"/>
      <c r="S14" s="382"/>
      <c r="T14" s="366"/>
      <c r="U14" s="382"/>
      <c r="V14" s="366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382"/>
      <c r="AJ14" s="382"/>
      <c r="AK14" s="382"/>
      <c r="AL14" s="382"/>
      <c r="AM14" s="366"/>
      <c r="AN14" s="366"/>
      <c r="AO14" s="366"/>
      <c r="AP14" s="366"/>
      <c r="AQ14" s="366"/>
      <c r="AR14" s="366"/>
      <c r="AS14" s="366"/>
      <c r="AT14" s="384"/>
      <c r="AU14" s="384"/>
      <c r="AV14" s="384"/>
      <c r="AW14" s="384"/>
      <c r="AX14" s="384"/>
      <c r="AY14" s="384"/>
      <c r="AZ14" s="384"/>
      <c r="BA14" s="384">
        <v>1</v>
      </c>
      <c r="BB14" s="382"/>
      <c r="BC14" s="382"/>
      <c r="BD14" s="382"/>
      <c r="BE14" s="382"/>
      <c r="BF14" s="384"/>
      <c r="BG14" s="384"/>
      <c r="BH14" s="384"/>
      <c r="BI14" s="384"/>
      <c r="BJ14" s="384"/>
      <c r="BK14" s="384"/>
      <c r="BL14" s="384"/>
      <c r="BM14" s="370"/>
      <c r="BN14" s="370"/>
      <c r="BO14" s="370"/>
      <c r="BP14" s="370"/>
      <c r="BQ14" s="370"/>
      <c r="BR14" s="370"/>
      <c r="BS14" s="370"/>
      <c r="BT14" s="370"/>
      <c r="BU14" s="370"/>
      <c r="BV14" s="370"/>
      <c r="BW14" s="370"/>
      <c r="BX14" s="369"/>
      <c r="BY14" s="370"/>
      <c r="BZ14" s="370"/>
      <c r="CA14" s="370"/>
      <c r="CB14" s="370"/>
      <c r="CC14" s="370"/>
      <c r="CD14" s="370"/>
      <c r="CE14" s="370"/>
      <c r="CF14" s="370"/>
      <c r="CG14" s="370"/>
      <c r="CH14" s="370"/>
      <c r="CI14" s="370"/>
      <c r="CJ14" s="370"/>
      <c r="CK14" s="370"/>
      <c r="CL14" s="369"/>
      <c r="CM14" s="370"/>
      <c r="CN14" s="370"/>
      <c r="CO14" s="370"/>
      <c r="CP14" s="370"/>
      <c r="CQ14" s="370"/>
      <c r="CR14" s="370"/>
      <c r="CS14" s="370"/>
      <c r="CT14" s="370"/>
    </row>
    <row r="15" spans="1:98" ht="12" customHeight="1">
      <c r="A15" s="385" t="s">
        <v>643</v>
      </c>
      <c r="B15" s="366" t="s">
        <v>651</v>
      </c>
      <c r="C15" s="366" t="s">
        <v>641</v>
      </c>
      <c r="D15" s="367" t="s">
        <v>398</v>
      </c>
      <c r="E15" s="366">
        <v>5</v>
      </c>
      <c r="F15" s="368">
        <v>1</v>
      </c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/>
      <c r="R15" s="366"/>
      <c r="S15" s="366"/>
      <c r="T15" s="366"/>
      <c r="U15" s="366"/>
      <c r="V15" s="366"/>
      <c r="W15" s="366"/>
      <c r="X15" s="366">
        <v>1</v>
      </c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  <c r="AJ15" s="366"/>
      <c r="AK15" s="366"/>
      <c r="AL15" s="366"/>
      <c r="AM15" s="366"/>
      <c r="AN15" s="366"/>
      <c r="AO15" s="366"/>
      <c r="AP15" s="366"/>
      <c r="AQ15" s="366"/>
      <c r="AR15" s="366"/>
      <c r="AS15" s="366"/>
      <c r="AT15" s="370"/>
      <c r="AU15" s="370"/>
      <c r="AV15" s="370"/>
      <c r="AW15" s="370"/>
      <c r="AX15" s="370"/>
      <c r="AY15" s="370"/>
      <c r="AZ15" s="370"/>
      <c r="BA15" s="370"/>
      <c r="BB15" s="366"/>
      <c r="BC15" s="366"/>
      <c r="BD15" s="366"/>
      <c r="BE15" s="366"/>
      <c r="BF15" s="370"/>
      <c r="BG15" s="370"/>
      <c r="BH15" s="370"/>
      <c r="BI15" s="370"/>
      <c r="BJ15" s="370"/>
      <c r="BK15" s="370"/>
      <c r="BL15" s="370"/>
      <c r="BM15" s="370"/>
      <c r="BN15" s="370"/>
      <c r="BO15" s="370"/>
      <c r="BP15" s="370"/>
      <c r="BQ15" s="370"/>
      <c r="BR15" s="370"/>
      <c r="BS15" s="370"/>
      <c r="BT15" s="370"/>
      <c r="BU15" s="370"/>
      <c r="BV15" s="370"/>
      <c r="BW15" s="370"/>
      <c r="BX15" s="369"/>
      <c r="BY15" s="370"/>
      <c r="BZ15" s="370"/>
      <c r="CA15" s="370"/>
      <c r="CB15" s="370"/>
      <c r="CC15" s="370"/>
      <c r="CD15" s="370"/>
      <c r="CE15" s="370"/>
      <c r="CF15" s="370"/>
      <c r="CG15" s="370"/>
      <c r="CH15" s="370"/>
      <c r="CI15" s="370"/>
      <c r="CJ15" s="370"/>
      <c r="CK15" s="370"/>
      <c r="CL15" s="369"/>
      <c r="CM15" s="370"/>
      <c r="CN15" s="370"/>
      <c r="CO15" s="370"/>
      <c r="CP15" s="370"/>
      <c r="CQ15" s="370"/>
      <c r="CR15" s="370"/>
      <c r="CS15" s="370"/>
      <c r="CT15" s="370"/>
    </row>
    <row r="16" spans="1:98" ht="12" customHeight="1">
      <c r="A16" s="385" t="s">
        <v>643</v>
      </c>
      <c r="B16" s="366" t="s">
        <v>651</v>
      </c>
      <c r="C16" s="366" t="s">
        <v>641</v>
      </c>
      <c r="D16" s="367" t="s">
        <v>652</v>
      </c>
      <c r="E16" s="366">
        <v>5</v>
      </c>
      <c r="F16" s="368">
        <v>2</v>
      </c>
      <c r="G16" s="366"/>
      <c r="H16" s="366"/>
      <c r="I16" s="366"/>
      <c r="J16" s="366"/>
      <c r="K16" s="366"/>
      <c r="L16" s="366"/>
      <c r="M16" s="366"/>
      <c r="N16" s="366"/>
      <c r="O16" s="366"/>
      <c r="P16" s="366"/>
      <c r="Q16" s="366"/>
      <c r="R16" s="366"/>
      <c r="S16" s="366"/>
      <c r="T16" s="366"/>
      <c r="U16" s="366"/>
      <c r="V16" s="366"/>
      <c r="W16" s="366"/>
      <c r="X16" s="366">
        <v>1</v>
      </c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  <c r="AJ16" s="366"/>
      <c r="AK16" s="366"/>
      <c r="AL16" s="366"/>
      <c r="AM16" s="366"/>
      <c r="AN16" s="366"/>
      <c r="AO16" s="366"/>
      <c r="AP16" s="366"/>
      <c r="AQ16" s="366"/>
      <c r="AR16" s="366"/>
      <c r="AS16" s="366"/>
      <c r="AT16" s="370"/>
      <c r="AU16" s="370"/>
      <c r="AV16" s="370"/>
      <c r="AW16" s="370"/>
      <c r="AX16" s="370"/>
      <c r="AY16" s="370"/>
      <c r="AZ16" s="370"/>
      <c r="BA16" s="370"/>
      <c r="BB16" s="366"/>
      <c r="BC16" s="366"/>
      <c r="BD16" s="366"/>
      <c r="BE16" s="366"/>
      <c r="BF16" s="370"/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/>
      <c r="BR16" s="370"/>
      <c r="BS16" s="370"/>
      <c r="BT16" s="370"/>
      <c r="BU16" s="370"/>
      <c r="BV16" s="370"/>
      <c r="BW16" s="370"/>
      <c r="BX16" s="369"/>
      <c r="BY16" s="370"/>
      <c r="BZ16" s="370"/>
      <c r="CA16" s="370"/>
      <c r="CB16" s="370"/>
      <c r="CC16" s="370"/>
      <c r="CD16" s="370"/>
      <c r="CE16" s="370"/>
      <c r="CF16" s="370"/>
      <c r="CG16" s="370"/>
      <c r="CH16" s="370"/>
      <c r="CI16" s="370"/>
      <c r="CJ16" s="370"/>
      <c r="CK16" s="370"/>
      <c r="CL16" s="369"/>
      <c r="CM16" s="370"/>
      <c r="CN16" s="370"/>
      <c r="CO16" s="370"/>
      <c r="CP16" s="370"/>
      <c r="CQ16" s="370"/>
      <c r="CR16" s="370"/>
      <c r="CS16" s="370"/>
      <c r="CT16" s="370"/>
    </row>
    <row r="17" spans="1:98" ht="12" customHeight="1">
      <c r="A17" s="385" t="s">
        <v>643</v>
      </c>
      <c r="B17" s="366" t="s">
        <v>653</v>
      </c>
      <c r="C17" s="366" t="s">
        <v>641</v>
      </c>
      <c r="D17" s="367" t="s">
        <v>401</v>
      </c>
      <c r="E17" s="366">
        <v>3</v>
      </c>
      <c r="F17" s="368">
        <v>1</v>
      </c>
      <c r="G17" s="366"/>
      <c r="H17" s="366"/>
      <c r="I17" s="366"/>
      <c r="J17" s="366"/>
      <c r="K17" s="366"/>
      <c r="L17" s="366">
        <v>1</v>
      </c>
      <c r="M17" s="366"/>
      <c r="N17" s="366"/>
      <c r="O17" s="366"/>
      <c r="P17" s="366"/>
      <c r="Q17" s="366"/>
      <c r="R17" s="366"/>
      <c r="S17" s="366"/>
      <c r="T17" s="386"/>
      <c r="U17" s="366"/>
      <c r="V17" s="38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  <c r="AJ17" s="366"/>
      <c r="AK17" s="366"/>
      <c r="AL17" s="366"/>
      <c r="AM17" s="386"/>
      <c r="AN17" s="386"/>
      <c r="AO17" s="386"/>
      <c r="AP17" s="386"/>
      <c r="AQ17" s="386"/>
      <c r="AR17" s="386"/>
      <c r="AS17" s="386"/>
      <c r="AT17" s="370"/>
      <c r="AU17" s="370"/>
      <c r="AV17" s="370"/>
      <c r="AW17" s="370"/>
      <c r="AX17" s="370"/>
      <c r="AY17" s="370"/>
      <c r="AZ17" s="370"/>
      <c r="BA17" s="370"/>
      <c r="BB17" s="366"/>
      <c r="BC17" s="366"/>
      <c r="BD17" s="366"/>
      <c r="BE17" s="366"/>
      <c r="BF17" s="370"/>
      <c r="BG17" s="370"/>
      <c r="BH17" s="370"/>
      <c r="BI17" s="370"/>
      <c r="BJ17" s="370"/>
      <c r="BK17" s="370"/>
      <c r="BL17" s="370"/>
      <c r="BM17" s="384"/>
      <c r="BN17" s="384"/>
      <c r="BO17" s="384"/>
      <c r="BP17" s="384"/>
      <c r="BQ17" s="384"/>
      <c r="BR17" s="384"/>
      <c r="BS17" s="384"/>
      <c r="BT17" s="384"/>
      <c r="BU17" s="384"/>
      <c r="BV17" s="384"/>
      <c r="BW17" s="384"/>
      <c r="BX17" s="383"/>
      <c r="BY17" s="384"/>
      <c r="BZ17" s="384"/>
      <c r="CA17" s="384"/>
      <c r="CB17" s="384"/>
      <c r="CC17" s="384"/>
      <c r="CD17" s="384"/>
      <c r="CE17" s="384"/>
      <c r="CF17" s="384"/>
      <c r="CG17" s="384"/>
      <c r="CH17" s="384"/>
      <c r="CI17" s="384"/>
      <c r="CJ17" s="384"/>
      <c r="CK17" s="384"/>
      <c r="CL17" s="383"/>
      <c r="CM17" s="384"/>
      <c r="CN17" s="384"/>
      <c r="CO17" s="384"/>
      <c r="CP17" s="384"/>
      <c r="CQ17" s="384"/>
      <c r="CR17" s="384"/>
      <c r="CS17" s="384"/>
      <c r="CT17" s="384"/>
    </row>
    <row r="18" spans="1:98" ht="12" customHeight="1">
      <c r="A18" s="385" t="s">
        <v>643</v>
      </c>
      <c r="B18" s="366"/>
      <c r="C18" s="366" t="s">
        <v>641</v>
      </c>
      <c r="D18" s="367" t="s">
        <v>430</v>
      </c>
      <c r="E18" s="366">
        <v>1.5</v>
      </c>
      <c r="F18" s="368">
        <v>1</v>
      </c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  <c r="U18" s="366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70"/>
      <c r="AU18" s="370"/>
      <c r="AV18" s="370"/>
      <c r="AW18" s="370"/>
      <c r="AX18" s="370"/>
      <c r="AY18" s="370"/>
      <c r="AZ18" s="370"/>
      <c r="BA18" s="370"/>
      <c r="BB18" s="366"/>
      <c r="BC18" s="366"/>
      <c r="BD18" s="366"/>
      <c r="BE18" s="366"/>
      <c r="BF18" s="370"/>
      <c r="BG18" s="370"/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/>
      <c r="BU18" s="370"/>
      <c r="BV18" s="370"/>
      <c r="BW18" s="370"/>
      <c r="BX18" s="369"/>
      <c r="BY18" s="370"/>
      <c r="BZ18" s="370"/>
      <c r="CA18" s="370"/>
      <c r="CB18" s="370"/>
      <c r="CC18" s="370"/>
      <c r="CD18" s="370"/>
      <c r="CE18" s="370"/>
      <c r="CF18" s="370"/>
      <c r="CG18" s="370"/>
      <c r="CH18" s="370"/>
      <c r="CI18" s="370"/>
      <c r="CJ18" s="370"/>
      <c r="CK18" s="370"/>
      <c r="CL18" s="369"/>
      <c r="CM18" s="370"/>
      <c r="CN18" s="370"/>
      <c r="CO18" s="370"/>
      <c r="CP18" s="370"/>
      <c r="CQ18" s="370"/>
      <c r="CR18" s="370"/>
      <c r="CS18" s="370"/>
      <c r="CT18" s="370"/>
    </row>
    <row r="19" spans="1:98" ht="12" customHeight="1">
      <c r="A19" s="385" t="s">
        <v>643</v>
      </c>
      <c r="B19" s="366"/>
      <c r="C19" s="366" t="s">
        <v>641</v>
      </c>
      <c r="D19" s="367" t="s">
        <v>654</v>
      </c>
      <c r="E19" s="366">
        <v>1.5</v>
      </c>
      <c r="F19" s="368">
        <v>2</v>
      </c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  <c r="AJ19" s="366"/>
      <c r="AK19" s="366"/>
      <c r="AL19" s="366"/>
      <c r="AM19" s="366"/>
      <c r="AN19" s="366"/>
      <c r="AO19" s="366"/>
      <c r="AP19" s="366"/>
      <c r="AQ19" s="366"/>
      <c r="AR19" s="366"/>
      <c r="AS19" s="366"/>
      <c r="AT19" s="370"/>
      <c r="AU19" s="370"/>
      <c r="AV19" s="370"/>
      <c r="AW19" s="370"/>
      <c r="AX19" s="370"/>
      <c r="AY19" s="370"/>
      <c r="AZ19" s="370"/>
      <c r="BA19" s="370"/>
      <c r="BB19" s="366"/>
      <c r="BC19" s="366"/>
      <c r="BD19" s="366"/>
      <c r="BE19" s="366"/>
      <c r="BF19" s="370"/>
      <c r="BG19" s="370"/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/>
      <c r="BU19" s="370"/>
      <c r="BV19" s="370"/>
      <c r="BW19" s="370"/>
      <c r="BX19" s="369"/>
      <c r="BY19" s="370"/>
      <c r="BZ19" s="370"/>
      <c r="CA19" s="370"/>
      <c r="CB19" s="370"/>
      <c r="CC19" s="370"/>
      <c r="CD19" s="370"/>
      <c r="CE19" s="370"/>
      <c r="CF19" s="370"/>
      <c r="CG19" s="370"/>
      <c r="CH19" s="370"/>
      <c r="CI19" s="370"/>
      <c r="CJ19" s="370"/>
      <c r="CK19" s="370"/>
      <c r="CL19" s="369"/>
      <c r="CM19" s="370"/>
      <c r="CN19" s="370"/>
      <c r="CO19" s="370"/>
      <c r="CP19" s="370"/>
      <c r="CQ19" s="370"/>
      <c r="CR19" s="370"/>
      <c r="CS19" s="370"/>
      <c r="CT19" s="370"/>
    </row>
    <row r="20" spans="1:98" ht="12" customHeight="1">
      <c r="A20" s="385" t="s">
        <v>643</v>
      </c>
      <c r="B20" s="366" t="s">
        <v>655</v>
      </c>
      <c r="C20" s="366" t="s">
        <v>641</v>
      </c>
      <c r="D20" s="367" t="s">
        <v>81</v>
      </c>
      <c r="E20" s="366">
        <v>5</v>
      </c>
      <c r="F20" s="368">
        <v>1</v>
      </c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  <c r="AJ20" s="366"/>
      <c r="AK20" s="366"/>
      <c r="AL20" s="366"/>
      <c r="AM20" s="366"/>
      <c r="AN20" s="366"/>
      <c r="AO20" s="366"/>
      <c r="AP20" s="366"/>
      <c r="AQ20" s="366"/>
      <c r="AR20" s="366"/>
      <c r="AS20" s="366"/>
      <c r="AT20" s="370"/>
      <c r="AU20" s="370"/>
      <c r="AV20" s="370"/>
      <c r="AW20" s="370"/>
      <c r="AX20" s="370"/>
      <c r="AY20" s="370"/>
      <c r="AZ20" s="370"/>
      <c r="BA20" s="370"/>
      <c r="BB20" s="366"/>
      <c r="BC20" s="366"/>
      <c r="BD20" s="366"/>
      <c r="BE20" s="366"/>
      <c r="BF20" s="370"/>
      <c r="BG20" s="370"/>
      <c r="BH20" s="370"/>
      <c r="BI20" s="370"/>
      <c r="BJ20" s="370"/>
      <c r="BK20" s="370"/>
      <c r="BL20" s="370"/>
      <c r="BM20" s="370"/>
      <c r="BN20" s="370"/>
      <c r="BO20" s="370"/>
      <c r="BP20" s="370"/>
      <c r="BQ20" s="370"/>
      <c r="BR20" s="370"/>
      <c r="BS20" s="370"/>
      <c r="BT20" s="370"/>
      <c r="BU20" s="370"/>
      <c r="BV20" s="370"/>
      <c r="BW20" s="370"/>
      <c r="BX20" s="369"/>
      <c r="BY20" s="370"/>
      <c r="BZ20" s="370"/>
      <c r="CA20" s="370"/>
      <c r="CB20" s="370"/>
      <c r="CC20" s="370"/>
      <c r="CD20" s="370"/>
      <c r="CE20" s="370"/>
      <c r="CF20" s="370"/>
      <c r="CG20" s="370"/>
      <c r="CH20" s="370"/>
      <c r="CI20" s="370"/>
      <c r="CJ20" s="370"/>
      <c r="CK20" s="370"/>
      <c r="CL20" s="369"/>
      <c r="CM20" s="370"/>
      <c r="CN20" s="370"/>
      <c r="CO20" s="370"/>
      <c r="CP20" s="370"/>
      <c r="CQ20" s="370"/>
      <c r="CR20" s="370"/>
      <c r="CS20" s="370"/>
      <c r="CT20" s="370"/>
    </row>
    <row r="21" spans="1:98" ht="12" customHeight="1">
      <c r="A21" s="385" t="s">
        <v>643</v>
      </c>
      <c r="B21" s="366"/>
      <c r="C21" s="366" t="s">
        <v>641</v>
      </c>
      <c r="D21" s="367" t="s">
        <v>81</v>
      </c>
      <c r="E21" s="366">
        <v>5</v>
      </c>
      <c r="F21" s="368">
        <v>2</v>
      </c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  <c r="AJ21" s="366"/>
      <c r="AK21" s="366"/>
      <c r="AL21" s="366"/>
      <c r="AM21" s="366"/>
      <c r="AN21" s="366"/>
      <c r="AO21" s="366"/>
      <c r="AP21" s="366"/>
      <c r="AQ21" s="366"/>
      <c r="AR21" s="366"/>
      <c r="AS21" s="366"/>
      <c r="AT21" s="370"/>
      <c r="AU21" s="370"/>
      <c r="AV21" s="370"/>
      <c r="AW21" s="370"/>
      <c r="AX21" s="370"/>
      <c r="AY21" s="370"/>
      <c r="AZ21" s="370"/>
      <c r="BA21" s="370"/>
      <c r="BB21" s="366"/>
      <c r="BC21" s="366"/>
      <c r="BD21" s="366"/>
      <c r="BE21" s="366"/>
      <c r="BF21" s="370"/>
      <c r="BG21" s="370"/>
      <c r="BH21" s="370"/>
      <c r="BI21" s="370"/>
      <c r="BJ21" s="370"/>
      <c r="BK21" s="370"/>
      <c r="BL21" s="370"/>
      <c r="BM21" s="370"/>
      <c r="BN21" s="370"/>
      <c r="BO21" s="370"/>
      <c r="BP21" s="370"/>
      <c r="BQ21" s="370"/>
      <c r="BR21" s="370"/>
      <c r="BS21" s="370"/>
      <c r="BT21" s="370"/>
      <c r="BU21" s="370"/>
      <c r="BV21" s="370"/>
      <c r="BW21" s="370"/>
      <c r="BX21" s="369"/>
      <c r="BY21" s="370"/>
      <c r="BZ21" s="370"/>
      <c r="CA21" s="370"/>
      <c r="CB21" s="370"/>
      <c r="CC21" s="370"/>
      <c r="CD21" s="370"/>
      <c r="CE21" s="370"/>
      <c r="CF21" s="370"/>
      <c r="CG21" s="370"/>
      <c r="CH21" s="370"/>
      <c r="CI21" s="370"/>
      <c r="CJ21" s="370"/>
      <c r="CK21" s="370"/>
      <c r="CL21" s="369"/>
      <c r="CM21" s="370"/>
      <c r="CN21" s="370"/>
      <c r="CO21" s="370"/>
      <c r="CP21" s="370"/>
      <c r="CQ21" s="370"/>
      <c r="CR21" s="370"/>
      <c r="CS21" s="370"/>
      <c r="CT21" s="370"/>
    </row>
    <row r="22" spans="1:98" ht="12" customHeight="1">
      <c r="A22" s="385" t="s">
        <v>643</v>
      </c>
      <c r="B22" s="366" t="s">
        <v>656</v>
      </c>
      <c r="C22" s="366" t="s">
        <v>641</v>
      </c>
      <c r="D22" s="367" t="s">
        <v>441</v>
      </c>
      <c r="E22" s="366">
        <v>3</v>
      </c>
      <c r="F22" s="368">
        <v>1</v>
      </c>
      <c r="G22" s="366"/>
      <c r="H22" s="366"/>
      <c r="I22" s="366"/>
      <c r="J22" s="366"/>
      <c r="K22" s="366"/>
      <c r="L22" s="366"/>
      <c r="M22" s="366"/>
      <c r="N22" s="366"/>
      <c r="O22" s="366"/>
      <c r="P22" s="366"/>
      <c r="Q22" s="366"/>
      <c r="R22" s="366"/>
      <c r="S22" s="366"/>
      <c r="T22" s="366"/>
      <c r="U22" s="366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  <c r="AJ22" s="366"/>
      <c r="AK22" s="366"/>
      <c r="AL22" s="366"/>
      <c r="AM22" s="366"/>
      <c r="AN22" s="366"/>
      <c r="AO22" s="366"/>
      <c r="AP22" s="366"/>
      <c r="AQ22" s="366"/>
      <c r="AR22" s="366"/>
      <c r="AS22" s="366"/>
      <c r="AT22" s="370">
        <v>1</v>
      </c>
      <c r="AU22" s="370"/>
      <c r="AV22" s="370"/>
      <c r="AW22" s="370"/>
      <c r="AX22" s="370"/>
      <c r="AY22" s="370"/>
      <c r="AZ22" s="370"/>
      <c r="BA22" s="370"/>
      <c r="BB22" s="366"/>
      <c r="BC22" s="366"/>
      <c r="BD22" s="366"/>
      <c r="BE22" s="366"/>
      <c r="BF22" s="370"/>
      <c r="BG22" s="370"/>
      <c r="BH22" s="370"/>
      <c r="BI22" s="370"/>
      <c r="BJ22" s="370"/>
      <c r="BK22" s="370"/>
      <c r="BL22" s="370"/>
      <c r="BM22" s="394"/>
      <c r="BN22" s="394"/>
      <c r="BO22" s="394"/>
      <c r="BP22" s="394"/>
      <c r="BQ22" s="394"/>
      <c r="BR22" s="394"/>
      <c r="BS22" s="394"/>
      <c r="BT22" s="394"/>
      <c r="BU22" s="394"/>
      <c r="BV22" s="394"/>
      <c r="BW22" s="394"/>
      <c r="BX22" s="394"/>
      <c r="BY22" s="394"/>
      <c r="BZ22" s="394"/>
      <c r="CA22" s="394"/>
      <c r="CB22" s="394"/>
      <c r="CC22" s="394"/>
      <c r="CD22" s="394"/>
      <c r="CE22" s="394"/>
      <c r="CF22" s="394"/>
      <c r="CG22" s="394"/>
      <c r="CH22" s="394"/>
      <c r="CI22" s="394"/>
      <c r="CJ22" s="394"/>
      <c r="CK22" s="394"/>
      <c r="CL22" s="394"/>
      <c r="CM22" s="394"/>
      <c r="CN22" s="394"/>
      <c r="CO22" s="394"/>
      <c r="CP22" s="394"/>
      <c r="CQ22" s="394"/>
      <c r="CR22" s="394"/>
      <c r="CS22" s="394"/>
      <c r="CT22" s="394"/>
    </row>
    <row r="23" spans="1:98" ht="12" customHeight="1">
      <c r="A23" s="385" t="s">
        <v>643</v>
      </c>
      <c r="B23" s="366" t="s">
        <v>642</v>
      </c>
      <c r="C23" s="366" t="s">
        <v>641</v>
      </c>
      <c r="D23" s="367" t="s">
        <v>443</v>
      </c>
      <c r="E23" s="366">
        <v>3</v>
      </c>
      <c r="F23" s="368">
        <v>1</v>
      </c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  <c r="V23" s="366"/>
      <c r="W23" s="366"/>
      <c r="X23" s="366"/>
      <c r="Y23" s="366"/>
      <c r="Z23" s="366"/>
      <c r="AA23" s="366"/>
      <c r="AB23" s="366"/>
      <c r="AC23" s="366"/>
      <c r="AD23" s="366"/>
      <c r="AE23" s="366"/>
      <c r="AF23" s="366"/>
      <c r="AG23" s="366"/>
      <c r="AH23" s="366"/>
      <c r="AI23" s="366"/>
      <c r="AJ23" s="366"/>
      <c r="AK23" s="366"/>
      <c r="AL23" s="366"/>
      <c r="AM23" s="366"/>
      <c r="AN23" s="366"/>
      <c r="AO23" s="366"/>
      <c r="AP23" s="366"/>
      <c r="AQ23" s="366"/>
      <c r="AR23" s="366"/>
      <c r="AS23" s="366"/>
      <c r="AT23" s="370"/>
      <c r="AU23" s="370"/>
      <c r="AV23" s="370"/>
      <c r="AW23" s="370"/>
      <c r="AX23" s="370"/>
      <c r="AY23" s="370"/>
      <c r="AZ23" s="370"/>
      <c r="BA23" s="370"/>
      <c r="BB23" s="366"/>
      <c r="BC23" s="366"/>
      <c r="BD23" s="366"/>
      <c r="BE23" s="366"/>
      <c r="BF23" s="370"/>
      <c r="BG23" s="370"/>
      <c r="BH23" s="370">
        <v>1</v>
      </c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/>
      <c r="BU23" s="370"/>
      <c r="BV23" s="370"/>
      <c r="BW23" s="370"/>
      <c r="BX23" s="369"/>
      <c r="BY23" s="370"/>
      <c r="BZ23" s="370"/>
      <c r="CA23" s="370"/>
      <c r="CB23" s="370"/>
      <c r="CC23" s="370"/>
      <c r="CD23" s="370"/>
      <c r="CE23" s="370"/>
      <c r="CF23" s="370"/>
      <c r="CG23" s="370"/>
      <c r="CH23" s="370"/>
      <c r="CI23" s="370"/>
      <c r="CJ23" s="370"/>
      <c r="CK23" s="370"/>
      <c r="CL23" s="369"/>
      <c r="CM23" s="370"/>
      <c r="CN23" s="370"/>
      <c r="CO23" s="370"/>
      <c r="CP23" s="370"/>
      <c r="CQ23" s="370"/>
      <c r="CR23" s="370"/>
      <c r="CS23" s="370"/>
      <c r="CT23" s="370"/>
    </row>
    <row r="24" spans="1:98" ht="12" customHeight="1">
      <c r="A24" s="379" t="s">
        <v>36</v>
      </c>
      <c r="B24" s="366" t="s">
        <v>657</v>
      </c>
      <c r="C24" s="366" t="s">
        <v>641</v>
      </c>
      <c r="D24" s="367" t="s">
        <v>658</v>
      </c>
      <c r="E24" s="366">
        <v>3</v>
      </c>
      <c r="F24" s="368">
        <v>1</v>
      </c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  <c r="V24" s="366"/>
      <c r="W24" s="366"/>
      <c r="X24" s="366"/>
      <c r="Y24" s="366"/>
      <c r="Z24" s="366"/>
      <c r="AA24" s="366"/>
      <c r="AB24" s="366"/>
      <c r="AC24" s="366"/>
      <c r="AD24" s="366"/>
      <c r="AE24" s="366"/>
      <c r="AF24" s="366"/>
      <c r="AG24" s="366"/>
      <c r="AH24" s="366"/>
      <c r="AI24" s="366"/>
      <c r="AJ24" s="366"/>
      <c r="AK24" s="366"/>
      <c r="AL24" s="366"/>
      <c r="AM24" s="366"/>
      <c r="AN24" s="366"/>
      <c r="AO24" s="366"/>
      <c r="AP24" s="366"/>
      <c r="AQ24" s="366"/>
      <c r="AR24" s="366"/>
      <c r="AS24" s="366"/>
      <c r="AT24" s="370"/>
      <c r="AU24" s="370"/>
      <c r="AV24" s="370"/>
      <c r="AW24" s="370"/>
      <c r="AX24" s="370"/>
      <c r="AY24" s="370"/>
      <c r="AZ24" s="370"/>
      <c r="BA24" s="370"/>
      <c r="BB24" s="366"/>
      <c r="BC24" s="366"/>
      <c r="BD24" s="366"/>
      <c r="BE24" s="366"/>
      <c r="BF24" s="370"/>
      <c r="BG24" s="370"/>
      <c r="BH24" s="370"/>
      <c r="BI24" s="370"/>
      <c r="BJ24" s="370">
        <v>1</v>
      </c>
      <c r="BK24" s="370"/>
      <c r="BL24" s="370"/>
      <c r="BM24" s="370"/>
      <c r="BN24" s="370"/>
      <c r="BO24" s="370"/>
      <c r="BP24" s="370"/>
      <c r="BQ24" s="370"/>
      <c r="BR24" s="370"/>
      <c r="BS24" s="370"/>
      <c r="BT24" s="370"/>
      <c r="BU24" s="370"/>
      <c r="BV24" s="370"/>
      <c r="BW24" s="370"/>
      <c r="BX24" s="369"/>
      <c r="BY24" s="370"/>
      <c r="BZ24" s="370"/>
      <c r="CA24" s="370"/>
      <c r="CB24" s="370"/>
      <c r="CC24" s="370"/>
      <c r="CD24" s="370"/>
      <c r="CE24" s="370"/>
      <c r="CF24" s="370"/>
      <c r="CG24" s="370"/>
      <c r="CH24" s="370"/>
      <c r="CI24" s="370"/>
      <c r="CJ24" s="370"/>
      <c r="CK24" s="370"/>
      <c r="CL24" s="369"/>
      <c r="CM24" s="370"/>
      <c r="CN24" s="370"/>
      <c r="CO24" s="370"/>
      <c r="CP24" s="370"/>
      <c r="CQ24" s="370"/>
      <c r="CR24" s="370"/>
      <c r="CS24" s="370"/>
      <c r="CT24" s="370"/>
    </row>
    <row r="25" spans="1:98" ht="12" customHeight="1">
      <c r="A25" s="379" t="s">
        <v>36</v>
      </c>
      <c r="B25" s="366" t="s">
        <v>657</v>
      </c>
      <c r="C25" s="366" t="s">
        <v>641</v>
      </c>
      <c r="D25" s="367" t="s">
        <v>659</v>
      </c>
      <c r="E25" s="366">
        <v>6</v>
      </c>
      <c r="F25" s="368">
        <v>1</v>
      </c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366"/>
      <c r="AB25" s="366"/>
      <c r="AC25" s="366"/>
      <c r="AD25" s="366"/>
      <c r="AE25" s="366"/>
      <c r="AF25" s="366"/>
      <c r="AG25" s="366"/>
      <c r="AH25" s="366"/>
      <c r="AI25" s="366"/>
      <c r="AJ25" s="366"/>
      <c r="AK25" s="366"/>
      <c r="AL25" s="366"/>
      <c r="AM25" s="366"/>
      <c r="AN25" s="366"/>
      <c r="AO25" s="366"/>
      <c r="AP25" s="366"/>
      <c r="AQ25" s="366"/>
      <c r="AR25" s="366"/>
      <c r="AS25" s="366"/>
      <c r="AT25" s="370"/>
      <c r="AU25" s="370"/>
      <c r="AV25" s="370"/>
      <c r="AW25" s="370"/>
      <c r="AX25" s="370"/>
      <c r="AY25" s="370"/>
      <c r="AZ25" s="370"/>
      <c r="BA25" s="370"/>
      <c r="BB25" s="366"/>
      <c r="BC25" s="366"/>
      <c r="BD25" s="366"/>
      <c r="BE25" s="366"/>
      <c r="BF25" s="370"/>
      <c r="BG25" s="370"/>
      <c r="BH25" s="370"/>
      <c r="BI25" s="370"/>
      <c r="BJ25" s="370">
        <v>1</v>
      </c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70"/>
      <c r="BV25" s="370"/>
      <c r="BW25" s="370"/>
      <c r="BX25" s="369"/>
      <c r="BY25" s="370"/>
      <c r="BZ25" s="370"/>
      <c r="CA25" s="370"/>
      <c r="CB25" s="370"/>
      <c r="CC25" s="370"/>
      <c r="CD25" s="370"/>
      <c r="CE25" s="370"/>
      <c r="CF25" s="370"/>
      <c r="CG25" s="370"/>
      <c r="CH25" s="370"/>
      <c r="CI25" s="370"/>
      <c r="CJ25" s="370"/>
      <c r="CK25" s="370"/>
      <c r="CL25" s="369"/>
      <c r="CM25" s="370"/>
      <c r="CN25" s="370"/>
      <c r="CO25" s="370"/>
      <c r="CP25" s="370"/>
      <c r="CQ25" s="370"/>
      <c r="CR25" s="370"/>
      <c r="CS25" s="370"/>
      <c r="CT25" s="370"/>
    </row>
    <row r="26" spans="1:98" ht="12" customHeight="1">
      <c r="A26" s="380" t="s">
        <v>643</v>
      </c>
      <c r="B26" s="366" t="s">
        <v>660</v>
      </c>
      <c r="C26" s="366" t="s">
        <v>641</v>
      </c>
      <c r="D26" s="367" t="s">
        <v>478</v>
      </c>
      <c r="E26" s="366">
        <v>5</v>
      </c>
      <c r="F26" s="368">
        <v>1</v>
      </c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366"/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/>
      <c r="AN26" s="366"/>
      <c r="AO26" s="366"/>
      <c r="AP26" s="366"/>
      <c r="AQ26" s="366"/>
      <c r="AR26" s="366"/>
      <c r="AS26" s="366"/>
      <c r="AT26" s="370"/>
      <c r="AU26" s="370"/>
      <c r="AV26" s="370"/>
      <c r="AW26" s="370"/>
      <c r="AX26" s="370"/>
      <c r="AY26" s="370"/>
      <c r="AZ26" s="370"/>
      <c r="BA26" s="370"/>
      <c r="BB26" s="366"/>
      <c r="BC26" s="366"/>
      <c r="BD26" s="366">
        <v>1</v>
      </c>
      <c r="BE26" s="366"/>
      <c r="BF26" s="370"/>
      <c r="BG26" s="370"/>
      <c r="BH26" s="370"/>
      <c r="BI26" s="370"/>
      <c r="BJ26" s="370"/>
      <c r="BK26" s="370"/>
      <c r="BL26" s="370"/>
      <c r="BM26" s="370"/>
      <c r="BN26" s="370"/>
      <c r="BO26" s="370"/>
      <c r="BP26" s="370"/>
      <c r="BQ26" s="370"/>
      <c r="BR26" s="370"/>
      <c r="BS26" s="370"/>
      <c r="BT26" s="370"/>
      <c r="BU26" s="370"/>
      <c r="BV26" s="370"/>
      <c r="BW26" s="370"/>
      <c r="BX26" s="370"/>
      <c r="BY26" s="370"/>
      <c r="BZ26" s="370"/>
      <c r="CA26" s="370"/>
      <c r="CB26" s="370"/>
      <c r="CC26" s="370"/>
      <c r="CD26" s="370"/>
      <c r="CE26" s="370"/>
      <c r="CF26" s="370"/>
      <c r="CG26" s="370"/>
      <c r="CH26" s="370"/>
      <c r="CI26" s="370"/>
      <c r="CJ26" s="370"/>
      <c r="CK26" s="370"/>
      <c r="CL26" s="370"/>
      <c r="CM26" s="370"/>
      <c r="CN26" s="370"/>
      <c r="CO26" s="370"/>
      <c r="CP26" s="370"/>
      <c r="CQ26" s="370"/>
      <c r="CR26" s="370"/>
      <c r="CS26" s="370"/>
      <c r="CT26" s="370"/>
    </row>
    <row r="27" spans="1:98" ht="12" customHeight="1">
      <c r="A27" s="380" t="s">
        <v>643</v>
      </c>
      <c r="B27" s="366" t="s">
        <v>661</v>
      </c>
      <c r="C27" s="366" t="s">
        <v>641</v>
      </c>
      <c r="D27" s="367" t="s">
        <v>480</v>
      </c>
      <c r="E27" s="366">
        <v>5</v>
      </c>
      <c r="F27" s="368">
        <v>2</v>
      </c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  <c r="V27" s="366"/>
      <c r="W27" s="366"/>
      <c r="X27" s="366"/>
      <c r="Y27" s="366"/>
      <c r="Z27" s="366"/>
      <c r="AA27" s="366"/>
      <c r="AB27" s="366"/>
      <c r="AC27" s="366"/>
      <c r="AD27" s="366"/>
      <c r="AE27" s="366"/>
      <c r="AF27" s="366"/>
      <c r="AG27" s="366"/>
      <c r="AH27" s="366"/>
      <c r="AI27" s="366"/>
      <c r="AJ27" s="366"/>
      <c r="AK27" s="366"/>
      <c r="AL27" s="366"/>
      <c r="AM27" s="366"/>
      <c r="AN27" s="366"/>
      <c r="AO27" s="366"/>
      <c r="AP27" s="366"/>
      <c r="AQ27" s="366"/>
      <c r="AR27" s="366"/>
      <c r="AS27" s="366"/>
      <c r="AT27" s="370"/>
      <c r="AU27" s="370"/>
      <c r="AV27" s="370"/>
      <c r="AW27" s="370"/>
      <c r="AX27" s="370"/>
      <c r="AY27" s="370"/>
      <c r="AZ27" s="370"/>
      <c r="BA27" s="370"/>
      <c r="BB27" s="366"/>
      <c r="BC27" s="366"/>
      <c r="BD27" s="366"/>
      <c r="BE27" s="366"/>
      <c r="BF27" s="370"/>
      <c r="BG27" s="370">
        <v>1</v>
      </c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0"/>
      <c r="BS27" s="370"/>
      <c r="BT27" s="370"/>
      <c r="BU27" s="370"/>
      <c r="BV27" s="370"/>
      <c r="BW27" s="370"/>
      <c r="BX27" s="369"/>
      <c r="BY27" s="370"/>
      <c r="BZ27" s="370"/>
      <c r="CA27" s="370"/>
      <c r="CB27" s="370"/>
      <c r="CC27" s="370"/>
      <c r="CD27" s="370"/>
      <c r="CE27" s="370"/>
      <c r="CF27" s="370"/>
      <c r="CG27" s="370"/>
      <c r="CH27" s="370"/>
      <c r="CI27" s="370"/>
      <c r="CJ27" s="370"/>
      <c r="CK27" s="370"/>
      <c r="CL27" s="369"/>
      <c r="CM27" s="370"/>
      <c r="CN27" s="370"/>
      <c r="CO27" s="370"/>
      <c r="CP27" s="370"/>
      <c r="CQ27" s="370"/>
      <c r="CR27" s="370"/>
      <c r="CS27" s="370"/>
      <c r="CT27" s="370"/>
    </row>
    <row r="28" spans="1:98" ht="12" customHeight="1">
      <c r="A28" s="396" t="s">
        <v>639</v>
      </c>
      <c r="B28" s="366" t="s">
        <v>662</v>
      </c>
      <c r="C28" s="366" t="s">
        <v>641</v>
      </c>
      <c r="D28" s="367" t="s">
        <v>491</v>
      </c>
      <c r="E28" s="366">
        <v>4</v>
      </c>
      <c r="F28" s="368">
        <v>1</v>
      </c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>
        <v>1</v>
      </c>
      <c r="S28" s="366"/>
      <c r="T28" s="382"/>
      <c r="U28" s="366"/>
      <c r="V28" s="382"/>
      <c r="W28" s="366"/>
      <c r="X28" s="366"/>
      <c r="Y28" s="366"/>
      <c r="Z28" s="366"/>
      <c r="AA28" s="366"/>
      <c r="AB28" s="366"/>
      <c r="AC28" s="366"/>
      <c r="AD28" s="366"/>
      <c r="AE28" s="366"/>
      <c r="AF28" s="366"/>
      <c r="AG28" s="366"/>
      <c r="AH28" s="366"/>
      <c r="AI28" s="366"/>
      <c r="AJ28" s="366"/>
      <c r="AK28" s="366"/>
      <c r="AL28" s="366"/>
      <c r="AM28" s="382"/>
      <c r="AN28" s="382"/>
      <c r="AO28" s="382"/>
      <c r="AP28" s="382"/>
      <c r="AQ28" s="382"/>
      <c r="AR28" s="382"/>
      <c r="AS28" s="382"/>
      <c r="AT28" s="370"/>
      <c r="AU28" s="370"/>
      <c r="AV28" s="370"/>
      <c r="AW28" s="370"/>
      <c r="AX28" s="370"/>
      <c r="AY28" s="370"/>
      <c r="AZ28" s="370"/>
      <c r="BA28" s="370"/>
      <c r="BB28" s="366"/>
      <c r="BC28" s="366"/>
      <c r="BD28" s="366"/>
      <c r="BE28" s="366"/>
      <c r="BF28" s="370"/>
      <c r="BG28" s="370"/>
      <c r="BH28" s="370"/>
      <c r="BI28" s="370"/>
      <c r="BJ28" s="370"/>
      <c r="BK28" s="370"/>
      <c r="BL28" s="370"/>
      <c r="BM28" s="375"/>
      <c r="BN28" s="375"/>
      <c r="BO28" s="375"/>
      <c r="BP28" s="375"/>
      <c r="BQ28" s="375"/>
      <c r="BR28" s="375"/>
      <c r="BS28" s="375"/>
      <c r="BT28" s="375"/>
      <c r="BU28" s="375"/>
      <c r="BV28" s="375"/>
      <c r="BW28" s="375"/>
      <c r="BX28" s="374"/>
      <c r="BY28" s="375"/>
      <c r="BZ28" s="375"/>
      <c r="CA28" s="375"/>
      <c r="CB28" s="375"/>
      <c r="CC28" s="375"/>
      <c r="CD28" s="375"/>
      <c r="CE28" s="375"/>
      <c r="CF28" s="375"/>
      <c r="CG28" s="375"/>
      <c r="CH28" s="375"/>
      <c r="CI28" s="375"/>
      <c r="CJ28" s="375"/>
      <c r="CK28" s="375"/>
      <c r="CL28" s="374"/>
      <c r="CM28" s="375"/>
      <c r="CN28" s="375"/>
      <c r="CO28" s="375"/>
      <c r="CP28" s="375"/>
      <c r="CQ28" s="375"/>
      <c r="CR28" s="375"/>
      <c r="CS28" s="375"/>
      <c r="CT28" s="375"/>
    </row>
    <row r="29" spans="1:98" ht="12" customHeight="1">
      <c r="A29" s="396" t="s">
        <v>639</v>
      </c>
      <c r="B29" s="380" t="s">
        <v>663</v>
      </c>
      <c r="C29" s="366" t="s">
        <v>641</v>
      </c>
      <c r="D29" s="367" t="s">
        <v>493</v>
      </c>
      <c r="E29" s="366">
        <v>4</v>
      </c>
      <c r="F29" s="368">
        <v>2</v>
      </c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>
        <v>1</v>
      </c>
      <c r="R29" s="366"/>
      <c r="S29" s="366"/>
      <c r="T29" s="382"/>
      <c r="U29" s="366"/>
      <c r="V29" s="382"/>
      <c r="W29" s="366"/>
      <c r="X29" s="366"/>
      <c r="Y29" s="366"/>
      <c r="Z29" s="366"/>
      <c r="AA29" s="366"/>
      <c r="AB29" s="366"/>
      <c r="AC29" s="366"/>
      <c r="AD29" s="366"/>
      <c r="AE29" s="366"/>
      <c r="AF29" s="366"/>
      <c r="AG29" s="366"/>
      <c r="AH29" s="366"/>
      <c r="AI29" s="366"/>
      <c r="AJ29" s="366"/>
      <c r="AK29" s="366"/>
      <c r="AL29" s="366"/>
      <c r="AM29" s="382"/>
      <c r="AN29" s="382"/>
      <c r="AO29" s="382"/>
      <c r="AP29" s="382"/>
      <c r="AQ29" s="382"/>
      <c r="AR29" s="382"/>
      <c r="AS29" s="382"/>
      <c r="AT29" s="370"/>
      <c r="AU29" s="370"/>
      <c r="AV29" s="370"/>
      <c r="AW29" s="370"/>
      <c r="AX29" s="370"/>
      <c r="AY29" s="370"/>
      <c r="AZ29" s="370"/>
      <c r="BA29" s="370"/>
      <c r="BB29" s="366"/>
      <c r="BC29" s="366"/>
      <c r="BD29" s="366"/>
      <c r="BE29" s="366"/>
      <c r="BF29" s="370"/>
      <c r="BG29" s="370"/>
      <c r="BH29" s="370"/>
      <c r="BI29" s="370"/>
      <c r="BJ29" s="370"/>
      <c r="BK29" s="370"/>
      <c r="BL29" s="370"/>
      <c r="BM29" s="370"/>
      <c r="BN29" s="370"/>
      <c r="BO29" s="370"/>
      <c r="BP29" s="370"/>
      <c r="BQ29" s="370"/>
      <c r="BR29" s="370"/>
      <c r="BS29" s="370"/>
      <c r="BT29" s="370"/>
      <c r="BU29" s="370"/>
      <c r="BV29" s="370"/>
      <c r="BW29" s="370"/>
      <c r="BX29" s="369"/>
      <c r="BY29" s="370"/>
      <c r="BZ29" s="370"/>
      <c r="CA29" s="370"/>
      <c r="CB29" s="370"/>
      <c r="CC29" s="370"/>
      <c r="CD29" s="370"/>
      <c r="CE29" s="370"/>
      <c r="CF29" s="370"/>
      <c r="CG29" s="370"/>
      <c r="CH29" s="370"/>
      <c r="CI29" s="370"/>
      <c r="CJ29" s="370"/>
      <c r="CK29" s="370"/>
      <c r="CL29" s="369"/>
      <c r="CM29" s="370"/>
      <c r="CN29" s="370"/>
      <c r="CO29" s="370"/>
      <c r="CP29" s="370"/>
      <c r="CQ29" s="370"/>
      <c r="CR29" s="370"/>
      <c r="CS29" s="370"/>
      <c r="CT29" s="370"/>
    </row>
    <row r="30" spans="1:98" ht="12" customHeight="1">
      <c r="A30" s="366" t="s">
        <v>643</v>
      </c>
      <c r="B30" s="366" t="s">
        <v>662</v>
      </c>
      <c r="C30" s="366" t="s">
        <v>641</v>
      </c>
      <c r="D30" s="395" t="s">
        <v>497</v>
      </c>
      <c r="E30" s="366">
        <v>3</v>
      </c>
      <c r="F30" s="368">
        <v>1</v>
      </c>
      <c r="G30" s="366"/>
      <c r="H30" s="366"/>
      <c r="I30" s="366"/>
      <c r="J30" s="366"/>
      <c r="K30" s="366"/>
      <c r="L30" s="366"/>
      <c r="M30" s="366"/>
      <c r="N30" s="366"/>
      <c r="O30" s="366"/>
      <c r="P30" s="366"/>
      <c r="Q30" s="366"/>
      <c r="R30" s="366">
        <v>1</v>
      </c>
      <c r="S30" s="366"/>
      <c r="T30" s="366"/>
      <c r="U30" s="366"/>
      <c r="V30" s="366"/>
      <c r="W30" s="366"/>
      <c r="X30" s="366"/>
      <c r="Y30" s="366"/>
      <c r="Z30" s="366"/>
      <c r="AA30" s="366"/>
      <c r="AB30" s="366"/>
      <c r="AC30" s="366"/>
      <c r="AD30" s="366"/>
      <c r="AE30" s="366"/>
      <c r="AF30" s="366"/>
      <c r="AG30" s="366"/>
      <c r="AH30" s="366"/>
      <c r="AI30" s="366"/>
      <c r="AJ30" s="366"/>
      <c r="AK30" s="366"/>
      <c r="AL30" s="366"/>
      <c r="AM30" s="366"/>
      <c r="AN30" s="366"/>
      <c r="AO30" s="366"/>
      <c r="AP30" s="366"/>
      <c r="AQ30" s="366"/>
      <c r="AR30" s="366"/>
      <c r="AS30" s="366"/>
      <c r="AT30" s="370"/>
      <c r="AU30" s="370"/>
      <c r="AV30" s="370"/>
      <c r="AW30" s="370"/>
      <c r="AX30" s="370"/>
      <c r="AY30" s="370"/>
      <c r="AZ30" s="370"/>
      <c r="BA30" s="370"/>
      <c r="BB30" s="366"/>
      <c r="BC30" s="366"/>
      <c r="BD30" s="366"/>
      <c r="BE30" s="366"/>
      <c r="BF30" s="370"/>
      <c r="BG30" s="370"/>
      <c r="BH30" s="370"/>
      <c r="BI30" s="370"/>
      <c r="BJ30" s="370"/>
      <c r="BK30" s="370"/>
      <c r="BL30" s="370"/>
      <c r="BM30" s="370"/>
      <c r="BN30" s="370"/>
      <c r="BO30" s="370"/>
      <c r="BP30" s="370"/>
      <c r="BQ30" s="370"/>
      <c r="BR30" s="370"/>
      <c r="BS30" s="370"/>
      <c r="BT30" s="370"/>
      <c r="BU30" s="370"/>
      <c r="BV30" s="370"/>
      <c r="BW30" s="370"/>
      <c r="BX30" s="369"/>
      <c r="BY30" s="370"/>
      <c r="BZ30" s="370"/>
      <c r="CA30" s="370"/>
      <c r="CB30" s="370"/>
      <c r="CC30" s="370"/>
      <c r="CD30" s="370"/>
      <c r="CE30" s="370"/>
      <c r="CF30" s="370"/>
      <c r="CG30" s="370"/>
      <c r="CH30" s="370"/>
      <c r="CI30" s="370"/>
      <c r="CJ30" s="370"/>
      <c r="CK30" s="370"/>
      <c r="CL30" s="369"/>
      <c r="CM30" s="370"/>
      <c r="CN30" s="370"/>
      <c r="CO30" s="370"/>
      <c r="CP30" s="370"/>
      <c r="CQ30" s="370"/>
      <c r="CR30" s="370"/>
      <c r="CS30" s="370"/>
      <c r="CT30" s="370"/>
    </row>
    <row r="31" spans="1:98" ht="12" customHeight="1">
      <c r="A31" s="380" t="s">
        <v>643</v>
      </c>
      <c r="B31" s="380" t="s">
        <v>664</v>
      </c>
      <c r="C31" s="366" t="s">
        <v>641</v>
      </c>
      <c r="D31" s="395" t="s">
        <v>498</v>
      </c>
      <c r="E31" s="366">
        <v>3</v>
      </c>
      <c r="F31" s="368">
        <v>2</v>
      </c>
      <c r="G31" s="366"/>
      <c r="H31" s="366"/>
      <c r="I31" s="366"/>
      <c r="J31" s="366"/>
      <c r="K31" s="366"/>
      <c r="L31" s="366"/>
      <c r="M31" s="366"/>
      <c r="N31" s="366"/>
      <c r="O31" s="366"/>
      <c r="P31" s="366"/>
      <c r="Q31" s="366"/>
      <c r="R31" s="366"/>
      <c r="S31" s="366"/>
      <c r="T31" s="366"/>
      <c r="U31" s="366"/>
      <c r="V31" s="366"/>
      <c r="W31" s="366"/>
      <c r="X31" s="366"/>
      <c r="Y31" s="366"/>
      <c r="Z31" s="366"/>
      <c r="AA31" s="366"/>
      <c r="AB31" s="366"/>
      <c r="AC31" s="366"/>
      <c r="AD31" s="366"/>
      <c r="AE31" s="366"/>
      <c r="AF31" s="366"/>
      <c r="AG31" s="366"/>
      <c r="AH31" s="366"/>
      <c r="AI31" s="366"/>
      <c r="AJ31" s="366"/>
      <c r="AK31" s="366"/>
      <c r="AL31" s="366"/>
      <c r="AM31" s="366"/>
      <c r="AN31" s="366"/>
      <c r="AO31" s="366"/>
      <c r="AP31" s="366"/>
      <c r="AQ31" s="366"/>
      <c r="AR31" s="366"/>
      <c r="AS31" s="366"/>
      <c r="AT31" s="370"/>
      <c r="AU31" s="370"/>
      <c r="AV31" s="370">
        <v>1</v>
      </c>
      <c r="AW31" s="370"/>
      <c r="AX31" s="370"/>
      <c r="AY31" s="370"/>
      <c r="AZ31" s="370"/>
      <c r="BA31" s="370"/>
      <c r="BB31" s="366"/>
      <c r="BC31" s="366"/>
      <c r="BD31" s="366"/>
      <c r="BE31" s="366"/>
      <c r="BF31" s="370"/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0"/>
      <c r="BS31" s="370"/>
      <c r="BT31" s="370"/>
      <c r="BU31" s="370"/>
      <c r="BV31" s="370"/>
      <c r="BW31" s="370"/>
      <c r="BX31" s="369"/>
      <c r="BY31" s="370"/>
      <c r="BZ31" s="370"/>
      <c r="CA31" s="370"/>
      <c r="CB31" s="370"/>
      <c r="CC31" s="370"/>
      <c r="CD31" s="370"/>
      <c r="CE31" s="370"/>
      <c r="CF31" s="370"/>
      <c r="CG31" s="370"/>
      <c r="CH31" s="370"/>
      <c r="CI31" s="370"/>
      <c r="CJ31" s="370"/>
      <c r="CK31" s="370"/>
      <c r="CL31" s="369"/>
      <c r="CM31" s="370"/>
      <c r="CN31" s="370"/>
      <c r="CO31" s="370"/>
      <c r="CP31" s="370"/>
      <c r="CQ31" s="370"/>
      <c r="CR31" s="370"/>
      <c r="CS31" s="370"/>
      <c r="CT31" s="370"/>
    </row>
    <row r="32" spans="1:98" ht="12" customHeight="1">
      <c r="A32" s="380" t="s">
        <v>665</v>
      </c>
      <c r="B32" s="366" t="s">
        <v>653</v>
      </c>
      <c r="C32" s="366" t="s">
        <v>641</v>
      </c>
      <c r="D32" s="367" t="s">
        <v>502</v>
      </c>
      <c r="E32" s="366">
        <v>5</v>
      </c>
      <c r="F32" s="368">
        <v>1</v>
      </c>
      <c r="G32" s="366"/>
      <c r="H32" s="366"/>
      <c r="I32" s="366"/>
      <c r="J32" s="366"/>
      <c r="K32" s="366"/>
      <c r="L32" s="366">
        <v>1</v>
      </c>
      <c r="M32" s="366"/>
      <c r="N32" s="366"/>
      <c r="O32" s="366"/>
      <c r="P32" s="366"/>
      <c r="Q32" s="366"/>
      <c r="R32" s="366"/>
      <c r="S32" s="366"/>
      <c r="T32" s="391"/>
      <c r="U32" s="366"/>
      <c r="V32" s="391"/>
      <c r="W32" s="366"/>
      <c r="X32" s="366"/>
      <c r="Y32" s="366"/>
      <c r="Z32" s="366"/>
      <c r="AA32" s="366"/>
      <c r="AB32" s="366"/>
      <c r="AC32" s="366"/>
      <c r="AD32" s="366"/>
      <c r="AE32" s="366"/>
      <c r="AF32" s="366"/>
      <c r="AG32" s="366"/>
      <c r="AH32" s="366"/>
      <c r="AI32" s="366"/>
      <c r="AJ32" s="366"/>
      <c r="AK32" s="366"/>
      <c r="AL32" s="366"/>
      <c r="AM32" s="392"/>
      <c r="AN32" s="392"/>
      <c r="AO32" s="392"/>
      <c r="AP32" s="392"/>
      <c r="AQ32" s="392"/>
      <c r="AR32" s="392"/>
      <c r="AS32" s="392"/>
      <c r="AT32" s="370"/>
      <c r="AU32" s="370"/>
      <c r="AV32" s="370"/>
      <c r="AW32" s="370"/>
      <c r="AX32" s="370"/>
      <c r="AY32" s="370"/>
      <c r="AZ32" s="370"/>
      <c r="BA32" s="370"/>
      <c r="BB32" s="366"/>
      <c r="BC32" s="366"/>
      <c r="BD32" s="366"/>
      <c r="BE32" s="366"/>
      <c r="BF32" s="370"/>
      <c r="BG32" s="370"/>
      <c r="BH32" s="370"/>
      <c r="BI32" s="370"/>
      <c r="BJ32" s="370"/>
      <c r="BK32" s="370"/>
      <c r="BL32" s="370"/>
      <c r="BM32" s="384"/>
      <c r="BN32" s="384"/>
      <c r="BO32" s="384"/>
      <c r="BP32" s="384"/>
      <c r="BQ32" s="384"/>
      <c r="BR32" s="384"/>
      <c r="BS32" s="384"/>
      <c r="BT32" s="384"/>
      <c r="BU32" s="384"/>
      <c r="BV32" s="384"/>
      <c r="BW32" s="384"/>
      <c r="BX32" s="383"/>
      <c r="BY32" s="384"/>
      <c r="BZ32" s="384"/>
      <c r="CA32" s="384"/>
      <c r="CB32" s="384"/>
      <c r="CC32" s="384"/>
      <c r="CD32" s="384"/>
      <c r="CE32" s="384"/>
      <c r="CF32" s="384"/>
      <c r="CG32" s="384"/>
      <c r="CH32" s="384"/>
      <c r="CI32" s="384"/>
      <c r="CJ32" s="384"/>
      <c r="CK32" s="384"/>
      <c r="CL32" s="383"/>
      <c r="CM32" s="384"/>
      <c r="CN32" s="384"/>
      <c r="CO32" s="384"/>
      <c r="CP32" s="384"/>
      <c r="CQ32" s="384"/>
      <c r="CR32" s="384"/>
      <c r="CS32" s="384"/>
      <c r="CT32" s="384"/>
    </row>
    <row r="33" spans="1:98" ht="12" customHeight="1">
      <c r="A33" s="366" t="s">
        <v>36</v>
      </c>
      <c r="B33" s="366" t="s">
        <v>666</v>
      </c>
      <c r="C33" s="366" t="s">
        <v>641</v>
      </c>
      <c r="D33" s="367" t="s">
        <v>503</v>
      </c>
      <c r="E33" s="366">
        <v>5</v>
      </c>
      <c r="F33" s="368">
        <v>1</v>
      </c>
      <c r="G33" s="366"/>
      <c r="H33" s="366"/>
      <c r="I33" s="366"/>
      <c r="J33" s="366"/>
      <c r="K33" s="366"/>
      <c r="L33" s="366"/>
      <c r="M33" s="366"/>
      <c r="N33" s="366"/>
      <c r="O33" s="366"/>
      <c r="P33" s="366"/>
      <c r="Q33" s="366"/>
      <c r="R33" s="366"/>
      <c r="S33" s="366"/>
      <c r="T33" s="366"/>
      <c r="U33" s="366"/>
      <c r="V33" s="366"/>
      <c r="W33" s="366"/>
      <c r="X33" s="366"/>
      <c r="Y33" s="366"/>
      <c r="Z33" s="366"/>
      <c r="AA33" s="366"/>
      <c r="AB33" s="366"/>
      <c r="AC33" s="366"/>
      <c r="AD33" s="366"/>
      <c r="AE33" s="366"/>
      <c r="AF33" s="366"/>
      <c r="AG33" s="366"/>
      <c r="AH33" s="366"/>
      <c r="AI33" s="366"/>
      <c r="AJ33" s="366"/>
      <c r="AK33" s="366"/>
      <c r="AL33" s="366"/>
      <c r="AM33" s="366"/>
      <c r="AN33" s="366"/>
      <c r="AO33" s="366">
        <v>1</v>
      </c>
      <c r="AP33" s="366"/>
      <c r="AQ33" s="366"/>
      <c r="AR33" s="366"/>
      <c r="AS33" s="366"/>
      <c r="AT33" s="370"/>
      <c r="AU33" s="370"/>
      <c r="AV33" s="370"/>
      <c r="AW33" s="370"/>
      <c r="AX33" s="370"/>
      <c r="AY33" s="370"/>
      <c r="AZ33" s="370"/>
      <c r="BA33" s="370"/>
      <c r="BB33" s="366"/>
      <c r="BC33" s="366"/>
      <c r="BD33" s="366"/>
      <c r="BE33" s="366"/>
      <c r="BF33" s="370"/>
      <c r="BG33" s="370"/>
      <c r="BH33" s="370"/>
      <c r="BI33" s="370"/>
      <c r="BJ33" s="370"/>
      <c r="BK33" s="370"/>
      <c r="BL33" s="370"/>
      <c r="BM33" s="384"/>
      <c r="BN33" s="384"/>
      <c r="BO33" s="384"/>
      <c r="BP33" s="384"/>
      <c r="BQ33" s="384"/>
      <c r="BR33" s="384"/>
      <c r="BS33" s="384"/>
      <c r="BT33" s="384"/>
      <c r="BU33" s="384"/>
      <c r="BV33" s="384"/>
      <c r="BW33" s="384"/>
      <c r="BX33" s="383"/>
      <c r="BY33" s="384"/>
      <c r="BZ33" s="384"/>
      <c r="CA33" s="384"/>
      <c r="CB33" s="384"/>
      <c r="CC33" s="384"/>
      <c r="CD33" s="384"/>
      <c r="CE33" s="384"/>
      <c r="CF33" s="384"/>
      <c r="CG33" s="384"/>
      <c r="CH33" s="384"/>
      <c r="CI33" s="384"/>
      <c r="CJ33" s="384"/>
      <c r="CK33" s="384"/>
      <c r="CL33" s="383"/>
      <c r="CM33" s="384"/>
      <c r="CN33" s="384"/>
      <c r="CO33" s="384"/>
      <c r="CP33" s="384"/>
      <c r="CQ33" s="384"/>
      <c r="CR33" s="384"/>
      <c r="CS33" s="384"/>
      <c r="CT33" s="384"/>
    </row>
    <row r="34" spans="1:98" ht="12" customHeight="1">
      <c r="A34" s="380" t="s">
        <v>643</v>
      </c>
      <c r="B34" s="380" t="s">
        <v>667</v>
      </c>
      <c r="C34" s="366" t="s">
        <v>641</v>
      </c>
      <c r="D34" s="397" t="s">
        <v>504</v>
      </c>
      <c r="E34" s="393">
        <v>0</v>
      </c>
      <c r="F34" s="394">
        <v>1</v>
      </c>
      <c r="G34" s="394"/>
      <c r="H34" s="393"/>
      <c r="I34" s="393"/>
      <c r="J34" s="393"/>
      <c r="K34" s="393"/>
      <c r="L34" s="393"/>
      <c r="M34" s="394"/>
      <c r="N34" s="393"/>
      <c r="O34" s="393"/>
      <c r="P34" s="393"/>
      <c r="Q34" s="393"/>
      <c r="R34" s="393"/>
      <c r="S34" s="393"/>
      <c r="T34" s="398"/>
      <c r="U34" s="393"/>
      <c r="V34" s="398"/>
      <c r="W34" s="393"/>
      <c r="X34" s="393"/>
      <c r="Y34" s="393"/>
      <c r="Z34" s="394"/>
      <c r="AA34" s="393"/>
      <c r="AB34" s="366"/>
      <c r="AC34" s="394"/>
      <c r="AD34" s="393"/>
      <c r="AE34" s="393"/>
      <c r="AF34" s="393"/>
      <c r="AG34" s="394"/>
      <c r="AH34" s="394"/>
      <c r="AI34" s="393">
        <v>1</v>
      </c>
      <c r="AJ34" s="393"/>
      <c r="AK34" s="393"/>
      <c r="AL34" s="393"/>
      <c r="AM34" s="398"/>
      <c r="AN34" s="398"/>
      <c r="AO34" s="398"/>
      <c r="AP34" s="398"/>
      <c r="AQ34" s="398"/>
      <c r="AR34" s="398"/>
      <c r="AS34" s="398"/>
      <c r="AT34" s="394"/>
      <c r="AU34" s="394"/>
      <c r="AV34" s="394"/>
      <c r="AW34" s="394"/>
      <c r="AX34" s="394"/>
      <c r="AY34" s="394"/>
      <c r="AZ34" s="394"/>
      <c r="BA34" s="394"/>
      <c r="BB34" s="394"/>
      <c r="BC34" s="394"/>
      <c r="BD34" s="394"/>
      <c r="BE34" s="394"/>
      <c r="BF34" s="394"/>
      <c r="BG34" s="394"/>
      <c r="BH34" s="394"/>
      <c r="BI34" s="394"/>
      <c r="BJ34" s="394"/>
      <c r="BK34" s="394"/>
      <c r="BL34" s="394"/>
      <c r="BM34" s="370"/>
      <c r="BN34" s="370"/>
      <c r="BO34" s="370"/>
      <c r="BP34" s="370"/>
      <c r="BQ34" s="370"/>
      <c r="BR34" s="370"/>
      <c r="BS34" s="370"/>
      <c r="BT34" s="370"/>
      <c r="BU34" s="370"/>
      <c r="BV34" s="370"/>
      <c r="BW34" s="370"/>
      <c r="BX34" s="369"/>
      <c r="BY34" s="370"/>
      <c r="BZ34" s="370"/>
      <c r="CA34" s="370"/>
      <c r="CB34" s="370"/>
      <c r="CC34" s="370"/>
      <c r="CD34" s="370"/>
      <c r="CE34" s="370"/>
      <c r="CF34" s="370"/>
      <c r="CG34" s="370"/>
      <c r="CH34" s="370"/>
      <c r="CI34" s="370"/>
      <c r="CJ34" s="370"/>
      <c r="CK34" s="370"/>
      <c r="CL34" s="369"/>
      <c r="CM34" s="370"/>
      <c r="CN34" s="370"/>
      <c r="CO34" s="370"/>
      <c r="CP34" s="370"/>
      <c r="CQ34" s="370"/>
      <c r="CR34" s="370"/>
      <c r="CS34" s="370"/>
      <c r="CT34" s="370"/>
    </row>
    <row r="35" spans="1:98" ht="12" customHeight="1">
      <c r="A35" s="380" t="s">
        <v>643</v>
      </c>
      <c r="B35" s="380" t="s">
        <v>649</v>
      </c>
      <c r="C35" s="366" t="s">
        <v>641</v>
      </c>
      <c r="D35" s="397" t="s">
        <v>113</v>
      </c>
      <c r="E35" s="393">
        <v>3</v>
      </c>
      <c r="F35" s="394">
        <v>1</v>
      </c>
      <c r="G35" s="394"/>
      <c r="H35" s="393"/>
      <c r="I35" s="393"/>
      <c r="J35" s="393"/>
      <c r="K35" s="393"/>
      <c r="L35" s="393"/>
      <c r="M35" s="394"/>
      <c r="N35" s="393"/>
      <c r="O35" s="393"/>
      <c r="P35" s="393"/>
      <c r="Q35" s="393"/>
      <c r="R35" s="393"/>
      <c r="S35" s="393"/>
      <c r="T35" s="398"/>
      <c r="U35" s="393"/>
      <c r="V35" s="398"/>
      <c r="W35" s="393"/>
      <c r="X35" s="393"/>
      <c r="Y35" s="393"/>
      <c r="Z35" s="394"/>
      <c r="AA35" s="393"/>
      <c r="AB35" s="366"/>
      <c r="AC35" s="394"/>
      <c r="AD35" s="393"/>
      <c r="AE35" s="393"/>
      <c r="AF35" s="393"/>
      <c r="AG35" s="394"/>
      <c r="AH35" s="393">
        <v>1</v>
      </c>
      <c r="AI35" s="394"/>
      <c r="AJ35" s="393"/>
      <c r="AK35" s="393"/>
      <c r="AL35" s="393"/>
      <c r="AM35" s="398"/>
      <c r="AN35" s="398"/>
      <c r="AO35" s="398"/>
      <c r="AP35" s="398"/>
      <c r="AQ35" s="398"/>
      <c r="AR35" s="398"/>
      <c r="AS35" s="398"/>
      <c r="AT35" s="394"/>
      <c r="AU35" s="394"/>
      <c r="AV35" s="394"/>
      <c r="AW35" s="394"/>
      <c r="AX35" s="394"/>
      <c r="AY35" s="394"/>
      <c r="AZ35" s="394"/>
      <c r="BA35" s="394"/>
      <c r="BB35" s="394"/>
      <c r="BC35" s="394"/>
      <c r="BD35" s="394"/>
      <c r="BE35" s="394"/>
      <c r="BF35" s="394"/>
      <c r="BG35" s="394"/>
      <c r="BH35" s="394"/>
      <c r="BI35" s="394"/>
      <c r="BJ35" s="394"/>
      <c r="BK35" s="394"/>
      <c r="BL35" s="394"/>
      <c r="BM35" s="370"/>
      <c r="BN35" s="370"/>
      <c r="BO35" s="370"/>
      <c r="BP35" s="370"/>
      <c r="BQ35" s="370"/>
      <c r="BR35" s="370"/>
      <c r="BS35" s="370"/>
      <c r="BT35" s="370"/>
      <c r="BU35" s="370"/>
      <c r="BV35" s="370"/>
      <c r="BW35" s="370"/>
      <c r="BX35" s="369"/>
      <c r="BY35" s="370"/>
      <c r="BZ35" s="370"/>
      <c r="CA35" s="370"/>
      <c r="CB35" s="370"/>
      <c r="CC35" s="370"/>
      <c r="CD35" s="370"/>
      <c r="CE35" s="370"/>
      <c r="CF35" s="370"/>
      <c r="CG35" s="370"/>
      <c r="CH35" s="370"/>
      <c r="CI35" s="370"/>
      <c r="CJ35" s="370"/>
      <c r="CK35" s="370"/>
      <c r="CL35" s="369"/>
      <c r="CM35" s="370"/>
      <c r="CN35" s="370"/>
      <c r="CO35" s="370"/>
      <c r="CP35" s="370"/>
      <c r="CQ35" s="370"/>
      <c r="CR35" s="370"/>
      <c r="CS35" s="370"/>
      <c r="CT35" s="370"/>
    </row>
    <row r="36" spans="1:98" ht="12" customHeight="1">
      <c r="A36" s="380" t="s">
        <v>643</v>
      </c>
      <c r="B36" s="366"/>
      <c r="C36" s="366" t="s">
        <v>641</v>
      </c>
      <c r="D36" s="397" t="s">
        <v>113</v>
      </c>
      <c r="E36" s="393">
        <v>3</v>
      </c>
      <c r="F36" s="394">
        <v>2</v>
      </c>
      <c r="G36" s="394"/>
      <c r="H36" s="393"/>
      <c r="I36" s="393"/>
      <c r="J36" s="393"/>
      <c r="K36" s="393"/>
      <c r="L36" s="393"/>
      <c r="M36" s="394"/>
      <c r="N36" s="393"/>
      <c r="O36" s="393"/>
      <c r="P36" s="393"/>
      <c r="Q36" s="393"/>
      <c r="R36" s="393"/>
      <c r="S36" s="393"/>
      <c r="T36" s="398"/>
      <c r="U36" s="393"/>
      <c r="V36" s="398"/>
      <c r="W36" s="393"/>
      <c r="X36" s="393"/>
      <c r="Y36" s="393"/>
      <c r="Z36" s="394"/>
      <c r="AA36" s="393"/>
      <c r="AB36" s="366"/>
      <c r="AC36" s="394"/>
      <c r="AD36" s="393"/>
      <c r="AE36" s="393"/>
      <c r="AF36" s="393"/>
      <c r="AG36" s="394"/>
      <c r="AH36" s="394"/>
      <c r="AI36" s="394"/>
      <c r="AJ36" s="393"/>
      <c r="AK36" s="393"/>
      <c r="AL36" s="393"/>
      <c r="AM36" s="398"/>
      <c r="AN36" s="398"/>
      <c r="AO36" s="398"/>
      <c r="AP36" s="398"/>
      <c r="AQ36" s="398"/>
      <c r="AR36" s="398"/>
      <c r="AS36" s="398"/>
      <c r="AT36" s="394"/>
      <c r="AU36" s="394"/>
      <c r="AV36" s="394"/>
      <c r="AW36" s="394"/>
      <c r="AX36" s="394"/>
      <c r="AY36" s="394"/>
      <c r="AZ36" s="394"/>
      <c r="BA36" s="394"/>
      <c r="BB36" s="394"/>
      <c r="BC36" s="394"/>
      <c r="BD36" s="394"/>
      <c r="BE36" s="394"/>
      <c r="BF36" s="394"/>
      <c r="BG36" s="394"/>
      <c r="BH36" s="394"/>
      <c r="BI36" s="394"/>
      <c r="BJ36" s="394"/>
      <c r="BK36" s="394"/>
      <c r="BL36" s="394"/>
      <c r="BM36" s="370"/>
      <c r="BN36" s="370"/>
      <c r="BO36" s="370"/>
      <c r="BP36" s="370"/>
      <c r="BQ36" s="370"/>
      <c r="BR36" s="370"/>
      <c r="BS36" s="370"/>
      <c r="BT36" s="370"/>
      <c r="BU36" s="370"/>
      <c r="BV36" s="370"/>
      <c r="BW36" s="370"/>
      <c r="BX36" s="369"/>
      <c r="BY36" s="370"/>
      <c r="BZ36" s="370"/>
      <c r="CA36" s="370"/>
      <c r="CB36" s="370"/>
      <c r="CC36" s="370"/>
      <c r="CD36" s="370"/>
      <c r="CE36" s="370"/>
      <c r="CF36" s="370"/>
      <c r="CG36" s="370"/>
      <c r="CH36" s="370"/>
      <c r="CI36" s="370"/>
      <c r="CJ36" s="370"/>
      <c r="CK36" s="370"/>
      <c r="CL36" s="369"/>
      <c r="CM36" s="370"/>
      <c r="CN36" s="370"/>
      <c r="CO36" s="370"/>
      <c r="CP36" s="370"/>
      <c r="CQ36" s="370"/>
      <c r="CR36" s="370"/>
      <c r="CS36" s="370"/>
      <c r="CT36" s="370"/>
    </row>
    <row r="37" spans="1:98" ht="12" customHeight="1">
      <c r="A37" s="380" t="s">
        <v>643</v>
      </c>
      <c r="B37" s="366" t="s">
        <v>668</v>
      </c>
      <c r="C37" s="366" t="s">
        <v>641</v>
      </c>
      <c r="D37" s="367" t="s">
        <v>509</v>
      </c>
      <c r="E37" s="366">
        <v>2</v>
      </c>
      <c r="F37" s="368">
        <v>1</v>
      </c>
      <c r="G37" s="366"/>
      <c r="H37" s="366"/>
      <c r="I37" s="366"/>
      <c r="J37" s="366">
        <v>1</v>
      </c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6"/>
      <c r="V37" s="366"/>
      <c r="W37" s="366"/>
      <c r="X37" s="366"/>
      <c r="Y37" s="366"/>
      <c r="Z37" s="366"/>
      <c r="AA37" s="366"/>
      <c r="AB37" s="366"/>
      <c r="AC37" s="366"/>
      <c r="AD37" s="366"/>
      <c r="AE37" s="366"/>
      <c r="AF37" s="366"/>
      <c r="AG37" s="366"/>
      <c r="AH37" s="366"/>
      <c r="AI37" s="366"/>
      <c r="AJ37" s="366"/>
      <c r="AK37" s="366"/>
      <c r="AL37" s="366"/>
      <c r="AM37" s="366"/>
      <c r="AN37" s="366"/>
      <c r="AO37" s="366"/>
      <c r="AP37" s="366"/>
      <c r="AQ37" s="366"/>
      <c r="AR37" s="366"/>
      <c r="AS37" s="366"/>
      <c r="AT37" s="370"/>
      <c r="AU37" s="370"/>
      <c r="AV37" s="370"/>
      <c r="AW37" s="370"/>
      <c r="AX37" s="370"/>
      <c r="AY37" s="370"/>
      <c r="AZ37" s="370"/>
      <c r="BA37" s="370"/>
      <c r="BB37" s="366"/>
      <c r="BC37" s="366"/>
      <c r="BD37" s="366"/>
      <c r="BE37" s="366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/>
      <c r="BR37" s="370"/>
      <c r="BS37" s="370"/>
      <c r="BT37" s="370"/>
      <c r="BU37" s="370"/>
      <c r="BV37" s="370"/>
      <c r="BW37" s="370"/>
      <c r="BX37" s="370"/>
      <c r="BY37" s="370"/>
      <c r="BZ37" s="370"/>
      <c r="CA37" s="370"/>
      <c r="CB37" s="370"/>
      <c r="CC37" s="370"/>
      <c r="CD37" s="370"/>
      <c r="CE37" s="370"/>
      <c r="CF37" s="370"/>
      <c r="CG37" s="370"/>
      <c r="CH37" s="370"/>
      <c r="CI37" s="370"/>
      <c r="CJ37" s="370"/>
      <c r="CK37" s="370"/>
      <c r="CL37" s="370"/>
      <c r="CM37" s="370"/>
      <c r="CN37" s="370"/>
      <c r="CO37" s="370"/>
      <c r="CP37" s="370"/>
      <c r="CQ37" s="370"/>
      <c r="CR37" s="370"/>
      <c r="CS37" s="370"/>
      <c r="CT37" s="370"/>
    </row>
    <row r="38" spans="1:98" ht="12" customHeight="1">
      <c r="A38" s="380" t="s">
        <v>643</v>
      </c>
      <c r="B38" s="366" t="s">
        <v>646</v>
      </c>
      <c r="C38" s="366" t="s">
        <v>641</v>
      </c>
      <c r="D38" s="367" t="s">
        <v>510</v>
      </c>
      <c r="E38" s="366">
        <v>2</v>
      </c>
      <c r="F38" s="368">
        <v>2</v>
      </c>
      <c r="G38" s="366"/>
      <c r="H38" s="366"/>
      <c r="I38" s="366"/>
      <c r="J38" s="366"/>
      <c r="K38" s="366"/>
      <c r="L38" s="366"/>
      <c r="M38" s="366"/>
      <c r="N38" s="366"/>
      <c r="O38" s="366"/>
      <c r="P38" s="366"/>
      <c r="Q38" s="366"/>
      <c r="R38" s="366"/>
      <c r="S38" s="366"/>
      <c r="T38" s="366"/>
      <c r="U38" s="366"/>
      <c r="V38" s="366"/>
      <c r="W38" s="366"/>
      <c r="X38" s="366"/>
      <c r="Y38" s="366"/>
      <c r="Z38" s="366"/>
      <c r="AA38" s="366"/>
      <c r="AB38" s="366"/>
      <c r="AC38" s="366"/>
      <c r="AD38" s="366"/>
      <c r="AE38" s="366"/>
      <c r="AF38" s="366"/>
      <c r="AG38" s="366"/>
      <c r="AH38" s="366"/>
      <c r="AI38" s="366"/>
      <c r="AJ38" s="366"/>
      <c r="AK38" s="366"/>
      <c r="AL38" s="366"/>
      <c r="AM38" s="366"/>
      <c r="AN38" s="366"/>
      <c r="AO38" s="366"/>
      <c r="AP38" s="366"/>
      <c r="AQ38" s="366"/>
      <c r="AR38" s="366"/>
      <c r="AS38" s="366"/>
      <c r="AT38" s="370"/>
      <c r="AU38" s="370"/>
      <c r="AV38" s="370"/>
      <c r="AW38" s="370"/>
      <c r="AX38" s="370"/>
      <c r="AY38" s="370"/>
      <c r="AZ38" s="370"/>
      <c r="BA38" s="370"/>
      <c r="BB38" s="366"/>
      <c r="BC38" s="366"/>
      <c r="BD38" s="366"/>
      <c r="BE38" s="366"/>
      <c r="BF38" s="370"/>
      <c r="BG38" s="370"/>
      <c r="BH38" s="370"/>
      <c r="BI38" s="370"/>
      <c r="BJ38" s="370"/>
      <c r="BK38" s="370">
        <v>1</v>
      </c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69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69"/>
      <c r="CM38" s="370"/>
      <c r="CN38" s="370"/>
      <c r="CO38" s="370"/>
      <c r="CP38" s="370"/>
      <c r="CQ38" s="370"/>
      <c r="CR38" s="370"/>
      <c r="CS38" s="370"/>
      <c r="CT38" s="370"/>
    </row>
    <row r="39" spans="1:98" ht="12" customHeight="1">
      <c r="A39" s="380" t="s">
        <v>669</v>
      </c>
      <c r="B39" s="366" t="s">
        <v>670</v>
      </c>
      <c r="C39" s="366" t="s">
        <v>641</v>
      </c>
      <c r="D39" s="367" t="s">
        <v>522</v>
      </c>
      <c r="E39" s="382">
        <v>3</v>
      </c>
      <c r="F39" s="381">
        <v>1</v>
      </c>
      <c r="G39" s="382"/>
      <c r="H39" s="382"/>
      <c r="I39" s="382"/>
      <c r="J39" s="382"/>
      <c r="K39" s="382"/>
      <c r="L39" s="382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  <c r="AH39" s="382"/>
      <c r="AI39" s="382"/>
      <c r="AJ39" s="382"/>
      <c r="AK39" s="382"/>
      <c r="AL39" s="382"/>
      <c r="AM39" s="366"/>
      <c r="AN39" s="366"/>
      <c r="AO39" s="366"/>
      <c r="AP39" s="366">
        <v>1</v>
      </c>
      <c r="AQ39" s="366"/>
      <c r="AR39" s="366"/>
      <c r="AS39" s="366"/>
      <c r="AT39" s="384"/>
      <c r="AU39" s="384"/>
      <c r="AV39" s="384"/>
      <c r="AW39" s="384"/>
      <c r="AX39" s="384"/>
      <c r="AY39" s="384"/>
      <c r="AZ39" s="384"/>
      <c r="BA39" s="384"/>
      <c r="BB39" s="382"/>
      <c r="BC39" s="382"/>
      <c r="BD39" s="382"/>
      <c r="BE39" s="382"/>
      <c r="BF39" s="384"/>
      <c r="BG39" s="384"/>
      <c r="BH39" s="384"/>
      <c r="BI39" s="384"/>
      <c r="BJ39" s="384"/>
      <c r="BK39" s="384"/>
      <c r="BL39" s="384"/>
      <c r="BM39" s="370"/>
      <c r="BN39" s="370"/>
      <c r="BO39" s="370"/>
      <c r="BP39" s="370"/>
      <c r="BQ39" s="370"/>
      <c r="BR39" s="370"/>
      <c r="BS39" s="370"/>
      <c r="BT39" s="370"/>
      <c r="BU39" s="370"/>
      <c r="BV39" s="370"/>
      <c r="BW39" s="370"/>
      <c r="BX39" s="369"/>
      <c r="BY39" s="370"/>
      <c r="BZ39" s="370"/>
      <c r="CA39" s="370"/>
      <c r="CB39" s="370"/>
      <c r="CC39" s="370"/>
      <c r="CD39" s="370"/>
      <c r="CE39" s="370"/>
      <c r="CF39" s="370"/>
      <c r="CG39" s="370"/>
      <c r="CH39" s="370"/>
      <c r="CI39" s="370"/>
      <c r="CJ39" s="370"/>
      <c r="CK39" s="370"/>
      <c r="CL39" s="369"/>
      <c r="CM39" s="370"/>
      <c r="CN39" s="370"/>
      <c r="CO39" s="370"/>
      <c r="CP39" s="370"/>
      <c r="CQ39" s="370"/>
      <c r="CR39" s="370"/>
      <c r="CS39" s="370"/>
      <c r="CT39" s="370"/>
    </row>
    <row r="40" spans="1:98" ht="12" customHeight="1">
      <c r="A40" s="380" t="s">
        <v>669</v>
      </c>
      <c r="B40" s="366" t="s">
        <v>671</v>
      </c>
      <c r="C40" s="366" t="s">
        <v>641</v>
      </c>
      <c r="D40" s="367" t="s">
        <v>523</v>
      </c>
      <c r="E40" s="382">
        <v>3</v>
      </c>
      <c r="F40" s="381">
        <v>2</v>
      </c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82"/>
      <c r="AF40" s="382"/>
      <c r="AG40" s="382"/>
      <c r="AH40" s="382"/>
      <c r="AI40" s="382"/>
      <c r="AJ40" s="382"/>
      <c r="AK40" s="382"/>
      <c r="AL40" s="382"/>
      <c r="AM40" s="366"/>
      <c r="AN40" s="366"/>
      <c r="AO40" s="366"/>
      <c r="AP40" s="366"/>
      <c r="AQ40" s="366"/>
      <c r="AR40" s="366"/>
      <c r="AS40" s="366">
        <v>1</v>
      </c>
      <c r="AT40" s="384"/>
      <c r="AU40" s="384"/>
      <c r="AV40" s="384"/>
      <c r="AW40" s="384"/>
      <c r="AX40" s="384"/>
      <c r="AY40" s="384"/>
      <c r="AZ40" s="384"/>
      <c r="BA40" s="384"/>
      <c r="BB40" s="382"/>
      <c r="BC40" s="382"/>
      <c r="BD40" s="382"/>
      <c r="BE40" s="382"/>
      <c r="BF40" s="384"/>
      <c r="BG40" s="384"/>
      <c r="BH40" s="384"/>
      <c r="BI40" s="384"/>
      <c r="BJ40" s="384"/>
      <c r="BK40" s="384"/>
      <c r="BL40" s="384"/>
      <c r="BM40" s="370"/>
      <c r="BN40" s="370"/>
      <c r="BO40" s="370"/>
      <c r="BP40" s="370"/>
      <c r="BQ40" s="370"/>
      <c r="BR40" s="370"/>
      <c r="BS40" s="370"/>
      <c r="BT40" s="370"/>
      <c r="BU40" s="370"/>
      <c r="BV40" s="370"/>
      <c r="BW40" s="370"/>
      <c r="BX40" s="369"/>
      <c r="BY40" s="370"/>
      <c r="BZ40" s="370"/>
      <c r="CA40" s="370"/>
      <c r="CB40" s="370"/>
      <c r="CC40" s="370"/>
      <c r="CD40" s="370"/>
      <c r="CE40" s="370"/>
      <c r="CF40" s="370"/>
      <c r="CG40" s="370"/>
      <c r="CH40" s="370"/>
      <c r="CI40" s="370"/>
      <c r="CJ40" s="370"/>
      <c r="CK40" s="370"/>
      <c r="CL40" s="369"/>
      <c r="CM40" s="370"/>
      <c r="CN40" s="370"/>
      <c r="CO40" s="370"/>
      <c r="CP40" s="370"/>
      <c r="CQ40" s="370"/>
      <c r="CR40" s="370"/>
      <c r="CS40" s="370"/>
      <c r="CT40" s="370"/>
    </row>
    <row r="41" spans="1:98" ht="12" customHeight="1">
      <c r="A41" s="380" t="s">
        <v>669</v>
      </c>
      <c r="B41" s="366" t="s">
        <v>671</v>
      </c>
      <c r="C41" s="366" t="s">
        <v>641</v>
      </c>
      <c r="D41" s="367" t="s">
        <v>672</v>
      </c>
      <c r="E41" s="382">
        <v>3</v>
      </c>
      <c r="F41" s="381">
        <v>3</v>
      </c>
      <c r="G41" s="382"/>
      <c r="H41" s="382"/>
      <c r="I41" s="382"/>
      <c r="J41" s="382"/>
      <c r="K41" s="382"/>
      <c r="L41" s="382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  <c r="X41" s="382"/>
      <c r="Y41" s="382"/>
      <c r="Z41" s="382"/>
      <c r="AA41" s="382"/>
      <c r="AB41" s="382"/>
      <c r="AC41" s="382"/>
      <c r="AD41" s="382"/>
      <c r="AE41" s="382"/>
      <c r="AF41" s="382"/>
      <c r="AG41" s="382"/>
      <c r="AH41" s="382"/>
      <c r="AI41" s="382"/>
      <c r="AJ41" s="382"/>
      <c r="AK41" s="382"/>
      <c r="AL41" s="382"/>
      <c r="AM41" s="366"/>
      <c r="AN41" s="366"/>
      <c r="AO41" s="366"/>
      <c r="AP41" s="366"/>
      <c r="AQ41" s="366"/>
      <c r="AR41" s="366"/>
      <c r="AS41" s="366">
        <v>1</v>
      </c>
      <c r="AT41" s="384"/>
      <c r="AU41" s="384"/>
      <c r="AV41" s="384"/>
      <c r="AW41" s="384"/>
      <c r="AX41" s="384"/>
      <c r="AY41" s="384"/>
      <c r="AZ41" s="384"/>
      <c r="BA41" s="384"/>
      <c r="BB41" s="382"/>
      <c r="BC41" s="382"/>
      <c r="BD41" s="382"/>
      <c r="BE41" s="382"/>
      <c r="BF41" s="384"/>
      <c r="BG41" s="384"/>
      <c r="BH41" s="384"/>
      <c r="BI41" s="384"/>
      <c r="BJ41" s="384"/>
      <c r="BK41" s="384"/>
      <c r="BL41" s="384"/>
      <c r="BM41" s="370"/>
      <c r="BN41" s="370"/>
      <c r="BO41" s="370"/>
      <c r="BP41" s="370"/>
      <c r="BQ41" s="370"/>
      <c r="BR41" s="370"/>
      <c r="BS41" s="370"/>
      <c r="BT41" s="370"/>
      <c r="BU41" s="370"/>
      <c r="BV41" s="370"/>
      <c r="BW41" s="370"/>
      <c r="BX41" s="369"/>
      <c r="BY41" s="370"/>
      <c r="BZ41" s="370"/>
      <c r="CA41" s="370"/>
      <c r="CB41" s="370"/>
      <c r="CC41" s="370"/>
      <c r="CD41" s="370"/>
      <c r="CE41" s="370"/>
      <c r="CF41" s="370"/>
      <c r="CG41" s="370"/>
      <c r="CH41" s="370"/>
      <c r="CI41" s="370"/>
      <c r="CJ41" s="370"/>
      <c r="CK41" s="370"/>
      <c r="CL41" s="369"/>
      <c r="CM41" s="370"/>
      <c r="CN41" s="370"/>
      <c r="CO41" s="370"/>
      <c r="CP41" s="370"/>
      <c r="CQ41" s="370"/>
      <c r="CR41" s="370"/>
      <c r="CS41" s="370"/>
      <c r="CT41" s="370"/>
    </row>
    <row r="42" spans="1:98" ht="12" customHeight="1">
      <c r="A42" s="380" t="s">
        <v>665</v>
      </c>
      <c r="B42" s="366" t="s">
        <v>670</v>
      </c>
      <c r="C42" s="366" t="s">
        <v>641</v>
      </c>
      <c r="D42" s="367" t="s">
        <v>673</v>
      </c>
      <c r="E42" s="382">
        <v>5</v>
      </c>
      <c r="F42" s="381">
        <v>1</v>
      </c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2"/>
      <c r="AD42" s="382"/>
      <c r="AE42" s="382"/>
      <c r="AF42" s="382"/>
      <c r="AG42" s="382"/>
      <c r="AH42" s="382"/>
      <c r="AI42" s="382"/>
      <c r="AJ42" s="382"/>
      <c r="AK42" s="382"/>
      <c r="AL42" s="382"/>
      <c r="AM42" s="366"/>
      <c r="AN42" s="366"/>
      <c r="AO42" s="366"/>
      <c r="AP42" s="366">
        <v>1</v>
      </c>
      <c r="AQ42" s="366"/>
      <c r="AR42" s="366"/>
      <c r="AS42" s="366"/>
      <c r="AT42" s="384"/>
      <c r="AU42" s="384"/>
      <c r="AV42" s="384"/>
      <c r="AW42" s="384"/>
      <c r="AX42" s="384"/>
      <c r="AY42" s="384"/>
      <c r="AZ42" s="384"/>
      <c r="BA42" s="384"/>
      <c r="BB42" s="382"/>
      <c r="BC42" s="382"/>
      <c r="BD42" s="382"/>
      <c r="BE42" s="382"/>
      <c r="BF42" s="384"/>
      <c r="BG42" s="384"/>
      <c r="BH42" s="384"/>
      <c r="BI42" s="384"/>
      <c r="BJ42" s="384"/>
      <c r="BK42" s="384"/>
      <c r="BL42" s="384"/>
      <c r="BM42" s="370"/>
      <c r="BN42" s="370"/>
      <c r="BO42" s="370"/>
      <c r="BP42" s="370"/>
      <c r="BQ42" s="370"/>
      <c r="BR42" s="370"/>
      <c r="BS42" s="370"/>
      <c r="BT42" s="370"/>
      <c r="BU42" s="370"/>
      <c r="BV42" s="370"/>
      <c r="BW42" s="370"/>
      <c r="BX42" s="369"/>
      <c r="BY42" s="370"/>
      <c r="BZ42" s="370"/>
      <c r="CA42" s="370"/>
      <c r="CB42" s="370"/>
      <c r="CC42" s="370"/>
      <c r="CD42" s="370"/>
      <c r="CE42" s="370"/>
      <c r="CF42" s="370"/>
      <c r="CG42" s="370"/>
      <c r="CH42" s="370"/>
      <c r="CI42" s="370"/>
      <c r="CJ42" s="370"/>
      <c r="CK42" s="370"/>
      <c r="CL42" s="369"/>
      <c r="CM42" s="370"/>
      <c r="CN42" s="370"/>
      <c r="CO42" s="370"/>
      <c r="CP42" s="370"/>
      <c r="CQ42" s="370"/>
      <c r="CR42" s="370"/>
      <c r="CS42" s="370"/>
      <c r="CT42" s="370"/>
    </row>
    <row r="43" spans="1:98" ht="12" customHeight="1">
      <c r="A43" s="380" t="s">
        <v>665</v>
      </c>
      <c r="B43" s="366" t="s">
        <v>664</v>
      </c>
      <c r="C43" s="366" t="s">
        <v>641</v>
      </c>
      <c r="D43" s="367" t="s">
        <v>525</v>
      </c>
      <c r="E43" s="382">
        <v>5</v>
      </c>
      <c r="F43" s="381">
        <v>2</v>
      </c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382"/>
      <c r="AC43" s="382"/>
      <c r="AD43" s="382"/>
      <c r="AE43" s="382"/>
      <c r="AF43" s="382"/>
      <c r="AG43" s="382"/>
      <c r="AH43" s="382"/>
      <c r="AI43" s="382"/>
      <c r="AJ43" s="382"/>
      <c r="AK43" s="382"/>
      <c r="AL43" s="382"/>
      <c r="AM43" s="366"/>
      <c r="AN43" s="366"/>
      <c r="AO43" s="366"/>
      <c r="AP43" s="366"/>
      <c r="AQ43" s="366"/>
      <c r="AR43" s="366"/>
      <c r="AS43" s="366"/>
      <c r="AT43" s="384"/>
      <c r="AU43" s="384"/>
      <c r="AV43" s="384">
        <v>1</v>
      </c>
      <c r="AW43" s="384"/>
      <c r="AX43" s="384"/>
      <c r="AY43" s="384"/>
      <c r="AZ43" s="384"/>
      <c r="BA43" s="384"/>
      <c r="BB43" s="382"/>
      <c r="BC43" s="382"/>
      <c r="BD43" s="382"/>
      <c r="BE43" s="382"/>
      <c r="BF43" s="384"/>
      <c r="BG43" s="384"/>
      <c r="BH43" s="384"/>
      <c r="BI43" s="384"/>
      <c r="BJ43" s="384"/>
      <c r="BK43" s="384"/>
      <c r="BL43" s="384"/>
      <c r="BM43" s="370"/>
      <c r="BN43" s="370"/>
      <c r="BO43" s="370"/>
      <c r="BP43" s="370"/>
      <c r="BQ43" s="370"/>
      <c r="BR43" s="370"/>
      <c r="BS43" s="370"/>
      <c r="BT43" s="370"/>
      <c r="BU43" s="370"/>
      <c r="BV43" s="370"/>
      <c r="BW43" s="370"/>
      <c r="BX43" s="369"/>
      <c r="BY43" s="370"/>
      <c r="BZ43" s="370"/>
      <c r="CA43" s="370"/>
      <c r="CB43" s="370"/>
      <c r="CC43" s="370"/>
      <c r="CD43" s="370"/>
      <c r="CE43" s="370"/>
      <c r="CF43" s="370"/>
      <c r="CG43" s="370"/>
      <c r="CH43" s="370"/>
      <c r="CI43" s="370"/>
      <c r="CJ43" s="370"/>
      <c r="CK43" s="370"/>
      <c r="CL43" s="369"/>
      <c r="CM43" s="370"/>
      <c r="CN43" s="370"/>
      <c r="CO43" s="370"/>
      <c r="CP43" s="370"/>
      <c r="CQ43" s="370"/>
      <c r="CR43" s="370"/>
      <c r="CS43" s="370"/>
      <c r="CT43" s="370"/>
    </row>
    <row r="44" spans="1:98" ht="12" customHeight="1">
      <c r="A44" s="380" t="s">
        <v>643</v>
      </c>
      <c r="B44" s="366" t="s">
        <v>674</v>
      </c>
      <c r="C44" s="366" t="s">
        <v>641</v>
      </c>
      <c r="D44" s="367" t="s">
        <v>544</v>
      </c>
      <c r="E44" s="366">
        <v>2</v>
      </c>
      <c r="F44" s="368">
        <v>1</v>
      </c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366"/>
      <c r="S44" s="366"/>
      <c r="T44" s="366"/>
      <c r="U44" s="366"/>
      <c r="V44" s="366"/>
      <c r="W44" s="366"/>
      <c r="X44" s="366"/>
      <c r="Y44" s="366">
        <v>1</v>
      </c>
      <c r="Z44" s="366"/>
      <c r="AA44" s="366"/>
      <c r="AB44" s="382"/>
      <c r="AC44" s="366"/>
      <c r="AD44" s="366"/>
      <c r="AE44" s="366"/>
      <c r="AF44" s="366"/>
      <c r="AG44" s="366"/>
      <c r="AH44" s="366"/>
      <c r="AI44" s="366"/>
      <c r="AJ44" s="366"/>
      <c r="AK44" s="366"/>
      <c r="AL44" s="366"/>
      <c r="AM44" s="366"/>
      <c r="AN44" s="366"/>
      <c r="AO44" s="366"/>
      <c r="AP44" s="366"/>
      <c r="AQ44" s="366"/>
      <c r="AR44" s="366"/>
      <c r="AS44" s="366"/>
      <c r="AT44" s="370"/>
      <c r="AU44" s="370"/>
      <c r="AV44" s="370"/>
      <c r="AW44" s="370"/>
      <c r="AX44" s="370"/>
      <c r="AY44" s="370"/>
      <c r="AZ44" s="370"/>
      <c r="BA44" s="370"/>
      <c r="BB44" s="366"/>
      <c r="BC44" s="366"/>
      <c r="BD44" s="366"/>
      <c r="BE44" s="366"/>
      <c r="BF44" s="370"/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/>
      <c r="BU44" s="370"/>
      <c r="BV44" s="370"/>
      <c r="BW44" s="370"/>
      <c r="BX44" s="369"/>
      <c r="BY44" s="370"/>
      <c r="BZ44" s="370"/>
      <c r="CA44" s="370"/>
      <c r="CB44" s="370"/>
      <c r="CC44" s="370"/>
      <c r="CD44" s="370"/>
      <c r="CE44" s="370"/>
      <c r="CF44" s="370"/>
      <c r="CG44" s="370"/>
      <c r="CH44" s="370"/>
      <c r="CI44" s="370"/>
      <c r="CJ44" s="370"/>
      <c r="CK44" s="370"/>
      <c r="CL44" s="369"/>
      <c r="CM44" s="370"/>
      <c r="CN44" s="370"/>
      <c r="CO44" s="370"/>
      <c r="CP44" s="370"/>
      <c r="CQ44" s="370"/>
      <c r="CR44" s="370"/>
      <c r="CS44" s="370"/>
      <c r="CT44" s="370"/>
    </row>
    <row r="45" spans="1:98" ht="12" customHeight="1">
      <c r="A45" s="380" t="s">
        <v>643</v>
      </c>
      <c r="B45" s="366" t="s">
        <v>668</v>
      </c>
      <c r="C45" s="366" t="s">
        <v>641</v>
      </c>
      <c r="D45" s="367" t="s">
        <v>551</v>
      </c>
      <c r="E45" s="366">
        <v>3</v>
      </c>
      <c r="F45" s="368">
        <v>1</v>
      </c>
      <c r="G45" s="366"/>
      <c r="H45" s="366"/>
      <c r="I45" s="366"/>
      <c r="J45" s="366">
        <v>1</v>
      </c>
      <c r="K45" s="366"/>
      <c r="L45" s="366"/>
      <c r="M45" s="366"/>
      <c r="N45" s="366"/>
      <c r="O45" s="366"/>
      <c r="P45" s="366"/>
      <c r="Q45" s="366"/>
      <c r="R45" s="366"/>
      <c r="S45" s="366"/>
      <c r="T45" s="366"/>
      <c r="U45" s="366"/>
      <c r="V45" s="366"/>
      <c r="W45" s="366"/>
      <c r="X45" s="366"/>
      <c r="Y45" s="366"/>
      <c r="Z45" s="366"/>
      <c r="AA45" s="366"/>
      <c r="AB45" s="366"/>
      <c r="AC45" s="366"/>
      <c r="AD45" s="366"/>
      <c r="AE45" s="366"/>
      <c r="AF45" s="366"/>
      <c r="AG45" s="366"/>
      <c r="AH45" s="366"/>
      <c r="AI45" s="366"/>
      <c r="AJ45" s="366"/>
      <c r="AK45" s="366"/>
      <c r="AL45" s="366"/>
      <c r="AM45" s="366"/>
      <c r="AN45" s="366"/>
      <c r="AO45" s="366"/>
      <c r="AP45" s="366"/>
      <c r="AQ45" s="366"/>
      <c r="AR45" s="366"/>
      <c r="AS45" s="366"/>
      <c r="AT45" s="370"/>
      <c r="AU45" s="370"/>
      <c r="AV45" s="370"/>
      <c r="AW45" s="370"/>
      <c r="AX45" s="370"/>
      <c r="AY45" s="370"/>
      <c r="AZ45" s="370"/>
      <c r="BA45" s="370"/>
      <c r="BB45" s="366"/>
      <c r="BC45" s="366"/>
      <c r="BD45" s="366"/>
      <c r="BE45" s="366"/>
      <c r="BF45" s="370"/>
      <c r="BG45" s="370"/>
      <c r="BH45" s="370"/>
      <c r="BI45" s="370"/>
      <c r="BJ45" s="370"/>
      <c r="BK45" s="370"/>
      <c r="BL45" s="370"/>
      <c r="BM45" s="400"/>
      <c r="BN45" s="400"/>
      <c r="BO45" s="400"/>
      <c r="BP45" s="400"/>
      <c r="BQ45" s="400"/>
      <c r="BR45" s="400"/>
      <c r="BS45" s="400"/>
      <c r="BT45" s="400"/>
      <c r="BU45" s="400"/>
      <c r="BV45" s="400"/>
      <c r="BW45" s="400"/>
      <c r="BX45" s="400"/>
      <c r="BY45" s="400"/>
      <c r="BZ45" s="400"/>
      <c r="CA45" s="400"/>
      <c r="CB45" s="400"/>
      <c r="CC45" s="400"/>
      <c r="CD45" s="400"/>
      <c r="CE45" s="400"/>
      <c r="CF45" s="400"/>
      <c r="CG45" s="400"/>
      <c r="CH45" s="400"/>
      <c r="CI45" s="400"/>
      <c r="CJ45" s="400"/>
      <c r="CK45" s="400"/>
      <c r="CL45" s="400"/>
      <c r="CM45" s="400"/>
      <c r="CN45" s="400"/>
      <c r="CO45" s="400"/>
      <c r="CP45" s="400"/>
      <c r="CQ45" s="400"/>
      <c r="CR45" s="400"/>
      <c r="CS45" s="400"/>
      <c r="CT45" s="400"/>
    </row>
    <row r="46" spans="1:98" ht="12" customHeight="1">
      <c r="A46" s="380" t="s">
        <v>643</v>
      </c>
      <c r="B46" s="366"/>
      <c r="C46" s="366" t="s">
        <v>641</v>
      </c>
      <c r="D46" s="367" t="s">
        <v>552</v>
      </c>
      <c r="E46" s="366">
        <v>3</v>
      </c>
      <c r="F46" s="368">
        <v>2</v>
      </c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366"/>
      <c r="Z46" s="366"/>
      <c r="AA46" s="366"/>
      <c r="AB46" s="366"/>
      <c r="AC46" s="366"/>
      <c r="AD46" s="366"/>
      <c r="AE46" s="366"/>
      <c r="AF46" s="366"/>
      <c r="AG46" s="366"/>
      <c r="AH46" s="366"/>
      <c r="AI46" s="366"/>
      <c r="AJ46" s="366"/>
      <c r="AK46" s="366"/>
      <c r="AL46" s="366"/>
      <c r="AM46" s="366"/>
      <c r="AN46" s="366"/>
      <c r="AO46" s="366"/>
      <c r="AP46" s="366"/>
      <c r="AQ46" s="366"/>
      <c r="AR46" s="366"/>
      <c r="AS46" s="366"/>
      <c r="AT46" s="370"/>
      <c r="AU46" s="370"/>
      <c r="AV46" s="370"/>
      <c r="AW46" s="370"/>
      <c r="AX46" s="370"/>
      <c r="AY46" s="370"/>
      <c r="AZ46" s="370"/>
      <c r="BA46" s="370"/>
      <c r="BB46" s="366"/>
      <c r="BC46" s="366"/>
      <c r="BD46" s="366"/>
      <c r="BE46" s="366"/>
      <c r="BF46" s="370"/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/>
      <c r="BU46" s="370"/>
      <c r="BV46" s="370"/>
      <c r="BW46" s="370"/>
      <c r="BX46" s="369"/>
      <c r="BY46" s="370"/>
      <c r="BZ46" s="370"/>
      <c r="CA46" s="370"/>
      <c r="CB46" s="370"/>
      <c r="CC46" s="370"/>
      <c r="CD46" s="370"/>
      <c r="CE46" s="370"/>
      <c r="CF46" s="370"/>
      <c r="CG46" s="370"/>
      <c r="CH46" s="370"/>
      <c r="CI46" s="370"/>
      <c r="CJ46" s="370"/>
      <c r="CK46" s="370"/>
      <c r="CL46" s="369"/>
      <c r="CM46" s="370"/>
      <c r="CN46" s="370"/>
      <c r="CO46" s="370"/>
      <c r="CP46" s="370"/>
      <c r="CQ46" s="370"/>
      <c r="CR46" s="370"/>
      <c r="CS46" s="370"/>
      <c r="CT46" s="370"/>
    </row>
    <row r="47" spans="1:98" ht="12" customHeight="1">
      <c r="A47" s="380" t="s">
        <v>643</v>
      </c>
      <c r="B47" s="366" t="s">
        <v>662</v>
      </c>
      <c r="C47" s="366" t="s">
        <v>641</v>
      </c>
      <c r="D47" s="367" t="s">
        <v>555</v>
      </c>
      <c r="E47" s="366">
        <v>3</v>
      </c>
      <c r="F47" s="368">
        <v>1</v>
      </c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>
        <v>1</v>
      </c>
      <c r="S47" s="366"/>
      <c r="T47" s="366"/>
      <c r="U47" s="366"/>
      <c r="V47" s="366"/>
      <c r="W47" s="366"/>
      <c r="X47" s="366"/>
      <c r="Y47" s="366"/>
      <c r="Z47" s="366"/>
      <c r="AA47" s="366"/>
      <c r="AB47" s="366"/>
      <c r="AC47" s="366"/>
      <c r="AD47" s="366"/>
      <c r="AE47" s="366"/>
      <c r="AF47" s="366"/>
      <c r="AG47" s="366"/>
      <c r="AH47" s="366"/>
      <c r="AI47" s="366"/>
      <c r="AJ47" s="366"/>
      <c r="AK47" s="366"/>
      <c r="AL47" s="366"/>
      <c r="AM47" s="366"/>
      <c r="AN47" s="366"/>
      <c r="AO47" s="366"/>
      <c r="AP47" s="366"/>
      <c r="AQ47" s="366"/>
      <c r="AR47" s="366"/>
      <c r="AS47" s="366"/>
      <c r="AT47" s="370"/>
      <c r="AU47" s="370"/>
      <c r="AV47" s="370"/>
      <c r="AW47" s="370"/>
      <c r="AX47" s="370"/>
      <c r="AY47" s="370"/>
      <c r="AZ47" s="370"/>
      <c r="BA47" s="370"/>
      <c r="BB47" s="366"/>
      <c r="BC47" s="366"/>
      <c r="BD47" s="366"/>
      <c r="BE47" s="366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69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69"/>
      <c r="CM47" s="370"/>
      <c r="CN47" s="370"/>
      <c r="CO47" s="370"/>
      <c r="CP47" s="370"/>
      <c r="CQ47" s="370"/>
      <c r="CR47" s="370"/>
      <c r="CS47" s="370"/>
      <c r="CT47" s="370"/>
    </row>
    <row r="48" spans="1:98" ht="12" customHeight="1">
      <c r="A48" s="380" t="s">
        <v>643</v>
      </c>
      <c r="B48" s="366" t="s">
        <v>675</v>
      </c>
      <c r="C48" s="366" t="s">
        <v>641</v>
      </c>
      <c r="D48" s="367" t="s">
        <v>556</v>
      </c>
      <c r="E48" s="366">
        <v>3</v>
      </c>
      <c r="F48" s="368">
        <v>1</v>
      </c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66"/>
      <c r="Z48" s="366"/>
      <c r="AA48" s="366"/>
      <c r="AB48" s="366"/>
      <c r="AC48" s="366"/>
      <c r="AD48" s="366"/>
      <c r="AE48" s="366"/>
      <c r="AF48" s="366"/>
      <c r="AG48" s="366"/>
      <c r="AH48" s="366"/>
      <c r="AI48" s="366"/>
      <c r="AJ48" s="366"/>
      <c r="AK48" s="366"/>
      <c r="AL48" s="366">
        <v>1</v>
      </c>
      <c r="AM48" s="366"/>
      <c r="AN48" s="366"/>
      <c r="AO48" s="366"/>
      <c r="AP48" s="366"/>
      <c r="AQ48" s="366"/>
      <c r="AR48" s="366"/>
      <c r="AS48" s="366"/>
      <c r="AT48" s="370"/>
      <c r="AU48" s="370"/>
      <c r="AV48" s="370"/>
      <c r="AW48" s="370"/>
      <c r="AX48" s="370"/>
      <c r="AY48" s="370"/>
      <c r="AZ48" s="370"/>
      <c r="BA48" s="370"/>
      <c r="BB48" s="366"/>
      <c r="BC48" s="366"/>
      <c r="BD48" s="366"/>
      <c r="BE48" s="366"/>
      <c r="BF48" s="370"/>
      <c r="BG48" s="370"/>
      <c r="BH48" s="370"/>
      <c r="BI48" s="370"/>
      <c r="BJ48" s="370"/>
      <c r="BK48" s="370"/>
      <c r="BL48" s="370"/>
      <c r="BM48" s="384"/>
      <c r="BN48" s="384"/>
      <c r="BO48" s="384"/>
      <c r="BP48" s="384"/>
      <c r="BQ48" s="384"/>
      <c r="BR48" s="384"/>
      <c r="BS48" s="384"/>
      <c r="BT48" s="384"/>
      <c r="BU48" s="384"/>
      <c r="BV48" s="384"/>
      <c r="BW48" s="384"/>
      <c r="BX48" s="383"/>
      <c r="BY48" s="384"/>
      <c r="BZ48" s="384"/>
      <c r="CA48" s="384"/>
      <c r="CB48" s="384"/>
      <c r="CC48" s="384"/>
      <c r="CD48" s="384"/>
      <c r="CE48" s="384"/>
      <c r="CF48" s="384"/>
      <c r="CG48" s="384"/>
      <c r="CH48" s="384"/>
      <c r="CI48" s="384"/>
      <c r="CJ48" s="384"/>
      <c r="CK48" s="384"/>
      <c r="CL48" s="383"/>
      <c r="CM48" s="384"/>
      <c r="CN48" s="384"/>
      <c r="CO48" s="384"/>
      <c r="CP48" s="384"/>
      <c r="CQ48" s="384"/>
      <c r="CR48" s="384"/>
      <c r="CS48" s="384"/>
      <c r="CT48" s="384"/>
    </row>
    <row r="49" spans="1:98" ht="12" customHeight="1">
      <c r="A49" s="366" t="s">
        <v>643</v>
      </c>
      <c r="B49" s="366" t="s">
        <v>644</v>
      </c>
      <c r="C49" s="366" t="s">
        <v>641</v>
      </c>
      <c r="D49" s="367" t="s">
        <v>558</v>
      </c>
      <c r="E49" s="366">
        <v>3</v>
      </c>
      <c r="F49" s="368">
        <v>1</v>
      </c>
      <c r="G49" s="366"/>
      <c r="H49" s="366"/>
      <c r="I49" s="366">
        <v>1</v>
      </c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66"/>
      <c r="Z49" s="366"/>
      <c r="AA49" s="366"/>
      <c r="AB49" s="366"/>
      <c r="AC49" s="366"/>
      <c r="AD49" s="366"/>
      <c r="AE49" s="366"/>
      <c r="AF49" s="366"/>
      <c r="AG49" s="366"/>
      <c r="AH49" s="366"/>
      <c r="AI49" s="366"/>
      <c r="AJ49" s="366"/>
      <c r="AK49" s="366"/>
      <c r="AL49" s="366"/>
      <c r="AM49" s="366"/>
      <c r="AN49" s="366"/>
      <c r="AO49" s="366"/>
      <c r="AP49" s="366"/>
      <c r="AQ49" s="366"/>
      <c r="AR49" s="366"/>
      <c r="AS49" s="366"/>
      <c r="AT49" s="370"/>
      <c r="AU49" s="370"/>
      <c r="AV49" s="370"/>
      <c r="AW49" s="370"/>
      <c r="AX49" s="370"/>
      <c r="AY49" s="370"/>
      <c r="AZ49" s="370"/>
      <c r="BA49" s="370"/>
      <c r="BB49" s="366"/>
      <c r="BC49" s="366"/>
      <c r="BD49" s="366"/>
      <c r="BE49" s="366"/>
      <c r="BF49" s="370"/>
      <c r="BG49" s="370"/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/>
      <c r="BU49" s="370"/>
      <c r="BV49" s="370"/>
      <c r="BW49" s="370"/>
      <c r="BX49" s="369"/>
      <c r="BY49" s="370"/>
      <c r="BZ49" s="370"/>
      <c r="CA49" s="370"/>
      <c r="CB49" s="370"/>
      <c r="CC49" s="370"/>
      <c r="CD49" s="370"/>
      <c r="CE49" s="370"/>
      <c r="CF49" s="370"/>
      <c r="CG49" s="370"/>
      <c r="CH49" s="370"/>
      <c r="CI49" s="370"/>
      <c r="CJ49" s="370"/>
      <c r="CK49" s="370"/>
      <c r="CL49" s="369"/>
      <c r="CM49" s="370"/>
      <c r="CN49" s="370"/>
      <c r="CO49" s="370"/>
      <c r="CP49" s="370"/>
      <c r="CQ49" s="370"/>
      <c r="CR49" s="370"/>
      <c r="CS49" s="370"/>
      <c r="CT49" s="370"/>
    </row>
    <row r="50" spans="1:98" ht="12" customHeight="1">
      <c r="A50" s="366" t="s">
        <v>643</v>
      </c>
      <c r="B50" s="366" t="s">
        <v>676</v>
      </c>
      <c r="C50" s="366" t="s">
        <v>641</v>
      </c>
      <c r="D50" s="367" t="s">
        <v>559</v>
      </c>
      <c r="E50" s="366">
        <v>3</v>
      </c>
      <c r="F50" s="368">
        <v>2</v>
      </c>
      <c r="G50" s="366"/>
      <c r="H50" s="366"/>
      <c r="I50" s="366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  <c r="Y50" s="366"/>
      <c r="Z50" s="366"/>
      <c r="AA50" s="366"/>
      <c r="AB50" s="366"/>
      <c r="AC50" s="366"/>
      <c r="AD50" s="366"/>
      <c r="AE50" s="366"/>
      <c r="AF50" s="366"/>
      <c r="AG50" s="366"/>
      <c r="AH50" s="366"/>
      <c r="AI50" s="366"/>
      <c r="AJ50" s="366"/>
      <c r="AK50" s="366"/>
      <c r="AL50" s="366"/>
      <c r="AM50" s="366"/>
      <c r="AN50" s="366"/>
      <c r="AO50" s="366"/>
      <c r="AP50" s="366"/>
      <c r="AQ50" s="366"/>
      <c r="AR50" s="366"/>
      <c r="AS50" s="366"/>
      <c r="AT50" s="370"/>
      <c r="AU50" s="370"/>
      <c r="AV50" s="370"/>
      <c r="AW50" s="370">
        <v>1</v>
      </c>
      <c r="AX50" s="370"/>
      <c r="AY50" s="370"/>
      <c r="AZ50" s="370"/>
      <c r="BA50" s="370"/>
      <c r="BB50" s="366"/>
      <c r="BC50" s="366"/>
      <c r="BD50" s="366"/>
      <c r="BE50" s="366"/>
      <c r="BF50" s="370"/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/>
      <c r="BU50" s="370"/>
      <c r="BV50" s="370"/>
      <c r="BW50" s="370"/>
      <c r="BX50" s="369"/>
      <c r="BY50" s="370"/>
      <c r="BZ50" s="370"/>
      <c r="CA50" s="370"/>
      <c r="CB50" s="370"/>
      <c r="CC50" s="370"/>
      <c r="CD50" s="370"/>
      <c r="CE50" s="370"/>
      <c r="CF50" s="370"/>
      <c r="CG50" s="370"/>
      <c r="CH50" s="370"/>
      <c r="CI50" s="370"/>
      <c r="CJ50" s="370"/>
      <c r="CK50" s="370"/>
      <c r="CL50" s="369"/>
      <c r="CM50" s="370"/>
      <c r="CN50" s="370"/>
      <c r="CO50" s="370"/>
      <c r="CP50" s="370"/>
      <c r="CQ50" s="370"/>
      <c r="CR50" s="370"/>
      <c r="CS50" s="370"/>
      <c r="CT50" s="370"/>
    </row>
    <row r="51" spans="1:98" ht="12" customHeight="1">
      <c r="A51" s="402" t="s">
        <v>669</v>
      </c>
      <c r="B51" s="402" t="s">
        <v>677</v>
      </c>
      <c r="C51" s="402" t="s">
        <v>678</v>
      </c>
      <c r="D51" s="501" t="s">
        <v>200</v>
      </c>
      <c r="E51" s="402">
        <v>5</v>
      </c>
      <c r="F51" s="403">
        <v>1</v>
      </c>
      <c r="G51" s="402"/>
      <c r="H51" s="402"/>
      <c r="I51" s="402"/>
      <c r="J51" s="402"/>
      <c r="K51" s="402"/>
      <c r="L51" s="402"/>
      <c r="M51" s="402"/>
      <c r="N51" s="402"/>
      <c r="O51" s="402"/>
      <c r="P51" s="402"/>
      <c r="Q51" s="402"/>
      <c r="R51" s="402"/>
      <c r="S51" s="402"/>
      <c r="T51" s="402"/>
      <c r="U51" s="402"/>
      <c r="V51" s="402"/>
      <c r="W51" s="402"/>
      <c r="X51" s="402"/>
      <c r="Y51" s="402"/>
      <c r="Z51" s="402"/>
      <c r="AA51" s="402"/>
      <c r="AB51" s="402"/>
      <c r="AC51" s="402"/>
      <c r="AD51" s="402"/>
      <c r="AE51" s="402"/>
      <c r="AF51" s="402"/>
      <c r="AG51" s="402"/>
      <c r="AH51" s="402"/>
      <c r="AI51" s="402"/>
      <c r="AJ51" s="402"/>
      <c r="AK51" s="402"/>
      <c r="AL51" s="402"/>
      <c r="AM51" s="402"/>
      <c r="AN51" s="402"/>
      <c r="AO51" s="402"/>
      <c r="AP51" s="402"/>
      <c r="AQ51" s="402"/>
      <c r="AR51" s="402"/>
      <c r="AS51" s="402"/>
      <c r="AT51" s="405"/>
      <c r="AU51" s="405"/>
      <c r="AV51" s="405"/>
      <c r="AW51" s="405"/>
      <c r="AX51" s="405"/>
      <c r="AY51" s="405"/>
      <c r="AZ51" s="405"/>
      <c r="BA51" s="405"/>
      <c r="BB51" s="402">
        <v>1</v>
      </c>
      <c r="BC51" s="402"/>
      <c r="BD51" s="402"/>
      <c r="BE51" s="402"/>
      <c r="BF51" s="405"/>
      <c r="BG51" s="405"/>
      <c r="BH51" s="405"/>
      <c r="BI51" s="405"/>
      <c r="BJ51" s="405"/>
      <c r="BK51" s="405"/>
      <c r="BL51" s="405"/>
      <c r="BM51" s="405"/>
      <c r="BN51" s="405"/>
      <c r="BO51" s="405"/>
      <c r="BP51" s="405"/>
      <c r="BQ51" s="405"/>
      <c r="BR51" s="405"/>
      <c r="BS51" s="405"/>
      <c r="BT51" s="405"/>
      <c r="BU51" s="405"/>
      <c r="BV51" s="405"/>
      <c r="BW51" s="405"/>
      <c r="BX51" s="404"/>
      <c r="BY51" s="405"/>
      <c r="BZ51" s="405"/>
      <c r="CA51" s="405"/>
      <c r="CB51" s="405"/>
      <c r="CC51" s="405"/>
      <c r="CD51" s="405"/>
      <c r="CE51" s="405"/>
      <c r="CF51" s="405"/>
      <c r="CG51" s="405"/>
      <c r="CH51" s="405"/>
      <c r="CI51" s="405"/>
      <c r="CJ51" s="405"/>
      <c r="CK51" s="405"/>
      <c r="CL51" s="404"/>
      <c r="CM51" s="405"/>
      <c r="CN51" s="405"/>
      <c r="CO51" s="405"/>
      <c r="CP51" s="405"/>
      <c r="CQ51" s="405"/>
      <c r="CR51" s="405"/>
      <c r="CS51" s="405"/>
      <c r="CT51" s="405"/>
    </row>
    <row r="52" spans="1:98" ht="12" customHeight="1">
      <c r="A52" s="402" t="s">
        <v>36</v>
      </c>
      <c r="B52" s="402" t="s">
        <v>640</v>
      </c>
      <c r="C52" s="402" t="s">
        <v>678</v>
      </c>
      <c r="D52" s="501" t="s">
        <v>679</v>
      </c>
      <c r="E52" s="402">
        <v>3</v>
      </c>
      <c r="F52" s="403">
        <v>1</v>
      </c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402"/>
      <c r="AA52" s="402"/>
      <c r="AB52" s="402"/>
      <c r="AC52" s="402"/>
      <c r="AD52" s="402">
        <v>1</v>
      </c>
      <c r="AE52" s="402"/>
      <c r="AF52" s="402"/>
      <c r="AG52" s="402"/>
      <c r="AH52" s="402"/>
      <c r="AI52" s="402"/>
      <c r="AJ52" s="402"/>
      <c r="AK52" s="402"/>
      <c r="AL52" s="402"/>
      <c r="AM52" s="402"/>
      <c r="AN52" s="402"/>
      <c r="AO52" s="402"/>
      <c r="AP52" s="402"/>
      <c r="AQ52" s="402"/>
      <c r="AR52" s="402"/>
      <c r="AS52" s="402"/>
      <c r="AT52" s="405"/>
      <c r="AU52" s="405"/>
      <c r="AV52" s="405"/>
      <c r="AW52" s="405"/>
      <c r="AX52" s="405"/>
      <c r="AY52" s="405"/>
      <c r="AZ52" s="405"/>
      <c r="BA52" s="405"/>
      <c r="BB52" s="402"/>
      <c r="BC52" s="402"/>
      <c r="BD52" s="402"/>
      <c r="BE52" s="402"/>
      <c r="BF52" s="405"/>
      <c r="BG52" s="405"/>
      <c r="BH52" s="405"/>
      <c r="BI52" s="405"/>
      <c r="BJ52" s="405"/>
      <c r="BK52" s="405"/>
      <c r="BL52" s="405"/>
      <c r="BM52" s="405"/>
      <c r="BN52" s="405"/>
      <c r="BO52" s="405"/>
      <c r="BP52" s="405"/>
      <c r="BQ52" s="405"/>
      <c r="BR52" s="405"/>
      <c r="BS52" s="405"/>
      <c r="BT52" s="405"/>
      <c r="BU52" s="405"/>
      <c r="BV52" s="405"/>
      <c r="BW52" s="405"/>
      <c r="BX52" s="404"/>
      <c r="BY52" s="405"/>
      <c r="BZ52" s="405"/>
      <c r="CA52" s="405"/>
      <c r="CB52" s="405"/>
      <c r="CC52" s="405"/>
      <c r="CD52" s="405"/>
      <c r="CE52" s="405"/>
      <c r="CF52" s="405"/>
      <c r="CG52" s="405"/>
      <c r="CH52" s="405"/>
      <c r="CI52" s="405"/>
      <c r="CJ52" s="405"/>
      <c r="CK52" s="405"/>
      <c r="CL52" s="404"/>
      <c r="CM52" s="405"/>
      <c r="CN52" s="405"/>
      <c r="CO52" s="405"/>
      <c r="CP52" s="405"/>
      <c r="CQ52" s="405"/>
      <c r="CR52" s="405"/>
      <c r="CS52" s="405"/>
      <c r="CT52" s="405"/>
    </row>
    <row r="53" spans="1:98" ht="12" customHeight="1">
      <c r="A53" s="402" t="s">
        <v>680</v>
      </c>
      <c r="B53" s="402" t="s">
        <v>656</v>
      </c>
      <c r="C53" s="402" t="s">
        <v>678</v>
      </c>
      <c r="D53" s="501" t="s">
        <v>681</v>
      </c>
      <c r="E53" s="402">
        <v>3</v>
      </c>
      <c r="F53" s="403">
        <v>1</v>
      </c>
      <c r="G53" s="402"/>
      <c r="H53" s="402"/>
      <c r="I53" s="402"/>
      <c r="J53" s="402"/>
      <c r="K53" s="402"/>
      <c r="L53" s="402"/>
      <c r="M53" s="402"/>
      <c r="N53" s="402"/>
      <c r="O53" s="402"/>
      <c r="P53" s="402"/>
      <c r="Q53" s="402"/>
      <c r="R53" s="402"/>
      <c r="S53" s="402"/>
      <c r="T53" s="402"/>
      <c r="U53" s="402"/>
      <c r="V53" s="402"/>
      <c r="W53" s="402"/>
      <c r="X53" s="402"/>
      <c r="Y53" s="402"/>
      <c r="Z53" s="402"/>
      <c r="AA53" s="402"/>
      <c r="AB53" s="402"/>
      <c r="AC53" s="402"/>
      <c r="AD53" s="402"/>
      <c r="AE53" s="402"/>
      <c r="AF53" s="402"/>
      <c r="AG53" s="402"/>
      <c r="AH53" s="402"/>
      <c r="AI53" s="402"/>
      <c r="AJ53" s="402"/>
      <c r="AK53" s="402"/>
      <c r="AL53" s="402"/>
      <c r="AM53" s="402"/>
      <c r="AN53" s="402"/>
      <c r="AO53" s="402"/>
      <c r="AP53" s="402"/>
      <c r="AQ53" s="402"/>
      <c r="AR53" s="402"/>
      <c r="AS53" s="402"/>
      <c r="AT53" s="405">
        <v>1</v>
      </c>
      <c r="AU53" s="405"/>
      <c r="AV53" s="405"/>
      <c r="AW53" s="405"/>
      <c r="AX53" s="405"/>
      <c r="AY53" s="405"/>
      <c r="AZ53" s="405"/>
      <c r="BA53" s="405"/>
      <c r="BB53" s="402"/>
      <c r="BC53" s="402"/>
      <c r="BD53" s="402"/>
      <c r="BE53" s="402"/>
      <c r="BF53" s="405"/>
      <c r="BG53" s="405"/>
      <c r="BH53" s="405"/>
      <c r="BI53" s="405"/>
      <c r="BJ53" s="405"/>
      <c r="BK53" s="405"/>
      <c r="BL53" s="405"/>
      <c r="BM53" s="405"/>
      <c r="BN53" s="405"/>
      <c r="BO53" s="405"/>
      <c r="BP53" s="405"/>
      <c r="BQ53" s="405"/>
      <c r="BR53" s="405"/>
      <c r="BS53" s="405"/>
      <c r="BT53" s="405"/>
      <c r="BU53" s="405"/>
      <c r="BV53" s="405"/>
      <c r="BW53" s="405"/>
      <c r="BX53" s="404"/>
      <c r="BY53" s="405"/>
      <c r="BZ53" s="405"/>
      <c r="CA53" s="405"/>
      <c r="CB53" s="405"/>
      <c r="CC53" s="405"/>
      <c r="CD53" s="405"/>
      <c r="CE53" s="405"/>
      <c r="CF53" s="405"/>
      <c r="CG53" s="405"/>
      <c r="CH53" s="405"/>
      <c r="CI53" s="405"/>
      <c r="CJ53" s="405"/>
      <c r="CK53" s="405"/>
      <c r="CL53" s="404"/>
      <c r="CM53" s="405"/>
      <c r="CN53" s="405"/>
      <c r="CO53" s="405"/>
      <c r="CP53" s="405"/>
      <c r="CQ53" s="405"/>
      <c r="CR53" s="405"/>
      <c r="CS53" s="405"/>
      <c r="CT53" s="405"/>
    </row>
    <row r="54" spans="1:98" ht="12" customHeight="1">
      <c r="A54" s="402" t="s">
        <v>682</v>
      </c>
      <c r="B54" s="402" t="s">
        <v>675</v>
      </c>
      <c r="C54" s="402" t="s">
        <v>678</v>
      </c>
      <c r="D54" s="501" t="s">
        <v>683</v>
      </c>
      <c r="E54" s="402">
        <v>5</v>
      </c>
      <c r="F54" s="403">
        <v>1</v>
      </c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402"/>
      <c r="Z54" s="402"/>
      <c r="AA54" s="402"/>
      <c r="AB54" s="402"/>
      <c r="AC54" s="402"/>
      <c r="AD54" s="402"/>
      <c r="AE54" s="402"/>
      <c r="AF54" s="402"/>
      <c r="AG54" s="402"/>
      <c r="AH54" s="402"/>
      <c r="AI54" s="402"/>
      <c r="AJ54" s="402"/>
      <c r="AK54" s="402"/>
      <c r="AL54" s="402">
        <v>1</v>
      </c>
      <c r="AM54" s="402"/>
      <c r="AN54" s="402"/>
      <c r="AO54" s="402"/>
      <c r="AP54" s="402"/>
      <c r="AQ54" s="402"/>
      <c r="AR54" s="402"/>
      <c r="AS54" s="402"/>
      <c r="AT54" s="405"/>
      <c r="AU54" s="405"/>
      <c r="AV54" s="405"/>
      <c r="AW54" s="405"/>
      <c r="AX54" s="405"/>
      <c r="AY54" s="405"/>
      <c r="AZ54" s="405"/>
      <c r="BA54" s="405"/>
      <c r="BB54" s="402"/>
      <c r="BC54" s="402"/>
      <c r="BD54" s="402"/>
      <c r="BE54" s="402"/>
      <c r="BF54" s="405"/>
      <c r="BG54" s="405"/>
      <c r="BH54" s="405"/>
      <c r="BI54" s="405"/>
      <c r="BJ54" s="405"/>
      <c r="BK54" s="405"/>
      <c r="BL54" s="405"/>
      <c r="BM54" s="405"/>
      <c r="BN54" s="405"/>
      <c r="BO54" s="405"/>
      <c r="BP54" s="405"/>
      <c r="BQ54" s="405"/>
      <c r="BR54" s="405"/>
      <c r="BS54" s="405"/>
      <c r="BT54" s="405"/>
      <c r="BU54" s="405"/>
      <c r="BV54" s="405"/>
      <c r="BW54" s="405"/>
      <c r="BX54" s="404"/>
      <c r="BY54" s="405"/>
      <c r="BZ54" s="405"/>
      <c r="CA54" s="405"/>
      <c r="CB54" s="405"/>
      <c r="CC54" s="405"/>
      <c r="CD54" s="405"/>
      <c r="CE54" s="405"/>
      <c r="CF54" s="405"/>
      <c r="CG54" s="405"/>
      <c r="CH54" s="405"/>
      <c r="CI54" s="405"/>
      <c r="CJ54" s="405"/>
      <c r="CK54" s="405"/>
      <c r="CL54" s="404"/>
      <c r="CM54" s="405"/>
      <c r="CN54" s="405"/>
      <c r="CO54" s="405"/>
      <c r="CP54" s="405"/>
      <c r="CQ54" s="405"/>
      <c r="CR54" s="405"/>
      <c r="CS54" s="405"/>
      <c r="CT54" s="405"/>
    </row>
    <row r="55" spans="1:98" ht="12" customHeight="1">
      <c r="A55" s="402" t="s">
        <v>669</v>
      </c>
      <c r="B55" s="402" t="s">
        <v>677</v>
      </c>
      <c r="C55" s="402" t="s">
        <v>678</v>
      </c>
      <c r="D55" s="501" t="s">
        <v>203</v>
      </c>
      <c r="E55" s="402">
        <v>5</v>
      </c>
      <c r="F55" s="403">
        <v>1</v>
      </c>
      <c r="G55" s="402"/>
      <c r="H55" s="402"/>
      <c r="I55" s="402"/>
      <c r="J55" s="402"/>
      <c r="K55" s="402"/>
      <c r="L55" s="402"/>
      <c r="M55" s="402"/>
      <c r="N55" s="402"/>
      <c r="O55" s="402"/>
      <c r="P55" s="402"/>
      <c r="Q55" s="402"/>
      <c r="R55" s="402"/>
      <c r="S55" s="402"/>
      <c r="T55" s="402"/>
      <c r="U55" s="402"/>
      <c r="V55" s="402"/>
      <c r="W55" s="402"/>
      <c r="X55" s="402"/>
      <c r="Y55" s="402"/>
      <c r="Z55" s="402"/>
      <c r="AA55" s="402"/>
      <c r="AB55" s="402"/>
      <c r="AC55" s="402"/>
      <c r="AD55" s="402"/>
      <c r="AE55" s="402"/>
      <c r="AF55" s="402"/>
      <c r="AG55" s="402"/>
      <c r="AH55" s="402"/>
      <c r="AI55" s="402"/>
      <c r="AJ55" s="402"/>
      <c r="AK55" s="402"/>
      <c r="AL55" s="402"/>
      <c r="AM55" s="402"/>
      <c r="AN55" s="402"/>
      <c r="AO55" s="402"/>
      <c r="AP55" s="402"/>
      <c r="AQ55" s="402"/>
      <c r="AR55" s="402"/>
      <c r="AS55" s="402"/>
      <c r="AT55" s="405"/>
      <c r="AU55" s="405"/>
      <c r="AV55" s="405"/>
      <c r="AW55" s="405"/>
      <c r="AX55" s="405"/>
      <c r="AY55" s="405"/>
      <c r="AZ55" s="405"/>
      <c r="BA55" s="405"/>
      <c r="BB55" s="402">
        <v>1</v>
      </c>
      <c r="BC55" s="402"/>
      <c r="BD55" s="402"/>
      <c r="BE55" s="402"/>
      <c r="BF55" s="405"/>
      <c r="BG55" s="405"/>
      <c r="BH55" s="405"/>
      <c r="BI55" s="405"/>
      <c r="BJ55" s="405"/>
      <c r="BK55" s="405"/>
      <c r="BL55" s="405"/>
      <c r="BM55" s="405"/>
      <c r="BN55" s="405"/>
      <c r="BO55" s="405"/>
      <c r="BP55" s="405"/>
      <c r="BQ55" s="405"/>
      <c r="BR55" s="405"/>
      <c r="BS55" s="405"/>
      <c r="BT55" s="405"/>
      <c r="BU55" s="405"/>
      <c r="BV55" s="405"/>
      <c r="BW55" s="405"/>
      <c r="BX55" s="404"/>
      <c r="BY55" s="405"/>
      <c r="BZ55" s="405"/>
      <c r="CA55" s="405"/>
      <c r="CB55" s="405"/>
      <c r="CC55" s="405"/>
      <c r="CD55" s="405"/>
      <c r="CE55" s="405"/>
      <c r="CF55" s="405"/>
      <c r="CG55" s="405"/>
      <c r="CH55" s="405"/>
      <c r="CI55" s="405"/>
      <c r="CJ55" s="405"/>
      <c r="CK55" s="405"/>
      <c r="CL55" s="404"/>
      <c r="CM55" s="405"/>
      <c r="CN55" s="405"/>
      <c r="CO55" s="405"/>
      <c r="CP55" s="405"/>
      <c r="CQ55" s="405"/>
      <c r="CR55" s="405"/>
      <c r="CS55" s="405"/>
      <c r="CT55" s="405"/>
    </row>
    <row r="56" spans="1:98" ht="12" customHeight="1">
      <c r="A56" s="402" t="s">
        <v>669</v>
      </c>
      <c r="B56" s="402" t="s">
        <v>684</v>
      </c>
      <c r="C56" s="402" t="s">
        <v>678</v>
      </c>
      <c r="D56" s="501" t="s">
        <v>180</v>
      </c>
      <c r="E56" s="402">
        <v>5</v>
      </c>
      <c r="F56" s="403">
        <v>1</v>
      </c>
      <c r="G56" s="402"/>
      <c r="H56" s="402"/>
      <c r="I56" s="402"/>
      <c r="J56" s="402"/>
      <c r="K56" s="402">
        <v>1</v>
      </c>
      <c r="L56" s="402"/>
      <c r="M56" s="402"/>
      <c r="N56" s="402"/>
      <c r="O56" s="402"/>
      <c r="P56" s="402"/>
      <c r="Q56" s="402"/>
      <c r="R56" s="402"/>
      <c r="S56" s="402"/>
      <c r="T56" s="402"/>
      <c r="U56" s="402"/>
      <c r="V56" s="402"/>
      <c r="W56" s="402"/>
      <c r="X56" s="402"/>
      <c r="Y56" s="402"/>
      <c r="Z56" s="402"/>
      <c r="AA56" s="402"/>
      <c r="AB56" s="402"/>
      <c r="AC56" s="402"/>
      <c r="AD56" s="402"/>
      <c r="AE56" s="402"/>
      <c r="AF56" s="402"/>
      <c r="AG56" s="402"/>
      <c r="AH56" s="402"/>
      <c r="AI56" s="402"/>
      <c r="AJ56" s="402"/>
      <c r="AK56" s="402"/>
      <c r="AL56" s="402"/>
      <c r="AM56" s="402"/>
      <c r="AN56" s="402"/>
      <c r="AO56" s="402"/>
      <c r="AP56" s="402"/>
      <c r="AQ56" s="402"/>
      <c r="AR56" s="402"/>
      <c r="AS56" s="402"/>
      <c r="AT56" s="405"/>
      <c r="AU56" s="405"/>
      <c r="AV56" s="405"/>
      <c r="AW56" s="405"/>
      <c r="AX56" s="405"/>
      <c r="AY56" s="405"/>
      <c r="AZ56" s="405"/>
      <c r="BA56" s="405"/>
      <c r="BB56" s="402"/>
      <c r="BC56" s="402"/>
      <c r="BD56" s="402"/>
      <c r="BE56" s="402"/>
      <c r="BF56" s="405"/>
      <c r="BG56" s="405"/>
      <c r="BH56" s="405"/>
      <c r="BI56" s="405"/>
      <c r="BJ56" s="405"/>
      <c r="BK56" s="405"/>
      <c r="BL56" s="405"/>
      <c r="BM56" s="405"/>
      <c r="BN56" s="405"/>
      <c r="BO56" s="405"/>
      <c r="BP56" s="405"/>
      <c r="BQ56" s="405"/>
      <c r="BR56" s="405"/>
      <c r="BS56" s="405"/>
      <c r="BT56" s="405"/>
      <c r="BU56" s="405"/>
      <c r="BV56" s="405"/>
      <c r="BW56" s="405"/>
      <c r="BX56" s="404"/>
      <c r="BY56" s="405"/>
      <c r="BZ56" s="405"/>
      <c r="CA56" s="405"/>
      <c r="CB56" s="405"/>
      <c r="CC56" s="405"/>
      <c r="CD56" s="405"/>
      <c r="CE56" s="405"/>
      <c r="CF56" s="405"/>
      <c r="CG56" s="405"/>
      <c r="CH56" s="405"/>
      <c r="CI56" s="405"/>
      <c r="CJ56" s="405"/>
      <c r="CK56" s="405"/>
      <c r="CL56" s="404"/>
      <c r="CM56" s="405"/>
      <c r="CN56" s="405"/>
      <c r="CO56" s="405"/>
      <c r="CP56" s="405"/>
      <c r="CQ56" s="405"/>
      <c r="CR56" s="405"/>
      <c r="CS56" s="405"/>
      <c r="CT56" s="405"/>
    </row>
    <row r="57" spans="1:98" ht="12" customHeight="1">
      <c r="A57" s="402" t="s">
        <v>685</v>
      </c>
      <c r="B57" s="402" t="s">
        <v>686</v>
      </c>
      <c r="C57" s="402" t="s">
        <v>678</v>
      </c>
      <c r="D57" s="501" t="s">
        <v>210</v>
      </c>
      <c r="E57" s="402">
        <v>4</v>
      </c>
      <c r="F57" s="403">
        <v>1</v>
      </c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402"/>
      <c r="V57" s="402"/>
      <c r="W57" s="402"/>
      <c r="X57" s="402"/>
      <c r="Y57" s="402"/>
      <c r="Z57" s="402"/>
      <c r="AA57" s="402"/>
      <c r="AB57" s="402"/>
      <c r="AC57" s="402"/>
      <c r="AD57" s="402"/>
      <c r="AE57" s="402"/>
      <c r="AF57" s="402"/>
      <c r="AG57" s="402"/>
      <c r="AH57" s="402"/>
      <c r="AI57" s="402"/>
      <c r="AJ57" s="402"/>
      <c r="AK57" s="402"/>
      <c r="AL57" s="402"/>
      <c r="AM57" s="402"/>
      <c r="AN57" s="402"/>
      <c r="AO57" s="402"/>
      <c r="AP57" s="402"/>
      <c r="AQ57" s="402">
        <v>1</v>
      </c>
      <c r="AR57" s="402"/>
      <c r="AS57" s="402"/>
      <c r="AT57" s="405"/>
      <c r="AU57" s="405"/>
      <c r="AV57" s="405"/>
      <c r="AW57" s="405"/>
      <c r="AX57" s="405"/>
      <c r="AY57" s="405"/>
      <c r="AZ57" s="405"/>
      <c r="BA57" s="405"/>
      <c r="BB57" s="402"/>
      <c r="BC57" s="402"/>
      <c r="BD57" s="402"/>
      <c r="BE57" s="402"/>
      <c r="BF57" s="405"/>
      <c r="BG57" s="405"/>
      <c r="BH57" s="405"/>
      <c r="BI57" s="405"/>
      <c r="BJ57" s="405"/>
      <c r="BK57" s="405"/>
      <c r="BL57" s="405"/>
      <c r="BM57" s="405"/>
      <c r="BN57" s="405"/>
      <c r="BO57" s="405"/>
      <c r="BP57" s="405"/>
      <c r="BQ57" s="405"/>
      <c r="BR57" s="405"/>
      <c r="BS57" s="405"/>
      <c r="BT57" s="405"/>
      <c r="BU57" s="405"/>
      <c r="BV57" s="405"/>
      <c r="BW57" s="405"/>
      <c r="BX57" s="404"/>
      <c r="BY57" s="405"/>
      <c r="BZ57" s="405"/>
      <c r="CA57" s="405"/>
      <c r="CB57" s="405"/>
      <c r="CC57" s="405"/>
      <c r="CD57" s="405"/>
      <c r="CE57" s="405"/>
      <c r="CF57" s="405"/>
      <c r="CG57" s="405"/>
      <c r="CH57" s="405"/>
      <c r="CI57" s="405"/>
      <c r="CJ57" s="405"/>
      <c r="CK57" s="405"/>
      <c r="CL57" s="404"/>
      <c r="CM57" s="405"/>
      <c r="CN57" s="405"/>
      <c r="CO57" s="405"/>
      <c r="CP57" s="405"/>
      <c r="CQ57" s="405"/>
      <c r="CR57" s="405"/>
      <c r="CS57" s="405"/>
      <c r="CT57" s="405"/>
    </row>
    <row r="58" spans="1:98" ht="12" customHeight="1">
      <c r="A58" s="402" t="s">
        <v>669</v>
      </c>
      <c r="B58" s="402"/>
      <c r="C58" s="402" t="s">
        <v>678</v>
      </c>
      <c r="D58" s="501" t="s">
        <v>192</v>
      </c>
      <c r="E58" s="402">
        <v>5</v>
      </c>
      <c r="F58" s="403">
        <v>1</v>
      </c>
      <c r="G58" s="402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402"/>
      <c r="T58" s="402"/>
      <c r="U58" s="402"/>
      <c r="V58" s="402"/>
      <c r="W58" s="402"/>
      <c r="X58" s="402"/>
      <c r="Y58" s="402"/>
      <c r="Z58" s="402"/>
      <c r="AA58" s="402"/>
      <c r="AB58" s="402"/>
      <c r="AC58" s="402"/>
      <c r="AD58" s="402"/>
      <c r="AE58" s="402"/>
      <c r="AF58" s="402"/>
      <c r="AG58" s="402"/>
      <c r="AH58" s="402"/>
      <c r="AI58" s="402"/>
      <c r="AJ58" s="402"/>
      <c r="AK58" s="402"/>
      <c r="AL58" s="402"/>
      <c r="AM58" s="402"/>
      <c r="AN58" s="402"/>
      <c r="AO58" s="402"/>
      <c r="AP58" s="402"/>
      <c r="AQ58" s="402"/>
      <c r="AR58" s="402"/>
      <c r="AS58" s="402"/>
      <c r="AT58" s="405"/>
      <c r="AU58" s="405"/>
      <c r="AV58" s="405"/>
      <c r="AW58" s="405"/>
      <c r="AX58" s="405"/>
      <c r="AY58" s="405"/>
      <c r="AZ58" s="405"/>
      <c r="BA58" s="405"/>
      <c r="BB58" s="402"/>
      <c r="BC58" s="402"/>
      <c r="BD58" s="402"/>
      <c r="BE58" s="402"/>
      <c r="BF58" s="405"/>
      <c r="BG58" s="405"/>
      <c r="BH58" s="405"/>
      <c r="BI58" s="405"/>
      <c r="BJ58" s="405"/>
      <c r="BK58" s="405"/>
      <c r="BL58" s="405"/>
      <c r="BM58" s="405"/>
      <c r="BN58" s="405"/>
      <c r="BO58" s="405"/>
      <c r="BP58" s="405"/>
      <c r="BQ58" s="405"/>
      <c r="BR58" s="405"/>
      <c r="BS58" s="405"/>
      <c r="BT58" s="405"/>
      <c r="BU58" s="405"/>
      <c r="BV58" s="405"/>
      <c r="BW58" s="405"/>
      <c r="BX58" s="404"/>
      <c r="BY58" s="405"/>
      <c r="BZ58" s="405"/>
      <c r="CA58" s="405"/>
      <c r="CB58" s="405"/>
      <c r="CC58" s="405"/>
      <c r="CD58" s="405"/>
      <c r="CE58" s="405"/>
      <c r="CF58" s="405"/>
      <c r="CG58" s="405"/>
      <c r="CH58" s="405"/>
      <c r="CI58" s="405"/>
      <c r="CJ58" s="405"/>
      <c r="CK58" s="405"/>
      <c r="CL58" s="404"/>
      <c r="CM58" s="405"/>
      <c r="CN58" s="405"/>
      <c r="CO58" s="405"/>
      <c r="CP58" s="405"/>
      <c r="CQ58" s="405"/>
      <c r="CR58" s="405"/>
      <c r="CS58" s="405"/>
      <c r="CT58" s="405"/>
    </row>
    <row r="59" spans="1:98" ht="12" customHeight="1">
      <c r="A59" s="402" t="s">
        <v>669</v>
      </c>
      <c r="B59" s="402" t="s">
        <v>687</v>
      </c>
      <c r="C59" s="402" t="s">
        <v>678</v>
      </c>
      <c r="D59" s="501" t="s">
        <v>194</v>
      </c>
      <c r="E59" s="402">
        <v>5</v>
      </c>
      <c r="F59" s="403">
        <v>1</v>
      </c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>
        <v>1</v>
      </c>
      <c r="T59" s="402"/>
      <c r="U59" s="402"/>
      <c r="V59" s="402"/>
      <c r="W59" s="402"/>
      <c r="X59" s="402"/>
      <c r="Y59" s="402"/>
      <c r="Z59" s="402"/>
      <c r="AA59" s="402"/>
      <c r="AB59" s="402"/>
      <c r="AC59" s="402"/>
      <c r="AD59" s="402"/>
      <c r="AE59" s="402"/>
      <c r="AF59" s="402"/>
      <c r="AG59" s="402"/>
      <c r="AH59" s="402"/>
      <c r="AI59" s="402"/>
      <c r="AJ59" s="402"/>
      <c r="AK59" s="402"/>
      <c r="AL59" s="402"/>
      <c r="AM59" s="402"/>
      <c r="AN59" s="402"/>
      <c r="AO59" s="402"/>
      <c r="AP59" s="402"/>
      <c r="AQ59" s="402"/>
      <c r="AR59" s="402"/>
      <c r="AS59" s="402"/>
      <c r="AT59" s="405"/>
      <c r="AU59" s="405"/>
      <c r="AV59" s="405"/>
      <c r="AW59" s="405"/>
      <c r="AX59" s="405"/>
      <c r="AY59" s="405"/>
      <c r="AZ59" s="405"/>
      <c r="BA59" s="405"/>
      <c r="BB59" s="402"/>
      <c r="BC59" s="402"/>
      <c r="BD59" s="402"/>
      <c r="BE59" s="402"/>
      <c r="BF59" s="405"/>
      <c r="BG59" s="405"/>
      <c r="BH59" s="405"/>
      <c r="BI59" s="405"/>
      <c r="BJ59" s="405"/>
      <c r="BK59" s="405"/>
      <c r="BL59" s="405"/>
      <c r="BM59" s="405"/>
      <c r="BN59" s="405"/>
      <c r="BO59" s="405"/>
      <c r="BP59" s="405"/>
      <c r="BQ59" s="405"/>
      <c r="BR59" s="405"/>
      <c r="BS59" s="405"/>
      <c r="BT59" s="405"/>
      <c r="BU59" s="405"/>
      <c r="BV59" s="405"/>
      <c r="BW59" s="405"/>
      <c r="BX59" s="404"/>
      <c r="BY59" s="405"/>
      <c r="BZ59" s="405"/>
      <c r="CA59" s="405"/>
      <c r="CB59" s="405"/>
      <c r="CC59" s="405"/>
      <c r="CD59" s="405"/>
      <c r="CE59" s="405"/>
      <c r="CF59" s="405"/>
      <c r="CG59" s="405"/>
      <c r="CH59" s="405"/>
      <c r="CI59" s="405"/>
      <c r="CJ59" s="405"/>
      <c r="CK59" s="405"/>
      <c r="CL59" s="404"/>
      <c r="CM59" s="405"/>
      <c r="CN59" s="405"/>
      <c r="CO59" s="405"/>
      <c r="CP59" s="405"/>
      <c r="CQ59" s="405"/>
      <c r="CR59" s="405"/>
      <c r="CS59" s="405"/>
      <c r="CT59" s="405"/>
    </row>
    <row r="60" spans="1:98" ht="12" customHeight="1">
      <c r="A60" s="402" t="s">
        <v>688</v>
      </c>
      <c r="B60" s="402"/>
      <c r="C60" s="402" t="s">
        <v>678</v>
      </c>
      <c r="D60" s="501" t="s">
        <v>689</v>
      </c>
      <c r="E60" s="402">
        <v>4</v>
      </c>
      <c r="F60" s="403">
        <v>1</v>
      </c>
      <c r="G60" s="402"/>
      <c r="H60" s="402"/>
      <c r="I60" s="402"/>
      <c r="J60" s="402"/>
      <c r="K60" s="402"/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402"/>
      <c r="AA60" s="402"/>
      <c r="AB60" s="402"/>
      <c r="AC60" s="402"/>
      <c r="AD60" s="402"/>
      <c r="AE60" s="402"/>
      <c r="AF60" s="402"/>
      <c r="AG60" s="402"/>
      <c r="AH60" s="402"/>
      <c r="AI60" s="402"/>
      <c r="AJ60" s="402"/>
      <c r="AK60" s="402"/>
      <c r="AL60" s="402"/>
      <c r="AM60" s="402"/>
      <c r="AN60" s="402"/>
      <c r="AO60" s="402"/>
      <c r="AP60" s="402"/>
      <c r="AQ60" s="402"/>
      <c r="AR60" s="402"/>
      <c r="AS60" s="402"/>
      <c r="AT60" s="405"/>
      <c r="AU60" s="405"/>
      <c r="AV60" s="405"/>
      <c r="AW60" s="405"/>
      <c r="AX60" s="405"/>
      <c r="AY60" s="405"/>
      <c r="AZ60" s="405"/>
      <c r="BA60" s="405"/>
      <c r="BB60" s="402"/>
      <c r="BC60" s="402"/>
      <c r="BD60" s="402"/>
      <c r="BE60" s="402"/>
      <c r="BF60" s="405"/>
      <c r="BG60" s="405"/>
      <c r="BH60" s="405"/>
      <c r="BI60" s="405"/>
      <c r="BJ60" s="405"/>
      <c r="BK60" s="405"/>
      <c r="BL60" s="405"/>
      <c r="BM60" s="405"/>
      <c r="BN60" s="405"/>
      <c r="BO60" s="405"/>
      <c r="BP60" s="405"/>
      <c r="BQ60" s="405"/>
      <c r="BR60" s="405"/>
      <c r="BS60" s="405"/>
      <c r="BT60" s="405"/>
      <c r="BU60" s="405"/>
      <c r="BV60" s="405"/>
      <c r="BW60" s="405"/>
      <c r="BX60" s="404"/>
      <c r="BY60" s="405"/>
      <c r="BZ60" s="405"/>
      <c r="CA60" s="405"/>
      <c r="CB60" s="405"/>
      <c r="CC60" s="405"/>
      <c r="CD60" s="405"/>
      <c r="CE60" s="405"/>
      <c r="CF60" s="405"/>
      <c r="CG60" s="405"/>
      <c r="CH60" s="405"/>
      <c r="CI60" s="405"/>
      <c r="CJ60" s="405"/>
      <c r="CK60" s="405"/>
      <c r="CL60" s="404"/>
      <c r="CM60" s="405"/>
      <c r="CN60" s="405"/>
      <c r="CO60" s="405"/>
      <c r="CP60" s="405"/>
      <c r="CQ60" s="405"/>
      <c r="CR60" s="405"/>
      <c r="CS60" s="405"/>
      <c r="CT60" s="405"/>
    </row>
    <row r="61" spans="1:98" ht="12" customHeight="1">
      <c r="A61" s="402" t="s">
        <v>36</v>
      </c>
      <c r="B61" s="402" t="s">
        <v>651</v>
      </c>
      <c r="C61" s="402" t="s">
        <v>678</v>
      </c>
      <c r="D61" s="501" t="s">
        <v>188</v>
      </c>
      <c r="E61" s="402">
        <v>4</v>
      </c>
      <c r="F61" s="403">
        <v>1</v>
      </c>
      <c r="G61" s="402"/>
      <c r="H61" s="402"/>
      <c r="I61" s="402"/>
      <c r="J61" s="402"/>
      <c r="K61" s="402"/>
      <c r="L61" s="402"/>
      <c r="M61" s="402"/>
      <c r="N61" s="402"/>
      <c r="O61" s="402"/>
      <c r="P61" s="402"/>
      <c r="Q61" s="402"/>
      <c r="R61" s="402"/>
      <c r="S61" s="402"/>
      <c r="T61" s="402"/>
      <c r="U61" s="402"/>
      <c r="V61" s="402"/>
      <c r="W61" s="402"/>
      <c r="X61" s="402">
        <v>1</v>
      </c>
      <c r="Y61" s="402"/>
      <c r="Z61" s="402"/>
      <c r="AA61" s="402"/>
      <c r="AB61" s="402"/>
      <c r="AC61" s="402"/>
      <c r="AD61" s="402"/>
      <c r="AE61" s="402"/>
      <c r="AF61" s="402"/>
      <c r="AG61" s="402"/>
      <c r="AH61" s="402"/>
      <c r="AI61" s="402"/>
      <c r="AJ61" s="402"/>
      <c r="AK61" s="402"/>
      <c r="AL61" s="402"/>
      <c r="AM61" s="402"/>
      <c r="AN61" s="402"/>
      <c r="AO61" s="402"/>
      <c r="AP61" s="402"/>
      <c r="AQ61" s="402"/>
      <c r="AR61" s="402"/>
      <c r="AS61" s="402"/>
      <c r="AT61" s="405"/>
      <c r="AU61" s="405"/>
      <c r="AV61" s="405"/>
      <c r="AW61" s="405"/>
      <c r="AX61" s="405"/>
      <c r="AY61" s="405"/>
      <c r="AZ61" s="405"/>
      <c r="BA61" s="405"/>
      <c r="BB61" s="402"/>
      <c r="BC61" s="402"/>
      <c r="BD61" s="402"/>
      <c r="BE61" s="402"/>
      <c r="BF61" s="405"/>
      <c r="BG61" s="405"/>
      <c r="BH61" s="405"/>
      <c r="BI61" s="405"/>
      <c r="BJ61" s="405"/>
      <c r="BK61" s="405"/>
      <c r="BL61" s="405"/>
      <c r="BM61" s="405"/>
      <c r="BN61" s="405"/>
      <c r="BO61" s="405"/>
      <c r="BP61" s="405"/>
      <c r="BQ61" s="405"/>
      <c r="BR61" s="405"/>
      <c r="BS61" s="405"/>
      <c r="BT61" s="405"/>
      <c r="BU61" s="405"/>
      <c r="BV61" s="405"/>
      <c r="BW61" s="405"/>
      <c r="BX61" s="404"/>
      <c r="BY61" s="405"/>
      <c r="BZ61" s="405"/>
      <c r="CA61" s="405"/>
      <c r="CB61" s="405"/>
      <c r="CC61" s="405"/>
      <c r="CD61" s="405"/>
      <c r="CE61" s="405"/>
      <c r="CF61" s="405"/>
      <c r="CG61" s="405"/>
      <c r="CH61" s="405"/>
      <c r="CI61" s="405"/>
      <c r="CJ61" s="405"/>
      <c r="CK61" s="405"/>
      <c r="CL61" s="404"/>
      <c r="CM61" s="405"/>
      <c r="CN61" s="405"/>
      <c r="CO61" s="405"/>
      <c r="CP61" s="405"/>
      <c r="CQ61" s="405"/>
      <c r="CR61" s="405"/>
      <c r="CS61" s="405"/>
      <c r="CT61" s="405"/>
    </row>
    <row r="62" spans="1:98" ht="12" customHeight="1">
      <c r="A62" s="402" t="s">
        <v>669</v>
      </c>
      <c r="B62" s="402" t="s">
        <v>655</v>
      </c>
      <c r="C62" s="402" t="s">
        <v>678</v>
      </c>
      <c r="D62" s="501" t="s">
        <v>182</v>
      </c>
      <c r="E62" s="402">
        <v>4</v>
      </c>
      <c r="F62" s="403">
        <v>1</v>
      </c>
      <c r="G62" s="402"/>
      <c r="H62" s="402"/>
      <c r="I62" s="402"/>
      <c r="J62" s="402"/>
      <c r="K62" s="402"/>
      <c r="L62" s="402"/>
      <c r="M62" s="402"/>
      <c r="N62" s="402"/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402"/>
      <c r="Z62" s="402"/>
      <c r="AA62" s="402"/>
      <c r="AB62" s="402"/>
      <c r="AC62" s="402"/>
      <c r="AD62" s="402"/>
      <c r="AE62" s="402"/>
      <c r="AF62" s="402"/>
      <c r="AG62" s="402"/>
      <c r="AH62" s="402"/>
      <c r="AI62" s="402"/>
      <c r="AJ62" s="402"/>
      <c r="AK62" s="402"/>
      <c r="AL62" s="402"/>
      <c r="AM62" s="402"/>
      <c r="AN62" s="402"/>
      <c r="AO62" s="402"/>
      <c r="AP62" s="402"/>
      <c r="AQ62" s="402"/>
      <c r="AR62" s="402"/>
      <c r="AS62" s="402"/>
      <c r="AT62" s="405"/>
      <c r="AU62" s="405"/>
      <c r="AV62" s="405"/>
      <c r="AW62" s="405"/>
      <c r="AX62" s="405"/>
      <c r="AY62" s="405"/>
      <c r="AZ62" s="405"/>
      <c r="BA62" s="405"/>
      <c r="BB62" s="402"/>
      <c r="BC62" s="402"/>
      <c r="BD62" s="402"/>
      <c r="BE62" s="402"/>
      <c r="BF62" s="405"/>
      <c r="BG62" s="405"/>
      <c r="BH62" s="405"/>
      <c r="BI62" s="405"/>
      <c r="BJ62" s="405"/>
      <c r="BK62" s="405"/>
      <c r="BL62" s="405"/>
      <c r="BM62" s="405"/>
      <c r="BN62" s="405"/>
      <c r="BO62" s="405"/>
      <c r="BP62" s="405"/>
      <c r="BQ62" s="405"/>
      <c r="BR62" s="405"/>
      <c r="BS62" s="405"/>
      <c r="BT62" s="405"/>
      <c r="BU62" s="405"/>
      <c r="BV62" s="405"/>
      <c r="BW62" s="405"/>
      <c r="BX62" s="404"/>
      <c r="BY62" s="405"/>
      <c r="BZ62" s="405"/>
      <c r="CA62" s="405"/>
      <c r="CB62" s="405"/>
      <c r="CC62" s="405"/>
      <c r="CD62" s="405"/>
      <c r="CE62" s="405"/>
      <c r="CF62" s="405"/>
      <c r="CG62" s="405"/>
      <c r="CH62" s="405"/>
      <c r="CI62" s="405"/>
      <c r="CJ62" s="405"/>
      <c r="CK62" s="405"/>
      <c r="CL62" s="404"/>
      <c r="CM62" s="405"/>
      <c r="CN62" s="405"/>
      <c r="CO62" s="405"/>
      <c r="CP62" s="405"/>
      <c r="CQ62" s="405"/>
      <c r="CR62" s="405"/>
      <c r="CS62" s="405"/>
      <c r="CT62" s="405"/>
    </row>
    <row r="63" spans="1:98" ht="12" customHeight="1">
      <c r="A63" s="402" t="s">
        <v>669</v>
      </c>
      <c r="B63" s="509" t="s">
        <v>690</v>
      </c>
      <c r="C63" s="402" t="s">
        <v>678</v>
      </c>
      <c r="D63" s="502" t="s">
        <v>691</v>
      </c>
      <c r="E63" s="402">
        <v>4</v>
      </c>
      <c r="F63" s="403">
        <v>1</v>
      </c>
      <c r="G63" s="402"/>
      <c r="H63" s="402"/>
      <c r="I63" s="402"/>
      <c r="J63" s="402"/>
      <c r="K63" s="402"/>
      <c r="L63" s="402"/>
      <c r="M63" s="402"/>
      <c r="N63" s="402"/>
      <c r="O63" s="402"/>
      <c r="P63" s="402"/>
      <c r="Q63" s="402"/>
      <c r="R63" s="402"/>
      <c r="S63" s="402"/>
      <c r="T63" s="402"/>
      <c r="U63" s="402"/>
      <c r="V63" s="402"/>
      <c r="W63" s="402"/>
      <c r="X63" s="402"/>
      <c r="Y63" s="402"/>
      <c r="Z63" s="402"/>
      <c r="AA63" s="402"/>
      <c r="AB63" s="402"/>
      <c r="AC63" s="402"/>
      <c r="AD63" s="402"/>
      <c r="AE63" s="402"/>
      <c r="AF63" s="402"/>
      <c r="AG63" s="402"/>
      <c r="AH63" s="402"/>
      <c r="AI63" s="402"/>
      <c r="AJ63" s="402">
        <v>1</v>
      </c>
      <c r="AK63" s="402"/>
      <c r="AL63" s="402"/>
      <c r="AM63" s="402"/>
      <c r="AN63" s="402"/>
      <c r="AO63" s="402"/>
      <c r="AP63" s="402"/>
      <c r="AQ63" s="402"/>
      <c r="AR63" s="402"/>
      <c r="AS63" s="402"/>
      <c r="AT63" s="405"/>
      <c r="AU63" s="405"/>
      <c r="AV63" s="405"/>
      <c r="AW63" s="405"/>
      <c r="AX63" s="405"/>
      <c r="AY63" s="405"/>
      <c r="AZ63" s="405"/>
      <c r="BA63" s="405"/>
      <c r="BB63" s="402"/>
      <c r="BC63" s="402"/>
      <c r="BD63" s="402"/>
      <c r="BE63" s="402"/>
      <c r="BF63" s="405"/>
      <c r="BG63" s="405"/>
      <c r="BH63" s="405"/>
      <c r="BI63" s="405"/>
      <c r="BJ63" s="405"/>
      <c r="BK63" s="405"/>
      <c r="BL63" s="405"/>
      <c r="BM63" s="405"/>
      <c r="BN63" s="405"/>
      <c r="BO63" s="405"/>
      <c r="BP63" s="405"/>
      <c r="BQ63" s="405"/>
      <c r="BR63" s="405"/>
      <c r="BS63" s="405"/>
      <c r="BT63" s="405"/>
      <c r="BU63" s="405"/>
      <c r="BV63" s="405"/>
      <c r="BW63" s="405"/>
      <c r="BX63" s="404"/>
      <c r="BY63" s="405"/>
      <c r="BZ63" s="405"/>
      <c r="CA63" s="405"/>
      <c r="CB63" s="405"/>
      <c r="CC63" s="405"/>
      <c r="CD63" s="405"/>
      <c r="CE63" s="405"/>
      <c r="CF63" s="405"/>
      <c r="CG63" s="405"/>
      <c r="CH63" s="405"/>
      <c r="CI63" s="405"/>
      <c r="CJ63" s="405"/>
      <c r="CK63" s="405"/>
      <c r="CL63" s="404"/>
      <c r="CM63" s="405"/>
      <c r="CN63" s="405"/>
      <c r="CO63" s="405"/>
      <c r="CP63" s="405"/>
      <c r="CQ63" s="405"/>
      <c r="CR63" s="405"/>
      <c r="CS63" s="405"/>
      <c r="CT63" s="405"/>
    </row>
    <row r="64" spans="1:98" ht="12" customHeight="1">
      <c r="A64" s="366" t="s">
        <v>36</v>
      </c>
      <c r="B64" s="366" t="s">
        <v>692</v>
      </c>
      <c r="C64" s="366" t="s">
        <v>693</v>
      </c>
      <c r="D64" s="373" t="s">
        <v>467</v>
      </c>
      <c r="E64" s="372">
        <v>2</v>
      </c>
      <c r="F64" s="373">
        <v>1</v>
      </c>
      <c r="G64" s="372"/>
      <c r="H64" s="372"/>
      <c r="I64" s="372"/>
      <c r="J64" s="372"/>
      <c r="K64" s="372"/>
      <c r="L64" s="372"/>
      <c r="M64" s="372"/>
      <c r="N64" s="372"/>
      <c r="O64" s="372"/>
      <c r="P64" s="372"/>
      <c r="Q64" s="372"/>
      <c r="R64" s="372"/>
      <c r="S64" s="372"/>
      <c r="T64" s="366"/>
      <c r="U64" s="372"/>
      <c r="V64" s="366"/>
      <c r="W64" s="372"/>
      <c r="X64" s="372"/>
      <c r="Y64" s="372"/>
      <c r="Z64" s="372"/>
      <c r="AA64" s="372"/>
      <c r="AB64" s="372"/>
      <c r="AC64" s="372"/>
      <c r="AD64" s="372"/>
      <c r="AE64" s="372"/>
      <c r="AF64" s="372"/>
      <c r="AG64" s="372">
        <v>1</v>
      </c>
      <c r="AH64" s="372"/>
      <c r="AI64" s="372"/>
      <c r="AJ64" s="372"/>
      <c r="AK64" s="372"/>
      <c r="AL64" s="372"/>
      <c r="AM64" s="366"/>
      <c r="AN64" s="366"/>
      <c r="AO64" s="366"/>
      <c r="AP64" s="366"/>
      <c r="AQ64" s="366"/>
      <c r="AR64" s="366"/>
      <c r="AS64" s="366"/>
      <c r="AT64" s="375"/>
      <c r="AU64" s="375"/>
      <c r="AV64" s="375"/>
      <c r="AW64" s="375"/>
      <c r="AX64" s="375"/>
      <c r="AY64" s="375"/>
      <c r="AZ64" s="375"/>
      <c r="BA64" s="375"/>
      <c r="BB64" s="372"/>
      <c r="BC64" s="372"/>
      <c r="BD64" s="372"/>
      <c r="BE64" s="372"/>
      <c r="BF64" s="375"/>
      <c r="BG64" s="375"/>
      <c r="BH64" s="375"/>
      <c r="BI64" s="375"/>
      <c r="BJ64" s="375"/>
      <c r="BK64" s="375"/>
      <c r="BL64" s="375"/>
      <c r="BM64" s="370"/>
      <c r="BN64" s="370"/>
      <c r="BO64" s="370"/>
      <c r="BP64" s="370"/>
      <c r="BQ64" s="370"/>
      <c r="BR64" s="370"/>
      <c r="BS64" s="370"/>
      <c r="BT64" s="370"/>
      <c r="BU64" s="370"/>
      <c r="BV64" s="370"/>
      <c r="BW64" s="370"/>
      <c r="BX64" s="369"/>
      <c r="BY64" s="370"/>
      <c r="BZ64" s="370"/>
      <c r="CA64" s="370"/>
      <c r="CB64" s="370"/>
      <c r="CC64" s="370"/>
      <c r="CD64" s="370"/>
      <c r="CE64" s="370"/>
      <c r="CF64" s="370"/>
      <c r="CG64" s="370"/>
      <c r="CH64" s="370"/>
      <c r="CI64" s="370"/>
      <c r="CJ64" s="370"/>
      <c r="CK64" s="370"/>
      <c r="CL64" s="369"/>
      <c r="CM64" s="370"/>
      <c r="CN64" s="370"/>
      <c r="CO64" s="370"/>
      <c r="CP64" s="370"/>
      <c r="CQ64" s="370"/>
      <c r="CR64" s="370"/>
      <c r="CS64" s="370"/>
      <c r="CT64" s="370"/>
    </row>
    <row r="65" spans="1:98" ht="12" customHeight="1">
      <c r="A65" s="366" t="s">
        <v>36</v>
      </c>
      <c r="B65" s="366" t="s">
        <v>694</v>
      </c>
      <c r="C65" s="366" t="s">
        <v>693</v>
      </c>
      <c r="D65" s="367" t="s">
        <v>472</v>
      </c>
      <c r="E65" s="366">
        <v>3</v>
      </c>
      <c r="F65" s="368">
        <v>1</v>
      </c>
      <c r="G65" s="366"/>
      <c r="H65" s="366"/>
      <c r="I65" s="366"/>
      <c r="J65" s="366"/>
      <c r="K65" s="366"/>
      <c r="L65" s="366"/>
      <c r="M65" s="366"/>
      <c r="N65" s="366"/>
      <c r="O65" s="366"/>
      <c r="P65" s="366"/>
      <c r="Q65" s="366"/>
      <c r="R65" s="366"/>
      <c r="S65" s="366"/>
      <c r="T65" s="366"/>
      <c r="U65" s="366"/>
      <c r="V65" s="366"/>
      <c r="W65" s="366"/>
      <c r="X65" s="366"/>
      <c r="Y65" s="366"/>
      <c r="Z65" s="366"/>
      <c r="AA65" s="366"/>
      <c r="AB65" s="366">
        <v>1</v>
      </c>
      <c r="AC65" s="366"/>
      <c r="AD65" s="366"/>
      <c r="AE65" s="366"/>
      <c r="AF65" s="366"/>
      <c r="AG65" s="366"/>
      <c r="AH65" s="366"/>
      <c r="AI65" s="366"/>
      <c r="AJ65" s="366"/>
      <c r="AK65" s="366"/>
      <c r="AL65" s="366"/>
      <c r="AM65" s="366"/>
      <c r="AN65" s="366"/>
      <c r="AO65" s="366"/>
      <c r="AP65" s="366"/>
      <c r="AQ65" s="366"/>
      <c r="AR65" s="366"/>
      <c r="AS65" s="366"/>
      <c r="AT65" s="370"/>
      <c r="AU65" s="370"/>
      <c r="AV65" s="370"/>
      <c r="AW65" s="370"/>
      <c r="AX65" s="370"/>
      <c r="AY65" s="370"/>
      <c r="AZ65" s="370"/>
      <c r="BA65" s="370"/>
      <c r="BB65" s="366"/>
      <c r="BC65" s="366"/>
      <c r="BD65" s="366"/>
      <c r="BE65" s="366"/>
      <c r="BF65" s="370"/>
      <c r="BG65" s="370"/>
      <c r="BH65" s="370"/>
      <c r="BI65" s="370"/>
      <c r="BJ65" s="370"/>
      <c r="BK65" s="370"/>
      <c r="BL65" s="370"/>
      <c r="BM65" s="375"/>
      <c r="BN65" s="375"/>
      <c r="BO65" s="375"/>
      <c r="BP65" s="375"/>
      <c r="BQ65" s="375"/>
      <c r="BR65" s="375"/>
      <c r="BS65" s="375"/>
      <c r="BT65" s="375"/>
      <c r="BU65" s="375"/>
      <c r="BV65" s="375"/>
      <c r="BW65" s="375"/>
      <c r="BX65" s="374"/>
      <c r="BY65" s="375"/>
      <c r="BZ65" s="375"/>
      <c r="CA65" s="375"/>
      <c r="CB65" s="375"/>
      <c r="CC65" s="375"/>
      <c r="CD65" s="375"/>
      <c r="CE65" s="375"/>
      <c r="CF65" s="375"/>
      <c r="CG65" s="375"/>
      <c r="CH65" s="375"/>
      <c r="CI65" s="375"/>
      <c r="CJ65" s="375"/>
      <c r="CK65" s="375"/>
      <c r="CL65" s="374"/>
      <c r="CM65" s="375"/>
      <c r="CN65" s="375"/>
      <c r="CO65" s="375"/>
      <c r="CP65" s="375"/>
      <c r="CQ65" s="375"/>
      <c r="CR65" s="375"/>
      <c r="CS65" s="375"/>
      <c r="CT65" s="375"/>
    </row>
    <row r="66" spans="1:98" ht="12" customHeight="1">
      <c r="A66" s="380" t="s">
        <v>665</v>
      </c>
      <c r="B66" s="509" t="s">
        <v>690</v>
      </c>
      <c r="C66" s="366" t="s">
        <v>678</v>
      </c>
      <c r="D66" s="367" t="s">
        <v>185</v>
      </c>
      <c r="E66" s="366">
        <v>5</v>
      </c>
      <c r="F66" s="368">
        <v>1</v>
      </c>
      <c r="G66" s="366"/>
      <c r="H66" s="366"/>
      <c r="I66" s="366"/>
      <c r="J66" s="366"/>
      <c r="K66" s="366"/>
      <c r="L66" s="366"/>
      <c r="M66" s="366"/>
      <c r="N66" s="366"/>
      <c r="O66" s="366"/>
      <c r="P66" s="366"/>
      <c r="Q66" s="366"/>
      <c r="R66" s="366"/>
      <c r="S66" s="366"/>
      <c r="T66" s="366"/>
      <c r="U66" s="366"/>
      <c r="V66" s="366"/>
      <c r="W66" s="366"/>
      <c r="X66" s="366"/>
      <c r="Y66" s="366"/>
      <c r="Z66" s="366"/>
      <c r="AA66" s="366"/>
      <c r="AB66" s="366"/>
      <c r="AC66" s="366"/>
      <c r="AD66" s="366"/>
      <c r="AE66" s="366"/>
      <c r="AF66" s="366"/>
      <c r="AG66" s="366"/>
      <c r="AH66" s="366"/>
      <c r="AI66" s="366"/>
      <c r="AJ66" s="366">
        <v>1</v>
      </c>
      <c r="AK66" s="366"/>
      <c r="AL66" s="366"/>
      <c r="AM66" s="366"/>
      <c r="AN66" s="366"/>
      <c r="AO66" s="366"/>
      <c r="AP66" s="366"/>
      <c r="AQ66" s="366"/>
      <c r="AR66" s="366"/>
      <c r="AS66" s="366"/>
      <c r="AT66" s="370"/>
      <c r="AU66" s="370"/>
      <c r="AV66" s="370"/>
      <c r="AW66" s="370"/>
      <c r="AX66" s="370"/>
      <c r="AY66" s="370"/>
      <c r="AZ66" s="370"/>
      <c r="BA66" s="370"/>
      <c r="BB66" s="366"/>
      <c r="BC66" s="366"/>
      <c r="BD66" s="366"/>
      <c r="BE66" s="366"/>
      <c r="BF66" s="370"/>
      <c r="BG66" s="370"/>
      <c r="BH66" s="370"/>
      <c r="BI66" s="370"/>
      <c r="BJ66" s="370"/>
      <c r="BK66" s="370"/>
      <c r="BL66" s="370"/>
      <c r="BM66" s="375"/>
      <c r="BN66" s="375"/>
      <c r="BO66" s="375"/>
      <c r="BP66" s="375"/>
      <c r="BQ66" s="375"/>
      <c r="BR66" s="375"/>
      <c r="BS66" s="375"/>
      <c r="BT66" s="375"/>
      <c r="BU66" s="375"/>
      <c r="BV66" s="375"/>
      <c r="BW66" s="375"/>
      <c r="BX66" s="374"/>
      <c r="BY66" s="375"/>
      <c r="BZ66" s="375"/>
      <c r="CA66" s="375"/>
      <c r="CB66" s="375"/>
      <c r="CC66" s="375"/>
      <c r="CD66" s="375"/>
      <c r="CE66" s="375"/>
      <c r="CF66" s="375"/>
      <c r="CG66" s="375"/>
      <c r="CH66" s="375"/>
      <c r="CI66" s="375"/>
      <c r="CJ66" s="375"/>
      <c r="CK66" s="375"/>
      <c r="CL66" s="374"/>
      <c r="CM66" s="375"/>
      <c r="CN66" s="375"/>
      <c r="CO66" s="375"/>
      <c r="CP66" s="375"/>
      <c r="CQ66" s="375"/>
      <c r="CR66" s="375"/>
      <c r="CS66" s="375"/>
      <c r="CT66" s="375"/>
    </row>
    <row r="67" spans="1:98" ht="12" customHeight="1">
      <c r="A67" s="380" t="s">
        <v>665</v>
      </c>
      <c r="B67" s="509" t="s">
        <v>690</v>
      </c>
      <c r="C67" s="366" t="s">
        <v>678</v>
      </c>
      <c r="D67" s="367" t="s">
        <v>185</v>
      </c>
      <c r="E67" s="366">
        <v>5</v>
      </c>
      <c r="F67" s="368">
        <v>2</v>
      </c>
      <c r="G67" s="366"/>
      <c r="H67" s="366"/>
      <c r="I67" s="366"/>
      <c r="J67" s="366"/>
      <c r="K67" s="366"/>
      <c r="L67" s="366"/>
      <c r="M67" s="366"/>
      <c r="N67" s="366"/>
      <c r="O67" s="366"/>
      <c r="P67" s="366"/>
      <c r="Q67" s="366"/>
      <c r="R67" s="366"/>
      <c r="S67" s="366"/>
      <c r="T67" s="366"/>
      <c r="U67" s="366"/>
      <c r="V67" s="366"/>
      <c r="W67" s="366"/>
      <c r="X67" s="366"/>
      <c r="Y67" s="366"/>
      <c r="Z67" s="366"/>
      <c r="AA67" s="366"/>
      <c r="AB67" s="366"/>
      <c r="AC67" s="366"/>
      <c r="AD67" s="366"/>
      <c r="AE67" s="366"/>
      <c r="AF67" s="366"/>
      <c r="AG67" s="366"/>
      <c r="AH67" s="366"/>
      <c r="AI67" s="366"/>
      <c r="AJ67" s="366">
        <v>1</v>
      </c>
      <c r="AK67" s="366"/>
      <c r="AL67" s="366"/>
      <c r="AM67" s="366"/>
      <c r="AN67" s="366"/>
      <c r="AO67" s="366"/>
      <c r="AP67" s="366"/>
      <c r="AQ67" s="366"/>
      <c r="AR67" s="366"/>
      <c r="AS67" s="366"/>
      <c r="AT67" s="370"/>
      <c r="AU67" s="370"/>
      <c r="AV67" s="370"/>
      <c r="AW67" s="370"/>
      <c r="AX67" s="370"/>
      <c r="AY67" s="370"/>
      <c r="AZ67" s="370"/>
      <c r="BA67" s="370"/>
      <c r="BB67" s="366"/>
      <c r="BC67" s="366"/>
      <c r="BD67" s="366"/>
      <c r="BE67" s="366"/>
      <c r="BF67" s="370"/>
      <c r="BG67" s="370"/>
      <c r="BH67" s="370"/>
      <c r="BI67" s="370"/>
      <c r="BJ67" s="370"/>
      <c r="BK67" s="370"/>
      <c r="BL67" s="370"/>
      <c r="BM67" s="375"/>
      <c r="BN67" s="375"/>
      <c r="BO67" s="375"/>
      <c r="BP67" s="375"/>
      <c r="BQ67" s="375"/>
      <c r="BR67" s="375"/>
      <c r="BS67" s="375"/>
      <c r="BT67" s="375"/>
      <c r="BU67" s="375"/>
      <c r="BV67" s="375"/>
      <c r="BW67" s="375"/>
      <c r="BX67" s="374"/>
      <c r="BY67" s="375"/>
      <c r="BZ67" s="375"/>
      <c r="CA67" s="375"/>
      <c r="CB67" s="375"/>
      <c r="CC67" s="375"/>
      <c r="CD67" s="375"/>
      <c r="CE67" s="375"/>
      <c r="CF67" s="375"/>
      <c r="CG67" s="375"/>
      <c r="CH67" s="375"/>
      <c r="CI67" s="375"/>
      <c r="CJ67" s="375"/>
      <c r="CK67" s="375"/>
      <c r="CL67" s="374"/>
      <c r="CM67" s="375"/>
      <c r="CN67" s="375"/>
      <c r="CO67" s="375"/>
      <c r="CP67" s="375"/>
      <c r="CQ67" s="375"/>
      <c r="CR67" s="375"/>
      <c r="CS67" s="375"/>
      <c r="CT67" s="375"/>
    </row>
    <row r="68" spans="1:98" ht="12" customHeight="1">
      <c r="A68" s="380" t="s">
        <v>665</v>
      </c>
      <c r="B68" s="366" t="s">
        <v>644</v>
      </c>
      <c r="C68" s="366" t="s">
        <v>693</v>
      </c>
      <c r="D68" s="373" t="s">
        <v>564</v>
      </c>
      <c r="E68" s="372">
        <v>5</v>
      </c>
      <c r="F68" s="373">
        <v>1</v>
      </c>
      <c r="G68" s="372"/>
      <c r="H68" s="372"/>
      <c r="I68" s="372">
        <v>1</v>
      </c>
      <c r="J68" s="372"/>
      <c r="K68" s="372"/>
      <c r="L68" s="372"/>
      <c r="M68" s="372"/>
      <c r="N68" s="372"/>
      <c r="O68" s="372"/>
      <c r="P68" s="372"/>
      <c r="Q68" s="372"/>
      <c r="R68" s="372"/>
      <c r="S68" s="372"/>
      <c r="T68" s="372"/>
      <c r="U68" s="372"/>
      <c r="V68" s="372"/>
      <c r="W68" s="372"/>
      <c r="X68" s="372"/>
      <c r="Y68" s="372"/>
      <c r="Z68" s="372"/>
      <c r="AA68" s="372"/>
      <c r="AB68" s="372"/>
      <c r="AC68" s="372"/>
      <c r="AD68" s="372"/>
      <c r="AE68" s="372"/>
      <c r="AF68" s="372"/>
      <c r="AG68" s="372"/>
      <c r="AH68" s="372"/>
      <c r="AI68" s="372"/>
      <c r="AJ68" s="372"/>
      <c r="AK68" s="372"/>
      <c r="AL68" s="372"/>
      <c r="AM68" s="366"/>
      <c r="AN68" s="366"/>
      <c r="AO68" s="366"/>
      <c r="AP68" s="366"/>
      <c r="AQ68" s="366"/>
      <c r="AR68" s="366"/>
      <c r="AS68" s="366"/>
      <c r="AT68" s="375"/>
      <c r="AU68" s="375"/>
      <c r="AV68" s="375"/>
      <c r="AW68" s="375"/>
      <c r="AX68" s="375"/>
      <c r="AY68" s="375"/>
      <c r="AZ68" s="375"/>
      <c r="BA68" s="375"/>
      <c r="BB68" s="372"/>
      <c r="BC68" s="372"/>
      <c r="BD68" s="372"/>
      <c r="BE68" s="372"/>
      <c r="BF68" s="375"/>
      <c r="BG68" s="375"/>
      <c r="BH68" s="375"/>
      <c r="BI68" s="375"/>
      <c r="BJ68" s="375"/>
      <c r="BK68" s="375"/>
      <c r="BL68" s="375"/>
      <c r="BM68" s="370"/>
      <c r="BN68" s="370"/>
      <c r="BO68" s="370"/>
      <c r="BP68" s="370"/>
      <c r="BQ68" s="370"/>
      <c r="BR68" s="370"/>
      <c r="BS68" s="370"/>
      <c r="BT68" s="370"/>
      <c r="BU68" s="370"/>
      <c r="BV68" s="370"/>
      <c r="BW68" s="370"/>
      <c r="BX68" s="369"/>
      <c r="BY68" s="370"/>
      <c r="BZ68" s="370"/>
      <c r="CA68" s="370"/>
      <c r="CB68" s="370"/>
      <c r="CC68" s="370"/>
      <c r="CD68" s="370"/>
      <c r="CE68" s="370"/>
      <c r="CF68" s="370"/>
      <c r="CG68" s="370"/>
      <c r="CH68" s="370"/>
      <c r="CI68" s="370"/>
      <c r="CJ68" s="370"/>
      <c r="CK68" s="370"/>
      <c r="CL68" s="369"/>
      <c r="CM68" s="370"/>
      <c r="CN68" s="370"/>
      <c r="CO68" s="370"/>
      <c r="CP68" s="370"/>
      <c r="CQ68" s="370"/>
      <c r="CR68" s="370"/>
      <c r="CS68" s="370"/>
      <c r="CT68" s="370"/>
    </row>
    <row r="69" spans="1:98" ht="12" customHeight="1">
      <c r="A69" s="380" t="s">
        <v>665</v>
      </c>
      <c r="B69" s="449" t="s">
        <v>695</v>
      </c>
      <c r="C69" s="366" t="s">
        <v>693</v>
      </c>
      <c r="D69" s="367" t="s">
        <v>565</v>
      </c>
      <c r="E69" s="366">
        <v>5</v>
      </c>
      <c r="F69" s="368">
        <v>2</v>
      </c>
      <c r="G69" s="366"/>
      <c r="H69" s="366"/>
      <c r="I69" s="366"/>
      <c r="J69" s="366"/>
      <c r="K69" s="366"/>
      <c r="L69" s="366"/>
      <c r="M69" s="366"/>
      <c r="N69" s="366"/>
      <c r="O69" s="366"/>
      <c r="P69" s="366"/>
      <c r="Q69" s="366"/>
      <c r="R69" s="366"/>
      <c r="S69" s="366"/>
      <c r="T69" s="366"/>
      <c r="U69" s="366"/>
      <c r="V69" s="366"/>
      <c r="W69" s="366"/>
      <c r="X69" s="366"/>
      <c r="Y69" s="366"/>
      <c r="Z69" s="366"/>
      <c r="AA69" s="366"/>
      <c r="AB69" s="366"/>
      <c r="AC69" s="366"/>
      <c r="AD69" s="366"/>
      <c r="AE69" s="366"/>
      <c r="AF69" s="366"/>
      <c r="AG69" s="366"/>
      <c r="AH69" s="366"/>
      <c r="AI69" s="366"/>
      <c r="AJ69" s="366"/>
      <c r="AK69" s="366"/>
      <c r="AL69" s="366"/>
      <c r="AM69" s="366"/>
      <c r="AN69" s="366"/>
      <c r="AO69" s="366"/>
      <c r="AP69" s="366"/>
      <c r="AQ69" s="366"/>
      <c r="AR69" s="366"/>
      <c r="AS69" s="366"/>
      <c r="AT69" s="370"/>
      <c r="AU69" s="370"/>
      <c r="AV69" s="370"/>
      <c r="AW69" s="370"/>
      <c r="AX69" s="370"/>
      <c r="AY69" s="370"/>
      <c r="AZ69" s="370"/>
      <c r="BA69" s="370"/>
      <c r="BB69" s="366"/>
      <c r="BC69" s="366"/>
      <c r="BD69" s="366"/>
      <c r="BE69" s="366"/>
      <c r="BF69" s="370"/>
      <c r="BG69" s="370"/>
      <c r="BH69" s="370"/>
      <c r="BI69" s="370"/>
      <c r="BJ69" s="370"/>
      <c r="BK69" s="370"/>
      <c r="BL69" s="370"/>
      <c r="BM69" s="370"/>
      <c r="BN69" s="370"/>
      <c r="BO69" s="370"/>
      <c r="BP69" s="370"/>
      <c r="BQ69" s="370"/>
      <c r="BR69" s="370"/>
      <c r="BS69" s="370"/>
      <c r="BT69" s="370"/>
      <c r="BU69" s="370"/>
      <c r="BV69" s="370"/>
      <c r="BW69" s="370"/>
      <c r="BX69" s="369"/>
      <c r="BY69" s="370"/>
      <c r="BZ69" s="370"/>
      <c r="CA69" s="370"/>
      <c r="CB69" s="370"/>
      <c r="CC69" s="370"/>
      <c r="CD69" s="370"/>
      <c r="CE69" s="370"/>
      <c r="CF69" s="370"/>
      <c r="CG69" s="370"/>
      <c r="CH69" s="370"/>
      <c r="CI69" s="370"/>
      <c r="CJ69" s="370"/>
      <c r="CK69" s="370"/>
      <c r="CL69" s="369"/>
      <c r="CM69" s="370"/>
      <c r="CN69" s="370"/>
      <c r="CO69" s="370"/>
      <c r="CP69" s="370"/>
      <c r="CQ69" s="370"/>
      <c r="CR69" s="370"/>
      <c r="CS69" s="370"/>
      <c r="CT69" s="370"/>
    </row>
    <row r="70" spans="1:98" ht="12" customHeight="1">
      <c r="A70" s="385" t="s">
        <v>643</v>
      </c>
      <c r="B70" s="366" t="s">
        <v>645</v>
      </c>
      <c r="C70" s="380" t="s">
        <v>696</v>
      </c>
      <c r="D70" s="367" t="s">
        <v>414</v>
      </c>
      <c r="E70" s="366">
        <v>3</v>
      </c>
      <c r="F70" s="368">
        <v>1</v>
      </c>
      <c r="G70" s="366"/>
      <c r="H70" s="366"/>
      <c r="I70" s="366"/>
      <c r="J70" s="366"/>
      <c r="K70" s="366"/>
      <c r="L70" s="366"/>
      <c r="M70" s="366"/>
      <c r="N70" s="366"/>
      <c r="O70" s="366"/>
      <c r="P70" s="366"/>
      <c r="Q70" s="366"/>
      <c r="R70" s="366"/>
      <c r="S70" s="366"/>
      <c r="T70" s="366"/>
      <c r="U70" s="366"/>
      <c r="V70" s="366"/>
      <c r="W70" s="366"/>
      <c r="X70" s="366"/>
      <c r="Y70" s="366"/>
      <c r="Z70" s="366"/>
      <c r="AA70" s="366"/>
      <c r="AB70" s="366"/>
      <c r="AC70" s="366"/>
      <c r="AD70" s="366"/>
      <c r="AE70" s="366"/>
      <c r="AF70" s="366">
        <v>1</v>
      </c>
      <c r="AG70" s="366"/>
      <c r="AH70" s="366"/>
      <c r="AI70" s="366"/>
      <c r="AJ70" s="366"/>
      <c r="AK70" s="366"/>
      <c r="AL70" s="366"/>
      <c r="AM70" s="366"/>
      <c r="AN70" s="366"/>
      <c r="AO70" s="366"/>
      <c r="AP70" s="366"/>
      <c r="AQ70" s="366"/>
      <c r="AR70" s="366"/>
      <c r="AS70" s="366"/>
      <c r="AT70" s="370"/>
      <c r="AU70" s="370"/>
      <c r="AV70" s="370"/>
      <c r="AW70" s="370"/>
      <c r="AX70" s="370"/>
      <c r="AY70" s="370"/>
      <c r="AZ70" s="370"/>
      <c r="BA70" s="370"/>
      <c r="BB70" s="366"/>
      <c r="BC70" s="366"/>
      <c r="BD70" s="366"/>
      <c r="BE70" s="366"/>
      <c r="BF70" s="370"/>
      <c r="BG70" s="370"/>
      <c r="BH70" s="370"/>
      <c r="BI70" s="370"/>
      <c r="BJ70" s="370"/>
      <c r="BK70" s="370"/>
      <c r="BL70" s="370"/>
      <c r="BM70" s="370"/>
      <c r="BN70" s="370"/>
      <c r="BO70" s="370"/>
      <c r="BP70" s="370"/>
      <c r="BQ70" s="370"/>
      <c r="BR70" s="370"/>
      <c r="BS70" s="370"/>
      <c r="BT70" s="370"/>
      <c r="BU70" s="370"/>
      <c r="BV70" s="370"/>
      <c r="BW70" s="370"/>
      <c r="BX70" s="369"/>
      <c r="BY70" s="370"/>
      <c r="BZ70" s="370"/>
      <c r="CA70" s="370"/>
      <c r="CB70" s="370"/>
      <c r="CC70" s="370"/>
      <c r="CD70" s="370"/>
      <c r="CE70" s="370"/>
      <c r="CF70" s="370"/>
      <c r="CG70" s="370"/>
      <c r="CH70" s="370"/>
      <c r="CI70" s="370"/>
      <c r="CJ70" s="370"/>
      <c r="CK70" s="370"/>
      <c r="CL70" s="369"/>
      <c r="CM70" s="370"/>
      <c r="CN70" s="370"/>
      <c r="CO70" s="370"/>
      <c r="CP70" s="370"/>
      <c r="CQ70" s="370"/>
      <c r="CR70" s="370"/>
      <c r="CS70" s="370"/>
      <c r="CT70" s="370"/>
    </row>
    <row r="71" spans="1:98" ht="12" customHeight="1">
      <c r="A71" s="385" t="s">
        <v>643</v>
      </c>
      <c r="B71" s="366" t="s">
        <v>667</v>
      </c>
      <c r="C71" s="380" t="s">
        <v>696</v>
      </c>
      <c r="D71" s="367" t="s">
        <v>416</v>
      </c>
      <c r="E71" s="366">
        <v>3</v>
      </c>
      <c r="F71" s="368">
        <v>2</v>
      </c>
      <c r="G71" s="366"/>
      <c r="H71" s="366"/>
      <c r="I71" s="366"/>
      <c r="J71" s="366"/>
      <c r="K71" s="366"/>
      <c r="L71" s="366"/>
      <c r="M71" s="366"/>
      <c r="N71" s="366"/>
      <c r="O71" s="366"/>
      <c r="P71" s="366"/>
      <c r="Q71" s="366"/>
      <c r="R71" s="366"/>
      <c r="S71" s="366"/>
      <c r="T71" s="391"/>
      <c r="U71" s="366"/>
      <c r="V71" s="391"/>
      <c r="W71" s="366"/>
      <c r="X71" s="366"/>
      <c r="Y71" s="366"/>
      <c r="Z71" s="366"/>
      <c r="AA71" s="366"/>
      <c r="AB71" s="366"/>
      <c r="AC71" s="366"/>
      <c r="AD71" s="366"/>
      <c r="AE71" s="366"/>
      <c r="AF71" s="366"/>
      <c r="AG71" s="366"/>
      <c r="AH71" s="366"/>
      <c r="AI71" s="366">
        <v>1</v>
      </c>
      <c r="AJ71" s="366"/>
      <c r="AK71" s="366"/>
      <c r="AL71" s="366"/>
      <c r="AM71" s="392"/>
      <c r="AN71" s="392"/>
      <c r="AO71" s="392"/>
      <c r="AP71" s="392"/>
      <c r="AQ71" s="392"/>
      <c r="AR71" s="392"/>
      <c r="AS71" s="392"/>
      <c r="AT71" s="370"/>
      <c r="AU71" s="370"/>
      <c r="AV71" s="370"/>
      <c r="AW71" s="370"/>
      <c r="AX71" s="370"/>
      <c r="AY71" s="370"/>
      <c r="AZ71" s="370"/>
      <c r="BA71" s="370"/>
      <c r="BB71" s="366"/>
      <c r="BC71" s="366"/>
      <c r="BD71" s="366"/>
      <c r="BE71" s="366"/>
      <c r="BF71" s="370"/>
      <c r="BG71" s="370"/>
      <c r="BH71" s="370"/>
      <c r="BI71" s="370"/>
      <c r="BJ71" s="370"/>
      <c r="BK71" s="370"/>
      <c r="BL71" s="370"/>
      <c r="BM71" s="370"/>
      <c r="BN71" s="370"/>
      <c r="BO71" s="370"/>
      <c r="BP71" s="370"/>
      <c r="BQ71" s="370"/>
      <c r="BR71" s="370"/>
      <c r="BS71" s="370"/>
      <c r="BT71" s="370"/>
      <c r="BU71" s="370"/>
      <c r="BV71" s="370"/>
      <c r="BW71" s="370"/>
      <c r="BX71" s="369"/>
      <c r="BY71" s="370"/>
      <c r="BZ71" s="370"/>
      <c r="CA71" s="370"/>
      <c r="CB71" s="370"/>
      <c r="CC71" s="370"/>
      <c r="CD71" s="370"/>
      <c r="CE71" s="370"/>
      <c r="CF71" s="370"/>
      <c r="CG71" s="370"/>
      <c r="CH71" s="370"/>
      <c r="CI71" s="370"/>
      <c r="CJ71" s="370"/>
      <c r="CK71" s="370"/>
      <c r="CL71" s="369"/>
      <c r="CM71" s="370"/>
      <c r="CN71" s="370"/>
      <c r="CO71" s="370"/>
      <c r="CP71" s="370"/>
      <c r="CQ71" s="370"/>
      <c r="CR71" s="370"/>
      <c r="CS71" s="370"/>
      <c r="CT71" s="370"/>
    </row>
    <row r="72" spans="1:98" ht="12" customHeight="1">
      <c r="A72" s="385" t="s">
        <v>643</v>
      </c>
      <c r="B72" s="380" t="s">
        <v>697</v>
      </c>
      <c r="C72" s="380" t="s">
        <v>696</v>
      </c>
      <c r="D72" s="367" t="s">
        <v>417</v>
      </c>
      <c r="E72" s="401">
        <v>3</v>
      </c>
      <c r="F72" s="406">
        <v>3</v>
      </c>
      <c r="G72" s="366"/>
      <c r="H72" s="366"/>
      <c r="I72" s="366"/>
      <c r="J72" s="366"/>
      <c r="K72" s="366"/>
      <c r="L72" s="366"/>
      <c r="M72" s="366"/>
      <c r="N72" s="366"/>
      <c r="O72" s="366"/>
      <c r="P72" s="366"/>
      <c r="Q72" s="366"/>
      <c r="R72" s="366"/>
      <c r="S72" s="366"/>
      <c r="T72" s="366"/>
      <c r="U72" s="366"/>
      <c r="V72" s="366"/>
      <c r="W72" s="366"/>
      <c r="X72" s="366"/>
      <c r="Y72" s="366"/>
      <c r="Z72" s="366"/>
      <c r="AA72" s="366"/>
      <c r="AB72" s="366"/>
      <c r="AC72" s="366"/>
      <c r="AD72" s="366"/>
      <c r="AE72" s="366"/>
      <c r="AF72" s="366"/>
      <c r="AG72" s="366"/>
      <c r="AH72" s="366"/>
      <c r="AI72" s="366"/>
      <c r="AJ72" s="366"/>
      <c r="AK72" s="366"/>
      <c r="AL72" s="366"/>
      <c r="AM72" s="366"/>
      <c r="AN72" s="366"/>
      <c r="AO72" s="366"/>
      <c r="AP72" s="366"/>
      <c r="AQ72" s="366"/>
      <c r="AR72" s="366"/>
      <c r="AS72" s="366"/>
      <c r="AT72" s="370"/>
      <c r="AU72" s="370"/>
      <c r="AV72" s="370"/>
      <c r="AW72" s="370"/>
      <c r="AX72" s="370">
        <v>1</v>
      </c>
      <c r="AY72" s="370"/>
      <c r="AZ72" s="370"/>
      <c r="BA72" s="370"/>
      <c r="BB72" s="366"/>
      <c r="BC72" s="366"/>
      <c r="BD72" s="366"/>
      <c r="BE72" s="366"/>
      <c r="BF72" s="370"/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/>
      <c r="BU72" s="370"/>
      <c r="BV72" s="370"/>
      <c r="BW72" s="370"/>
      <c r="BX72" s="369"/>
      <c r="BY72" s="370"/>
      <c r="BZ72" s="370"/>
      <c r="CA72" s="370"/>
      <c r="CB72" s="370"/>
      <c r="CC72" s="370"/>
      <c r="CD72" s="370"/>
      <c r="CE72" s="370"/>
      <c r="CF72" s="370"/>
      <c r="CG72" s="370"/>
      <c r="CH72" s="370"/>
      <c r="CI72" s="370"/>
      <c r="CJ72" s="370"/>
      <c r="CK72" s="370"/>
      <c r="CL72" s="369"/>
      <c r="CM72" s="370"/>
      <c r="CN72" s="370"/>
      <c r="CO72" s="370"/>
      <c r="CP72" s="370"/>
      <c r="CQ72" s="370"/>
      <c r="CR72" s="370"/>
      <c r="CS72" s="370"/>
      <c r="CT72" s="370"/>
    </row>
    <row r="73" spans="1:98" ht="12" customHeight="1">
      <c r="A73" s="385" t="s">
        <v>643</v>
      </c>
      <c r="B73" s="449" t="s">
        <v>695</v>
      </c>
      <c r="C73" s="380" t="s">
        <v>696</v>
      </c>
      <c r="D73" s="367" t="s">
        <v>698</v>
      </c>
      <c r="E73" s="401">
        <v>3</v>
      </c>
      <c r="F73" s="406">
        <v>4</v>
      </c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T73" s="366"/>
      <c r="U73" s="366"/>
      <c r="V73" s="366"/>
      <c r="W73" s="366"/>
      <c r="X73" s="366"/>
      <c r="Y73" s="366"/>
      <c r="Z73" s="366"/>
      <c r="AA73" s="366"/>
      <c r="AB73" s="366"/>
      <c r="AC73" s="366"/>
      <c r="AD73" s="366"/>
      <c r="AE73" s="366"/>
      <c r="AF73" s="366"/>
      <c r="AG73" s="366"/>
      <c r="AH73" s="366"/>
      <c r="AI73" s="366"/>
      <c r="AJ73" s="366"/>
      <c r="AK73" s="366"/>
      <c r="AL73" s="366"/>
      <c r="AM73" s="366"/>
      <c r="AN73" s="366"/>
      <c r="AO73" s="366"/>
      <c r="AP73" s="366"/>
      <c r="AQ73" s="366"/>
      <c r="AR73" s="366"/>
      <c r="AS73" s="366"/>
      <c r="AT73" s="370"/>
      <c r="AU73" s="370"/>
      <c r="AV73" s="370"/>
      <c r="AW73" s="370"/>
      <c r="AX73" s="370"/>
      <c r="AY73" s="370"/>
      <c r="AZ73" s="370"/>
      <c r="BA73" s="370"/>
      <c r="BB73" s="366"/>
      <c r="BC73" s="366"/>
      <c r="BD73" s="366"/>
      <c r="BE73" s="366"/>
      <c r="BF73" s="370"/>
      <c r="BG73" s="370"/>
      <c r="BH73" s="370"/>
      <c r="BI73" s="370"/>
      <c r="BJ73" s="370"/>
      <c r="BK73" s="370"/>
      <c r="BL73" s="370"/>
      <c r="BM73" s="370"/>
      <c r="BN73" s="370"/>
      <c r="BO73" s="370"/>
      <c r="BP73" s="370"/>
      <c r="BQ73" s="370"/>
      <c r="BR73" s="370"/>
      <c r="BS73" s="370"/>
      <c r="BT73" s="370"/>
      <c r="BU73" s="370"/>
      <c r="BV73" s="370"/>
      <c r="BW73" s="370"/>
      <c r="BX73" s="369"/>
      <c r="BY73" s="370"/>
      <c r="BZ73" s="370"/>
      <c r="CA73" s="370"/>
      <c r="CB73" s="370"/>
      <c r="CC73" s="370"/>
      <c r="CD73" s="370"/>
      <c r="CE73" s="370"/>
      <c r="CF73" s="370"/>
      <c r="CG73" s="370"/>
      <c r="CH73" s="370"/>
      <c r="CI73" s="370"/>
      <c r="CJ73" s="370"/>
      <c r="CK73" s="370"/>
      <c r="CL73" s="369"/>
      <c r="CM73" s="370"/>
      <c r="CN73" s="370"/>
      <c r="CO73" s="370"/>
      <c r="CP73" s="370"/>
      <c r="CQ73" s="370"/>
      <c r="CR73" s="370"/>
      <c r="CS73" s="370"/>
      <c r="CT73" s="370"/>
    </row>
    <row r="74" spans="1:98" ht="12" customHeight="1">
      <c r="A74" s="385" t="s">
        <v>643</v>
      </c>
      <c r="B74" s="366" t="s">
        <v>653</v>
      </c>
      <c r="C74" s="380" t="s">
        <v>696</v>
      </c>
      <c r="D74" s="378" t="s">
        <v>420</v>
      </c>
      <c r="E74" s="366">
        <v>3</v>
      </c>
      <c r="F74" s="368">
        <v>1</v>
      </c>
      <c r="G74" s="366"/>
      <c r="H74" s="366"/>
      <c r="I74" s="366"/>
      <c r="J74" s="366"/>
      <c r="K74" s="366"/>
      <c r="L74" s="366">
        <v>1</v>
      </c>
      <c r="M74" s="366"/>
      <c r="N74" s="366"/>
      <c r="O74" s="366"/>
      <c r="P74" s="366"/>
      <c r="Q74" s="366"/>
      <c r="R74" s="366"/>
      <c r="S74" s="366"/>
      <c r="T74" s="398"/>
      <c r="U74" s="366"/>
      <c r="V74" s="398"/>
      <c r="W74" s="366"/>
      <c r="X74" s="366"/>
      <c r="Y74" s="366"/>
      <c r="Z74" s="366"/>
      <c r="AA74" s="366"/>
      <c r="AB74" s="366"/>
      <c r="AC74" s="366"/>
      <c r="AD74" s="366"/>
      <c r="AE74" s="366"/>
      <c r="AF74" s="366"/>
      <c r="AG74" s="366"/>
      <c r="AH74" s="366"/>
      <c r="AI74" s="366"/>
      <c r="AJ74" s="366"/>
      <c r="AK74" s="366"/>
      <c r="AL74" s="366"/>
      <c r="AM74" s="398"/>
      <c r="AN74" s="398"/>
      <c r="AO74" s="398"/>
      <c r="AP74" s="398"/>
      <c r="AQ74" s="398"/>
      <c r="AR74" s="398"/>
      <c r="AS74" s="398"/>
      <c r="AT74" s="370"/>
      <c r="AU74" s="370"/>
      <c r="AV74" s="370"/>
      <c r="AW74" s="370"/>
      <c r="AX74" s="370"/>
      <c r="AY74" s="370"/>
      <c r="AZ74" s="370"/>
      <c r="BA74" s="370"/>
      <c r="BB74" s="366"/>
      <c r="BC74" s="366"/>
      <c r="BD74" s="366"/>
      <c r="BE74" s="366"/>
      <c r="BF74" s="370"/>
      <c r="BG74" s="370"/>
      <c r="BH74" s="370"/>
      <c r="BI74" s="370"/>
      <c r="BJ74" s="370"/>
      <c r="BK74" s="370"/>
      <c r="BL74" s="370"/>
      <c r="BM74" s="370"/>
      <c r="BN74" s="370"/>
      <c r="BO74" s="370"/>
      <c r="BP74" s="370"/>
      <c r="BQ74" s="370"/>
      <c r="BR74" s="370"/>
      <c r="BS74" s="370"/>
      <c r="BT74" s="370"/>
      <c r="BU74" s="370"/>
      <c r="BV74" s="370"/>
      <c r="BW74" s="370"/>
      <c r="BX74" s="369"/>
      <c r="BY74" s="370"/>
      <c r="BZ74" s="370"/>
      <c r="CA74" s="370"/>
      <c r="CB74" s="370"/>
      <c r="CC74" s="370"/>
      <c r="CD74" s="370"/>
      <c r="CE74" s="370"/>
      <c r="CF74" s="370"/>
      <c r="CG74" s="370"/>
      <c r="CH74" s="370"/>
      <c r="CI74" s="370"/>
      <c r="CJ74" s="370"/>
      <c r="CK74" s="370"/>
      <c r="CL74" s="369"/>
      <c r="CM74" s="370"/>
      <c r="CN74" s="370"/>
      <c r="CO74" s="370"/>
      <c r="CP74" s="370"/>
      <c r="CQ74" s="370"/>
      <c r="CR74" s="370"/>
      <c r="CS74" s="370"/>
      <c r="CT74" s="370"/>
    </row>
    <row r="75" spans="1:98" ht="12" customHeight="1">
      <c r="A75" s="385" t="s">
        <v>643</v>
      </c>
      <c r="B75" s="366" t="s">
        <v>645</v>
      </c>
      <c r="C75" s="380" t="s">
        <v>696</v>
      </c>
      <c r="D75" s="378" t="s">
        <v>421</v>
      </c>
      <c r="E75" s="366">
        <v>3</v>
      </c>
      <c r="F75" s="368">
        <v>2</v>
      </c>
      <c r="G75" s="366"/>
      <c r="H75" s="366"/>
      <c r="I75" s="366"/>
      <c r="J75" s="366"/>
      <c r="K75" s="366"/>
      <c r="L75" s="366"/>
      <c r="M75" s="366"/>
      <c r="N75" s="366"/>
      <c r="O75" s="366"/>
      <c r="P75" s="366"/>
      <c r="Q75" s="366"/>
      <c r="R75" s="366"/>
      <c r="S75" s="366"/>
      <c r="T75" s="366"/>
      <c r="U75" s="366"/>
      <c r="V75" s="366"/>
      <c r="W75" s="366"/>
      <c r="X75" s="366"/>
      <c r="Y75" s="366"/>
      <c r="Z75" s="366"/>
      <c r="AA75" s="366"/>
      <c r="AB75" s="366"/>
      <c r="AC75" s="366"/>
      <c r="AD75" s="366"/>
      <c r="AE75" s="366"/>
      <c r="AF75" s="366">
        <v>1</v>
      </c>
      <c r="AG75" s="366"/>
      <c r="AH75" s="366"/>
      <c r="AI75" s="366"/>
      <c r="AJ75" s="366"/>
      <c r="AK75" s="366"/>
      <c r="AL75" s="366"/>
      <c r="AM75" s="366"/>
      <c r="AN75" s="366"/>
      <c r="AO75" s="366"/>
      <c r="AP75" s="366"/>
      <c r="AQ75" s="366"/>
      <c r="AR75" s="366"/>
      <c r="AS75" s="366"/>
      <c r="AT75" s="370"/>
      <c r="AU75" s="370"/>
      <c r="AV75" s="370"/>
      <c r="AW75" s="370"/>
      <c r="AX75" s="370"/>
      <c r="AY75" s="370"/>
      <c r="AZ75" s="370"/>
      <c r="BA75" s="370"/>
      <c r="BB75" s="366"/>
      <c r="BC75" s="366"/>
      <c r="BD75" s="366"/>
      <c r="BE75" s="366"/>
      <c r="BF75" s="370"/>
      <c r="BG75" s="370"/>
      <c r="BH75" s="370"/>
      <c r="BI75" s="370"/>
      <c r="BJ75" s="370"/>
      <c r="BK75" s="370"/>
      <c r="BL75" s="370"/>
      <c r="BM75" s="384"/>
      <c r="BN75" s="384"/>
      <c r="BO75" s="384"/>
      <c r="BP75" s="384"/>
      <c r="BQ75" s="384"/>
      <c r="BR75" s="384"/>
      <c r="BS75" s="384"/>
      <c r="BT75" s="384"/>
      <c r="BU75" s="384"/>
      <c r="BV75" s="384"/>
      <c r="BW75" s="384"/>
      <c r="BX75" s="383"/>
      <c r="BY75" s="384"/>
      <c r="BZ75" s="384"/>
      <c r="CA75" s="384"/>
      <c r="CB75" s="384"/>
      <c r="CC75" s="384"/>
      <c r="CD75" s="384"/>
      <c r="CE75" s="384"/>
      <c r="CF75" s="384"/>
      <c r="CG75" s="384"/>
      <c r="CH75" s="384"/>
      <c r="CI75" s="384"/>
      <c r="CJ75" s="384"/>
      <c r="CK75" s="384"/>
      <c r="CL75" s="383"/>
      <c r="CM75" s="384"/>
      <c r="CN75" s="384"/>
      <c r="CO75" s="384"/>
      <c r="CP75" s="384"/>
      <c r="CQ75" s="384"/>
      <c r="CR75" s="384"/>
      <c r="CS75" s="384"/>
      <c r="CT75" s="384"/>
    </row>
    <row r="76" spans="1:98" ht="12" customHeight="1">
      <c r="A76" s="385" t="s">
        <v>643</v>
      </c>
      <c r="B76" s="380" t="s">
        <v>699</v>
      </c>
      <c r="C76" s="380" t="s">
        <v>696</v>
      </c>
      <c r="D76" s="378" t="s">
        <v>700</v>
      </c>
      <c r="E76" s="366">
        <v>3</v>
      </c>
      <c r="F76" s="368">
        <v>3</v>
      </c>
      <c r="G76" s="366"/>
      <c r="H76" s="366"/>
      <c r="I76" s="366"/>
      <c r="J76" s="366"/>
      <c r="K76" s="366"/>
      <c r="L76" s="366"/>
      <c r="M76" s="366"/>
      <c r="N76" s="366"/>
      <c r="O76" s="366"/>
      <c r="P76" s="366"/>
      <c r="Q76" s="366"/>
      <c r="R76" s="366"/>
      <c r="S76" s="366"/>
      <c r="T76" s="366"/>
      <c r="U76" s="366"/>
      <c r="V76" s="366"/>
      <c r="W76" s="366"/>
      <c r="X76" s="366"/>
      <c r="Y76" s="366"/>
      <c r="Z76" s="366"/>
      <c r="AA76" s="366"/>
      <c r="AB76" s="366"/>
      <c r="AC76" s="366"/>
      <c r="AD76" s="366"/>
      <c r="AE76" s="366"/>
      <c r="AF76" s="366"/>
      <c r="AG76" s="366"/>
      <c r="AH76" s="366"/>
      <c r="AI76" s="366"/>
      <c r="AJ76" s="366"/>
      <c r="AK76" s="366"/>
      <c r="AL76" s="366"/>
      <c r="AM76" s="366"/>
      <c r="AN76" s="366"/>
      <c r="AO76" s="366"/>
      <c r="AP76" s="366"/>
      <c r="AQ76" s="366"/>
      <c r="AR76" s="366"/>
      <c r="AS76" s="366"/>
      <c r="AT76" s="370"/>
      <c r="AU76" s="370">
        <v>1</v>
      </c>
      <c r="AV76" s="370"/>
      <c r="AW76" s="370"/>
      <c r="AX76" s="370"/>
      <c r="AY76" s="370"/>
      <c r="AZ76" s="370"/>
      <c r="BA76" s="370"/>
      <c r="BB76" s="366"/>
      <c r="BC76" s="366"/>
      <c r="BD76" s="366"/>
      <c r="BE76" s="366"/>
      <c r="BF76" s="370"/>
      <c r="BG76" s="370"/>
      <c r="BH76" s="370"/>
      <c r="BI76" s="370"/>
      <c r="BJ76" s="370"/>
      <c r="BK76" s="370"/>
      <c r="BL76" s="370"/>
      <c r="BM76" s="384"/>
      <c r="BN76" s="384"/>
      <c r="BO76" s="384"/>
      <c r="BP76" s="384"/>
      <c r="BQ76" s="384"/>
      <c r="BR76" s="384"/>
      <c r="BS76" s="384"/>
      <c r="BT76" s="384"/>
      <c r="BU76" s="384"/>
      <c r="BV76" s="384"/>
      <c r="BW76" s="384"/>
      <c r="BX76" s="383"/>
      <c r="BY76" s="384"/>
      <c r="BZ76" s="384"/>
      <c r="CA76" s="384"/>
      <c r="CB76" s="384"/>
      <c r="CC76" s="384"/>
      <c r="CD76" s="384"/>
      <c r="CE76" s="384"/>
      <c r="CF76" s="384"/>
      <c r="CG76" s="384"/>
      <c r="CH76" s="384"/>
      <c r="CI76" s="384"/>
      <c r="CJ76" s="384"/>
      <c r="CK76" s="384"/>
      <c r="CL76" s="383"/>
      <c r="CM76" s="384"/>
      <c r="CN76" s="384"/>
      <c r="CO76" s="384"/>
      <c r="CP76" s="384"/>
      <c r="CQ76" s="384"/>
      <c r="CR76" s="384"/>
      <c r="CS76" s="384"/>
      <c r="CT76" s="384"/>
    </row>
    <row r="77" spans="1:98" ht="12" customHeight="1">
      <c r="A77" s="380" t="s">
        <v>701</v>
      </c>
      <c r="B77" s="380" t="s">
        <v>702</v>
      </c>
      <c r="C77" s="380" t="s">
        <v>696</v>
      </c>
      <c r="D77" s="389" t="s">
        <v>425</v>
      </c>
      <c r="E77" s="387">
        <v>3</v>
      </c>
      <c r="F77" s="389">
        <v>1</v>
      </c>
      <c r="G77" s="387"/>
      <c r="H77" s="387"/>
      <c r="I77" s="387"/>
      <c r="J77" s="387"/>
      <c r="K77" s="387"/>
      <c r="L77" s="387"/>
      <c r="M77" s="387"/>
      <c r="N77" s="387"/>
      <c r="O77" s="387"/>
      <c r="P77" s="387"/>
      <c r="Q77" s="387"/>
      <c r="R77" s="387"/>
      <c r="S77" s="387"/>
      <c r="T77" s="366"/>
      <c r="U77" s="387"/>
      <c r="V77" s="366"/>
      <c r="W77" s="387"/>
      <c r="X77" s="387"/>
      <c r="Y77" s="387"/>
      <c r="Z77" s="387"/>
      <c r="AA77" s="387"/>
      <c r="AB77" s="387"/>
      <c r="AC77" s="387"/>
      <c r="AD77" s="387"/>
      <c r="AE77" s="387"/>
      <c r="AF77" s="387"/>
      <c r="AG77" s="387"/>
      <c r="AH77" s="387"/>
      <c r="AI77" s="387"/>
      <c r="AJ77" s="387"/>
      <c r="AK77" s="387"/>
      <c r="AL77" s="387"/>
      <c r="AM77" s="366"/>
      <c r="AN77" s="366"/>
      <c r="AO77" s="366"/>
      <c r="AP77" s="366"/>
      <c r="AQ77" s="366"/>
      <c r="AR77" s="366"/>
      <c r="AS77" s="366"/>
      <c r="AT77" s="388"/>
      <c r="AU77" s="388"/>
      <c r="AV77" s="388"/>
      <c r="AW77" s="388"/>
      <c r="AX77" s="388"/>
      <c r="AY77" s="388"/>
      <c r="AZ77" s="388"/>
      <c r="BA77" s="388"/>
      <c r="BB77" s="387"/>
      <c r="BC77" s="387">
        <v>1</v>
      </c>
      <c r="BD77" s="387"/>
      <c r="BE77" s="387"/>
      <c r="BF77" s="388"/>
      <c r="BG77" s="388"/>
      <c r="BH77" s="388"/>
      <c r="BI77" s="388"/>
      <c r="BJ77" s="388"/>
      <c r="BK77" s="388"/>
      <c r="BL77" s="388"/>
      <c r="BM77" s="388"/>
      <c r="BN77" s="388"/>
      <c r="BO77" s="388"/>
      <c r="BP77" s="388"/>
      <c r="BQ77" s="388"/>
      <c r="BR77" s="388"/>
      <c r="BS77" s="388"/>
      <c r="BT77" s="388"/>
      <c r="BU77" s="388"/>
      <c r="BV77" s="388"/>
      <c r="BW77" s="388"/>
      <c r="BX77" s="390"/>
      <c r="BY77" s="388"/>
      <c r="BZ77" s="388"/>
      <c r="CA77" s="388"/>
      <c r="CB77" s="388"/>
      <c r="CC77" s="388"/>
      <c r="CD77" s="388"/>
      <c r="CE77" s="388"/>
      <c r="CF77" s="388"/>
      <c r="CG77" s="388"/>
      <c r="CH77" s="388"/>
      <c r="CI77" s="388"/>
      <c r="CJ77" s="388"/>
      <c r="CK77" s="388"/>
      <c r="CL77" s="390"/>
      <c r="CM77" s="388"/>
      <c r="CN77" s="388"/>
      <c r="CO77" s="388"/>
      <c r="CP77" s="388"/>
      <c r="CQ77" s="388"/>
      <c r="CR77" s="388"/>
      <c r="CS77" s="388"/>
      <c r="CT77" s="388"/>
    </row>
    <row r="78" spans="1:98" ht="12" customHeight="1">
      <c r="A78" s="380" t="s">
        <v>701</v>
      </c>
      <c r="B78" s="380"/>
      <c r="C78" s="380" t="s">
        <v>696</v>
      </c>
      <c r="D78" s="389" t="s">
        <v>703</v>
      </c>
      <c r="E78" s="387">
        <v>3</v>
      </c>
      <c r="F78" s="389">
        <v>2</v>
      </c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66"/>
      <c r="U78" s="387"/>
      <c r="V78" s="366"/>
      <c r="W78" s="387"/>
      <c r="X78" s="387"/>
      <c r="Y78" s="387"/>
      <c r="Z78" s="387"/>
      <c r="AA78" s="387"/>
      <c r="AB78" s="387"/>
      <c r="AC78" s="387"/>
      <c r="AD78" s="387"/>
      <c r="AE78" s="387"/>
      <c r="AF78" s="387"/>
      <c r="AG78" s="387"/>
      <c r="AH78" s="387"/>
      <c r="AI78" s="387"/>
      <c r="AJ78" s="387"/>
      <c r="AK78" s="387"/>
      <c r="AL78" s="387"/>
      <c r="AM78" s="366"/>
      <c r="AN78" s="366"/>
      <c r="AO78" s="366"/>
      <c r="AP78" s="366"/>
      <c r="AQ78" s="366"/>
      <c r="AR78" s="366"/>
      <c r="AS78" s="366"/>
      <c r="AT78" s="388"/>
      <c r="AU78" s="388"/>
      <c r="AV78" s="388"/>
      <c r="AW78" s="388"/>
      <c r="AX78" s="388"/>
      <c r="AY78" s="388"/>
      <c r="AZ78" s="388"/>
      <c r="BA78" s="388"/>
      <c r="BB78" s="387"/>
      <c r="BC78" s="387"/>
      <c r="BD78" s="387"/>
      <c r="BE78" s="387"/>
      <c r="BF78" s="388"/>
      <c r="BG78" s="388"/>
      <c r="BH78" s="388"/>
      <c r="BI78" s="388"/>
      <c r="BJ78" s="388"/>
      <c r="BK78" s="388"/>
      <c r="BL78" s="388"/>
      <c r="BM78" s="388"/>
      <c r="BN78" s="388"/>
      <c r="BO78" s="388"/>
      <c r="BP78" s="388"/>
      <c r="BQ78" s="388"/>
      <c r="BR78" s="388"/>
      <c r="BS78" s="388"/>
      <c r="BT78" s="388"/>
      <c r="BU78" s="388"/>
      <c r="BV78" s="388"/>
      <c r="BW78" s="388"/>
      <c r="BX78" s="390"/>
      <c r="BY78" s="388"/>
      <c r="BZ78" s="388"/>
      <c r="CA78" s="388"/>
      <c r="CB78" s="388"/>
      <c r="CC78" s="388"/>
      <c r="CD78" s="388"/>
      <c r="CE78" s="388"/>
      <c r="CF78" s="388"/>
      <c r="CG78" s="388"/>
      <c r="CH78" s="388"/>
      <c r="CI78" s="388"/>
      <c r="CJ78" s="388"/>
      <c r="CK78" s="388"/>
      <c r="CL78" s="390"/>
      <c r="CM78" s="388"/>
      <c r="CN78" s="388"/>
      <c r="CO78" s="388"/>
      <c r="CP78" s="388"/>
      <c r="CQ78" s="388"/>
      <c r="CR78" s="388"/>
      <c r="CS78" s="388"/>
      <c r="CT78" s="388"/>
    </row>
    <row r="79" spans="1:98" ht="12" customHeight="1">
      <c r="A79" s="385" t="s">
        <v>643</v>
      </c>
      <c r="B79" s="366"/>
      <c r="C79" s="380" t="s">
        <v>696</v>
      </c>
      <c r="D79" s="367" t="s">
        <v>704</v>
      </c>
      <c r="E79" s="366">
        <v>1.5</v>
      </c>
      <c r="F79" s="368">
        <v>1</v>
      </c>
      <c r="G79" s="366"/>
      <c r="H79" s="366"/>
      <c r="I79" s="366"/>
      <c r="J79" s="366"/>
      <c r="K79" s="366"/>
      <c r="L79" s="366"/>
      <c r="M79" s="366"/>
      <c r="N79" s="366"/>
      <c r="O79" s="366"/>
      <c r="P79" s="366"/>
      <c r="Q79" s="366"/>
      <c r="R79" s="366"/>
      <c r="S79" s="366"/>
      <c r="T79" s="366"/>
      <c r="U79" s="366"/>
      <c r="V79" s="366"/>
      <c r="W79" s="366"/>
      <c r="X79" s="366"/>
      <c r="Y79" s="366"/>
      <c r="Z79" s="366"/>
      <c r="AA79" s="366"/>
      <c r="AB79" s="366"/>
      <c r="AC79" s="366"/>
      <c r="AD79" s="366"/>
      <c r="AE79" s="366"/>
      <c r="AF79" s="366"/>
      <c r="AG79" s="366"/>
      <c r="AH79" s="366"/>
      <c r="AI79" s="366"/>
      <c r="AJ79" s="366"/>
      <c r="AK79" s="366"/>
      <c r="AL79" s="366"/>
      <c r="AM79" s="366"/>
      <c r="AN79" s="366"/>
      <c r="AO79" s="366"/>
      <c r="AP79" s="366"/>
      <c r="AQ79" s="366"/>
      <c r="AR79" s="366"/>
      <c r="AS79" s="366"/>
      <c r="AT79" s="370"/>
      <c r="AU79" s="370"/>
      <c r="AV79" s="370"/>
      <c r="AW79" s="370"/>
      <c r="AX79" s="370"/>
      <c r="AY79" s="370"/>
      <c r="AZ79" s="370"/>
      <c r="BA79" s="370"/>
      <c r="BB79" s="366"/>
      <c r="BC79" s="366"/>
      <c r="BD79" s="366"/>
      <c r="BE79" s="366"/>
      <c r="BF79" s="370"/>
      <c r="BG79" s="370"/>
      <c r="BH79" s="370"/>
      <c r="BI79" s="370"/>
      <c r="BJ79" s="370"/>
      <c r="BK79" s="370"/>
      <c r="BL79" s="370"/>
      <c r="BM79" s="384"/>
      <c r="BN79" s="384"/>
      <c r="BO79" s="384"/>
      <c r="BP79" s="384"/>
      <c r="BQ79" s="384"/>
      <c r="BR79" s="384"/>
      <c r="BS79" s="384"/>
      <c r="BT79" s="384"/>
      <c r="BU79" s="384"/>
      <c r="BV79" s="384"/>
      <c r="BW79" s="384"/>
      <c r="BX79" s="383"/>
      <c r="BY79" s="384"/>
      <c r="BZ79" s="384"/>
      <c r="CA79" s="384"/>
      <c r="CB79" s="384"/>
      <c r="CC79" s="384"/>
      <c r="CD79" s="384"/>
      <c r="CE79" s="384"/>
      <c r="CF79" s="384"/>
      <c r="CG79" s="384"/>
      <c r="CH79" s="384"/>
      <c r="CI79" s="384"/>
      <c r="CJ79" s="384"/>
      <c r="CK79" s="384"/>
      <c r="CL79" s="383"/>
      <c r="CM79" s="384"/>
      <c r="CN79" s="384"/>
      <c r="CO79" s="384"/>
      <c r="CP79" s="384"/>
      <c r="CQ79" s="384"/>
      <c r="CR79" s="384"/>
      <c r="CS79" s="384"/>
      <c r="CT79" s="384"/>
    </row>
    <row r="80" spans="1:98" ht="12" customHeight="1">
      <c r="A80" s="385" t="s">
        <v>643</v>
      </c>
      <c r="B80" s="366"/>
      <c r="C80" s="380" t="s">
        <v>696</v>
      </c>
      <c r="D80" s="367" t="s">
        <v>436</v>
      </c>
      <c r="E80" s="366">
        <v>1.5</v>
      </c>
      <c r="F80" s="368">
        <v>2</v>
      </c>
      <c r="G80" s="366"/>
      <c r="H80" s="366"/>
      <c r="I80" s="366"/>
      <c r="J80" s="366"/>
      <c r="K80" s="366"/>
      <c r="L80" s="366"/>
      <c r="M80" s="366"/>
      <c r="N80" s="366"/>
      <c r="O80" s="366"/>
      <c r="P80" s="366"/>
      <c r="Q80" s="366"/>
      <c r="R80" s="366"/>
      <c r="S80" s="366"/>
      <c r="T80" s="366"/>
      <c r="U80" s="366"/>
      <c r="V80" s="366"/>
      <c r="W80" s="366"/>
      <c r="X80" s="366"/>
      <c r="Y80" s="366"/>
      <c r="Z80" s="366"/>
      <c r="AA80" s="366"/>
      <c r="AB80" s="366"/>
      <c r="AC80" s="366"/>
      <c r="AD80" s="366"/>
      <c r="AE80" s="366"/>
      <c r="AF80" s="366"/>
      <c r="AG80" s="366"/>
      <c r="AH80" s="366"/>
      <c r="AI80" s="366"/>
      <c r="AJ80" s="366"/>
      <c r="AK80" s="366"/>
      <c r="AL80" s="366"/>
      <c r="AM80" s="366"/>
      <c r="AN80" s="366"/>
      <c r="AO80" s="366"/>
      <c r="AP80" s="366"/>
      <c r="AQ80" s="366"/>
      <c r="AR80" s="366"/>
      <c r="AS80" s="366"/>
      <c r="AT80" s="370"/>
      <c r="AU80" s="370"/>
      <c r="AV80" s="370"/>
      <c r="AW80" s="370"/>
      <c r="AX80" s="370"/>
      <c r="AY80" s="370"/>
      <c r="AZ80" s="370"/>
      <c r="BA80" s="370"/>
      <c r="BB80" s="366"/>
      <c r="BC80" s="366"/>
      <c r="BD80" s="366"/>
      <c r="BE80" s="366"/>
      <c r="BF80" s="370"/>
      <c r="BG80" s="370"/>
      <c r="BH80" s="370"/>
      <c r="BI80" s="370"/>
      <c r="BJ80" s="370"/>
      <c r="BK80" s="370"/>
      <c r="BL80" s="370"/>
      <c r="BM80" s="384"/>
      <c r="BN80" s="384"/>
      <c r="BO80" s="384"/>
      <c r="BP80" s="384"/>
      <c r="BQ80" s="384"/>
      <c r="BR80" s="384"/>
      <c r="BS80" s="384"/>
      <c r="BT80" s="384"/>
      <c r="BU80" s="384"/>
      <c r="BV80" s="384"/>
      <c r="BW80" s="384"/>
      <c r="BX80" s="383"/>
      <c r="BY80" s="384"/>
      <c r="BZ80" s="384"/>
      <c r="CA80" s="384"/>
      <c r="CB80" s="384"/>
      <c r="CC80" s="384"/>
      <c r="CD80" s="384"/>
      <c r="CE80" s="384"/>
      <c r="CF80" s="384"/>
      <c r="CG80" s="384"/>
      <c r="CH80" s="384"/>
      <c r="CI80" s="384"/>
      <c r="CJ80" s="384"/>
      <c r="CK80" s="384"/>
      <c r="CL80" s="383"/>
      <c r="CM80" s="384"/>
      <c r="CN80" s="384"/>
      <c r="CO80" s="384"/>
      <c r="CP80" s="384"/>
      <c r="CQ80" s="384"/>
      <c r="CR80" s="384"/>
      <c r="CS80" s="384"/>
      <c r="CT80" s="384"/>
    </row>
    <row r="81" spans="1:98" ht="12" customHeight="1">
      <c r="A81" s="366" t="s">
        <v>705</v>
      </c>
      <c r="B81" s="366" t="s">
        <v>706</v>
      </c>
      <c r="C81" s="380" t="s">
        <v>696</v>
      </c>
      <c r="D81" s="367" t="s">
        <v>707</v>
      </c>
      <c r="E81" s="366">
        <v>3</v>
      </c>
      <c r="F81" s="368">
        <v>1</v>
      </c>
      <c r="G81" s="366"/>
      <c r="H81" s="366"/>
      <c r="I81" s="366"/>
      <c r="J81" s="366"/>
      <c r="K81" s="366"/>
      <c r="L81" s="366"/>
      <c r="M81" s="366"/>
      <c r="N81" s="366"/>
      <c r="O81" s="366"/>
      <c r="P81" s="366"/>
      <c r="Q81" s="366"/>
      <c r="R81" s="366"/>
      <c r="S81" s="366"/>
      <c r="T81" s="366"/>
      <c r="U81" s="366"/>
      <c r="V81" s="366"/>
      <c r="W81" s="366"/>
      <c r="X81" s="366"/>
      <c r="Y81" s="366"/>
      <c r="Z81" s="366"/>
      <c r="AA81" s="366"/>
      <c r="AB81" s="366"/>
      <c r="AC81" s="366"/>
      <c r="AD81" s="366"/>
      <c r="AE81" s="366"/>
      <c r="AF81" s="366"/>
      <c r="AG81" s="366"/>
      <c r="AH81" s="366"/>
      <c r="AI81" s="366"/>
      <c r="AJ81" s="366"/>
      <c r="AK81" s="366"/>
      <c r="AL81" s="366"/>
      <c r="AM81" s="366">
        <v>1</v>
      </c>
      <c r="AN81" s="366"/>
      <c r="AO81" s="366"/>
      <c r="AP81" s="366"/>
      <c r="AQ81" s="366"/>
      <c r="AR81" s="366"/>
      <c r="AS81" s="366"/>
      <c r="AT81" s="370"/>
      <c r="AU81" s="370"/>
      <c r="AV81" s="370"/>
      <c r="AW81" s="370"/>
      <c r="AX81" s="370"/>
      <c r="AY81" s="370"/>
      <c r="AZ81" s="370"/>
      <c r="BA81" s="370"/>
      <c r="BB81" s="366"/>
      <c r="BC81" s="366"/>
      <c r="BD81" s="366"/>
      <c r="BE81" s="366"/>
      <c r="BF81" s="370"/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/>
      <c r="BU81" s="370"/>
      <c r="BV81" s="370"/>
      <c r="BW81" s="370"/>
      <c r="BX81" s="369"/>
      <c r="BY81" s="370"/>
      <c r="BZ81" s="370"/>
      <c r="CA81" s="370"/>
      <c r="CB81" s="370"/>
      <c r="CC81" s="370"/>
      <c r="CD81" s="370"/>
      <c r="CE81" s="370"/>
      <c r="CF81" s="370"/>
      <c r="CG81" s="370"/>
      <c r="CH81" s="370"/>
      <c r="CI81" s="370"/>
      <c r="CJ81" s="370"/>
      <c r="CK81" s="370"/>
      <c r="CL81" s="369"/>
      <c r="CM81" s="370"/>
      <c r="CN81" s="370"/>
      <c r="CO81" s="370"/>
      <c r="CP81" s="370"/>
      <c r="CQ81" s="370"/>
      <c r="CR81" s="370"/>
      <c r="CS81" s="370"/>
      <c r="CT81" s="370"/>
    </row>
    <row r="82" spans="1:98" ht="12" customHeight="1">
      <c r="A82" s="366" t="s">
        <v>705</v>
      </c>
      <c r="B82" s="366" t="s">
        <v>708</v>
      </c>
      <c r="C82" s="380" t="s">
        <v>696</v>
      </c>
      <c r="D82" s="367" t="s">
        <v>707</v>
      </c>
      <c r="E82" s="366">
        <v>3</v>
      </c>
      <c r="F82" s="368">
        <v>2</v>
      </c>
      <c r="G82" s="366"/>
      <c r="H82" s="366"/>
      <c r="I82" s="366"/>
      <c r="J82" s="366"/>
      <c r="K82" s="366"/>
      <c r="L82" s="366"/>
      <c r="M82" s="366"/>
      <c r="N82" s="366"/>
      <c r="O82" s="366"/>
      <c r="P82" s="366"/>
      <c r="Q82" s="366"/>
      <c r="R82" s="366"/>
      <c r="S82" s="366"/>
      <c r="T82" s="366"/>
      <c r="U82" s="366"/>
      <c r="V82" s="366"/>
      <c r="W82" s="366"/>
      <c r="X82" s="366"/>
      <c r="Y82" s="366"/>
      <c r="Z82" s="366"/>
      <c r="AA82" s="366"/>
      <c r="AB82" s="366"/>
      <c r="AC82" s="366"/>
      <c r="AD82" s="366"/>
      <c r="AE82" s="366"/>
      <c r="AF82" s="366"/>
      <c r="AG82" s="366"/>
      <c r="AH82" s="366"/>
      <c r="AI82" s="366"/>
      <c r="AJ82" s="366"/>
      <c r="AK82" s="366"/>
      <c r="AL82" s="366"/>
      <c r="AM82" s="366"/>
      <c r="AN82" s="366"/>
      <c r="AO82" s="366"/>
      <c r="AP82" s="366"/>
      <c r="AQ82" s="366"/>
      <c r="AR82" s="366">
        <v>1</v>
      </c>
      <c r="AS82" s="366"/>
      <c r="AT82" s="370"/>
      <c r="AU82" s="370"/>
      <c r="AV82" s="370"/>
      <c r="AW82" s="370"/>
      <c r="AX82" s="370"/>
      <c r="AY82" s="370"/>
      <c r="AZ82" s="370"/>
      <c r="BA82" s="370"/>
      <c r="BB82" s="366"/>
      <c r="BC82" s="366"/>
      <c r="BD82" s="366"/>
      <c r="BE82" s="366"/>
      <c r="BF82" s="370"/>
      <c r="BG82" s="370"/>
      <c r="BH82" s="370"/>
      <c r="BI82" s="370"/>
      <c r="BJ82" s="370"/>
      <c r="BK82" s="370"/>
      <c r="BL82" s="370"/>
      <c r="BM82" s="370"/>
      <c r="BN82" s="370"/>
      <c r="BO82" s="370"/>
      <c r="BP82" s="370"/>
      <c r="BQ82" s="370"/>
      <c r="BR82" s="370"/>
      <c r="BS82" s="370"/>
      <c r="BT82" s="370"/>
      <c r="BU82" s="370"/>
      <c r="BV82" s="370"/>
      <c r="BW82" s="370"/>
      <c r="BX82" s="369"/>
      <c r="BY82" s="370"/>
      <c r="BZ82" s="370"/>
      <c r="CA82" s="370"/>
      <c r="CB82" s="370"/>
      <c r="CC82" s="370"/>
      <c r="CD82" s="370"/>
      <c r="CE82" s="370"/>
      <c r="CF82" s="370"/>
      <c r="CG82" s="370"/>
      <c r="CH82" s="370"/>
      <c r="CI82" s="370"/>
      <c r="CJ82" s="370"/>
      <c r="CK82" s="370"/>
      <c r="CL82" s="369"/>
      <c r="CM82" s="370"/>
      <c r="CN82" s="370"/>
      <c r="CO82" s="370"/>
      <c r="CP82" s="370"/>
      <c r="CQ82" s="370"/>
      <c r="CR82" s="370"/>
      <c r="CS82" s="370"/>
      <c r="CT82" s="370"/>
    </row>
    <row r="83" spans="1:98" ht="12" customHeight="1">
      <c r="A83" s="366" t="s">
        <v>705</v>
      </c>
      <c r="B83" s="366" t="s">
        <v>706</v>
      </c>
      <c r="C83" s="380" t="s">
        <v>696</v>
      </c>
      <c r="D83" s="367" t="s">
        <v>709</v>
      </c>
      <c r="E83" s="366">
        <v>2</v>
      </c>
      <c r="F83" s="368">
        <v>1</v>
      </c>
      <c r="G83" s="366"/>
      <c r="H83" s="366"/>
      <c r="I83" s="366"/>
      <c r="J83" s="366"/>
      <c r="K83" s="366"/>
      <c r="L83" s="366"/>
      <c r="M83" s="366"/>
      <c r="N83" s="366"/>
      <c r="O83" s="366"/>
      <c r="P83" s="366"/>
      <c r="Q83" s="366"/>
      <c r="R83" s="366"/>
      <c r="S83" s="366"/>
      <c r="T83" s="366"/>
      <c r="U83" s="366"/>
      <c r="V83" s="366"/>
      <c r="W83" s="366"/>
      <c r="X83" s="366"/>
      <c r="Y83" s="366"/>
      <c r="Z83" s="366"/>
      <c r="AA83" s="366"/>
      <c r="AB83" s="366"/>
      <c r="AC83" s="366"/>
      <c r="AD83" s="366"/>
      <c r="AE83" s="366"/>
      <c r="AF83" s="366"/>
      <c r="AG83" s="366"/>
      <c r="AH83" s="366"/>
      <c r="AI83" s="366"/>
      <c r="AJ83" s="366"/>
      <c r="AK83" s="366"/>
      <c r="AL83" s="366"/>
      <c r="AM83" s="366">
        <v>1</v>
      </c>
      <c r="AN83" s="366"/>
      <c r="AO83" s="366"/>
      <c r="AP83" s="366"/>
      <c r="AQ83" s="366"/>
      <c r="AR83" s="366"/>
      <c r="AS83" s="366"/>
      <c r="AT83" s="370"/>
      <c r="AU83" s="370"/>
      <c r="AV83" s="370"/>
      <c r="AW83" s="370"/>
      <c r="AX83" s="370"/>
      <c r="AY83" s="370"/>
      <c r="AZ83" s="370"/>
      <c r="BA83" s="370"/>
      <c r="BB83" s="366"/>
      <c r="BC83" s="366"/>
      <c r="BD83" s="366"/>
      <c r="BE83" s="366"/>
      <c r="BF83" s="370"/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/>
      <c r="BU83" s="370"/>
      <c r="BV83" s="370"/>
      <c r="BW83" s="370"/>
      <c r="BX83" s="369"/>
      <c r="BY83" s="370"/>
      <c r="BZ83" s="370"/>
      <c r="CA83" s="370"/>
      <c r="CB83" s="370"/>
      <c r="CC83" s="370"/>
      <c r="CD83" s="370"/>
      <c r="CE83" s="370"/>
      <c r="CF83" s="370"/>
      <c r="CG83" s="370"/>
      <c r="CH83" s="370"/>
      <c r="CI83" s="370"/>
      <c r="CJ83" s="370"/>
      <c r="CK83" s="370"/>
      <c r="CL83" s="369"/>
      <c r="CM83" s="370"/>
      <c r="CN83" s="370"/>
      <c r="CO83" s="370"/>
      <c r="CP83" s="370"/>
      <c r="CQ83" s="370"/>
      <c r="CR83" s="370"/>
      <c r="CS83" s="370"/>
      <c r="CT83" s="370"/>
    </row>
    <row r="84" spans="1:98" ht="12" customHeight="1">
      <c r="A84" s="366" t="s">
        <v>705</v>
      </c>
      <c r="B84" s="366" t="s">
        <v>706</v>
      </c>
      <c r="C84" s="380" t="s">
        <v>696</v>
      </c>
      <c r="D84" s="367" t="s">
        <v>709</v>
      </c>
      <c r="E84" s="366">
        <v>2</v>
      </c>
      <c r="F84" s="368">
        <v>2</v>
      </c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6"/>
      <c r="W84" s="366"/>
      <c r="X84" s="366"/>
      <c r="Y84" s="366"/>
      <c r="Z84" s="366"/>
      <c r="AA84" s="366"/>
      <c r="AB84" s="366"/>
      <c r="AC84" s="366"/>
      <c r="AD84" s="366"/>
      <c r="AE84" s="366"/>
      <c r="AF84" s="366"/>
      <c r="AG84" s="366"/>
      <c r="AH84" s="366"/>
      <c r="AI84" s="366"/>
      <c r="AJ84" s="366"/>
      <c r="AK84" s="366"/>
      <c r="AL84" s="366"/>
      <c r="AM84" s="366">
        <v>1</v>
      </c>
      <c r="AN84" s="366"/>
      <c r="AO84" s="366"/>
      <c r="AP84" s="366"/>
      <c r="AQ84" s="366"/>
      <c r="AR84" s="366"/>
      <c r="AS84" s="366"/>
      <c r="AT84" s="370"/>
      <c r="AU84" s="370"/>
      <c r="AV84" s="370"/>
      <c r="AW84" s="370"/>
      <c r="AX84" s="370"/>
      <c r="AY84" s="370"/>
      <c r="AZ84" s="370"/>
      <c r="BA84" s="370"/>
      <c r="BB84" s="366"/>
      <c r="BC84" s="366"/>
      <c r="BD84" s="366"/>
      <c r="BE84" s="366"/>
      <c r="BF84" s="370"/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/>
      <c r="BU84" s="370"/>
      <c r="BV84" s="370"/>
      <c r="BW84" s="370"/>
      <c r="BX84" s="369"/>
      <c r="BY84" s="370"/>
      <c r="BZ84" s="370"/>
      <c r="CA84" s="370"/>
      <c r="CB84" s="370"/>
      <c r="CC84" s="370"/>
      <c r="CD84" s="370"/>
      <c r="CE84" s="370"/>
      <c r="CF84" s="370"/>
      <c r="CG84" s="370"/>
      <c r="CH84" s="370"/>
      <c r="CI84" s="370"/>
      <c r="CJ84" s="370"/>
      <c r="CK84" s="370"/>
      <c r="CL84" s="369"/>
      <c r="CM84" s="370"/>
      <c r="CN84" s="370"/>
      <c r="CO84" s="370"/>
      <c r="CP84" s="370"/>
      <c r="CQ84" s="370"/>
      <c r="CR84" s="370"/>
      <c r="CS84" s="370"/>
      <c r="CT84" s="370"/>
    </row>
    <row r="85" spans="1:98" ht="12" customHeight="1">
      <c r="A85" s="366" t="s">
        <v>705</v>
      </c>
      <c r="B85" s="366" t="s">
        <v>708</v>
      </c>
      <c r="C85" s="380" t="s">
        <v>696</v>
      </c>
      <c r="D85" s="367" t="s">
        <v>709</v>
      </c>
      <c r="E85" s="366">
        <v>2</v>
      </c>
      <c r="F85" s="368">
        <v>3</v>
      </c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>
        <v>1</v>
      </c>
      <c r="AS85" s="366"/>
      <c r="AT85" s="370"/>
      <c r="AU85" s="370"/>
      <c r="AV85" s="370"/>
      <c r="AW85" s="370"/>
      <c r="AX85" s="370"/>
      <c r="AY85" s="370"/>
      <c r="AZ85" s="370"/>
      <c r="BA85" s="370"/>
      <c r="BB85" s="366"/>
      <c r="BC85" s="366"/>
      <c r="BD85" s="366"/>
      <c r="BE85" s="366"/>
      <c r="BF85" s="370"/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/>
      <c r="BR85" s="370"/>
      <c r="BS85" s="370"/>
      <c r="BT85" s="370"/>
      <c r="BU85" s="370"/>
      <c r="BV85" s="370"/>
      <c r="BW85" s="370"/>
      <c r="BX85" s="369"/>
      <c r="BY85" s="370"/>
      <c r="BZ85" s="370"/>
      <c r="CA85" s="370"/>
      <c r="CB85" s="370"/>
      <c r="CC85" s="370"/>
      <c r="CD85" s="370"/>
      <c r="CE85" s="370"/>
      <c r="CF85" s="370"/>
      <c r="CG85" s="370"/>
      <c r="CH85" s="370"/>
      <c r="CI85" s="370"/>
      <c r="CJ85" s="370"/>
      <c r="CK85" s="370"/>
      <c r="CL85" s="369"/>
      <c r="CM85" s="370"/>
      <c r="CN85" s="370"/>
      <c r="CO85" s="370"/>
      <c r="CP85" s="370"/>
      <c r="CQ85" s="370"/>
      <c r="CR85" s="370"/>
      <c r="CS85" s="370"/>
      <c r="CT85" s="370"/>
    </row>
    <row r="86" spans="1:98" ht="12" customHeight="1">
      <c r="A86" s="366" t="s">
        <v>705</v>
      </c>
      <c r="B86" s="366" t="s">
        <v>708</v>
      </c>
      <c r="C86" s="380" t="s">
        <v>696</v>
      </c>
      <c r="D86" s="367" t="s">
        <v>710</v>
      </c>
      <c r="E86" s="366">
        <v>1</v>
      </c>
      <c r="F86" s="368">
        <v>3</v>
      </c>
      <c r="G86" s="366"/>
      <c r="H86" s="366"/>
      <c r="I86" s="366"/>
      <c r="J86" s="366"/>
      <c r="K86" s="366"/>
      <c r="L86" s="366"/>
      <c r="M86" s="366"/>
      <c r="N86" s="366"/>
      <c r="O86" s="366"/>
      <c r="P86" s="366"/>
      <c r="Q86" s="366"/>
      <c r="R86" s="366"/>
      <c r="S86" s="366"/>
      <c r="T86" s="366"/>
      <c r="U86" s="366"/>
      <c r="V86" s="366"/>
      <c r="W86" s="366"/>
      <c r="X86" s="366"/>
      <c r="Y86" s="366"/>
      <c r="Z86" s="366"/>
      <c r="AA86" s="366"/>
      <c r="AB86" s="366"/>
      <c r="AC86" s="366"/>
      <c r="AD86" s="366"/>
      <c r="AE86" s="366"/>
      <c r="AF86" s="366"/>
      <c r="AG86" s="366"/>
      <c r="AH86" s="366"/>
      <c r="AI86" s="366"/>
      <c r="AJ86" s="366"/>
      <c r="AK86" s="366"/>
      <c r="AL86" s="366"/>
      <c r="AM86" s="366"/>
      <c r="AN86" s="366"/>
      <c r="AO86" s="366"/>
      <c r="AP86" s="366"/>
      <c r="AQ86" s="366"/>
      <c r="AR86" s="366">
        <v>1</v>
      </c>
      <c r="AS86" s="366"/>
      <c r="AT86" s="370"/>
      <c r="AU86" s="370"/>
      <c r="AV86" s="370"/>
      <c r="AW86" s="370"/>
      <c r="AX86" s="370"/>
      <c r="AY86" s="370"/>
      <c r="AZ86" s="370"/>
      <c r="BA86" s="370"/>
      <c r="BB86" s="366"/>
      <c r="BC86" s="366"/>
      <c r="BD86" s="366"/>
      <c r="BE86" s="366"/>
      <c r="BF86" s="370"/>
      <c r="BG86" s="370"/>
      <c r="BH86" s="370"/>
      <c r="BI86" s="370"/>
      <c r="BJ86" s="370"/>
      <c r="BK86" s="370"/>
      <c r="BL86" s="370"/>
      <c r="BM86" s="370"/>
      <c r="BN86" s="370"/>
      <c r="BO86" s="370"/>
      <c r="BP86" s="370"/>
      <c r="BQ86" s="370"/>
      <c r="BR86" s="370"/>
      <c r="BS86" s="370"/>
      <c r="BT86" s="370"/>
      <c r="BU86" s="370"/>
      <c r="BV86" s="370"/>
      <c r="BW86" s="370"/>
      <c r="BX86" s="369"/>
      <c r="BY86" s="370"/>
      <c r="BZ86" s="370"/>
      <c r="CA86" s="370"/>
      <c r="CB86" s="370"/>
      <c r="CC86" s="370"/>
      <c r="CD86" s="370"/>
      <c r="CE86" s="370"/>
      <c r="CF86" s="370"/>
      <c r="CG86" s="370"/>
      <c r="CH86" s="370"/>
      <c r="CI86" s="370"/>
      <c r="CJ86" s="370"/>
      <c r="CK86" s="370"/>
      <c r="CL86" s="369"/>
      <c r="CM86" s="370"/>
      <c r="CN86" s="370"/>
      <c r="CO86" s="370"/>
      <c r="CP86" s="370"/>
      <c r="CQ86" s="370"/>
      <c r="CR86" s="370"/>
      <c r="CS86" s="370"/>
      <c r="CT86" s="370"/>
    </row>
    <row r="87" spans="1:98" ht="12" customHeight="1">
      <c r="A87" s="380" t="s">
        <v>643</v>
      </c>
      <c r="B87" s="366"/>
      <c r="C87" s="380" t="s">
        <v>696</v>
      </c>
      <c r="D87" s="367" t="s">
        <v>488</v>
      </c>
      <c r="E87" s="366">
        <v>1.5</v>
      </c>
      <c r="F87" s="368">
        <v>1</v>
      </c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82"/>
      <c r="U87" s="366"/>
      <c r="V87" s="382"/>
      <c r="W87" s="366"/>
      <c r="X87" s="366"/>
      <c r="Y87" s="366"/>
      <c r="Z87" s="366"/>
      <c r="AA87" s="366"/>
      <c r="AB87" s="366"/>
      <c r="AC87" s="366"/>
      <c r="AD87" s="366"/>
      <c r="AE87" s="366"/>
      <c r="AF87" s="366"/>
      <c r="AG87" s="366"/>
      <c r="AH87" s="366"/>
      <c r="AI87" s="366"/>
      <c r="AJ87" s="366"/>
      <c r="AK87" s="366"/>
      <c r="AL87" s="366"/>
      <c r="AM87" s="382"/>
      <c r="AN87" s="382"/>
      <c r="AO87" s="382"/>
      <c r="AP87" s="382"/>
      <c r="AQ87" s="382"/>
      <c r="AR87" s="382"/>
      <c r="AS87" s="382"/>
      <c r="AT87" s="370"/>
      <c r="AU87" s="370"/>
      <c r="AV87" s="370"/>
      <c r="AW87" s="370"/>
      <c r="AX87" s="370"/>
      <c r="AY87" s="370"/>
      <c r="AZ87" s="370"/>
      <c r="BA87" s="370"/>
      <c r="BB87" s="366"/>
      <c r="BC87" s="366"/>
      <c r="BD87" s="366"/>
      <c r="BE87" s="366"/>
      <c r="BF87" s="370"/>
      <c r="BG87" s="370"/>
      <c r="BH87" s="370"/>
      <c r="BI87" s="370"/>
      <c r="BJ87" s="370"/>
      <c r="BK87" s="370"/>
      <c r="BL87" s="370"/>
      <c r="BM87" s="370"/>
      <c r="BN87" s="370"/>
      <c r="BO87" s="370"/>
      <c r="BP87" s="370"/>
      <c r="BQ87" s="370"/>
      <c r="BR87" s="370"/>
      <c r="BS87" s="370"/>
      <c r="BT87" s="370"/>
      <c r="BU87" s="370"/>
      <c r="BV87" s="370"/>
      <c r="BW87" s="370"/>
      <c r="BX87" s="369"/>
      <c r="BY87" s="370"/>
      <c r="BZ87" s="370"/>
      <c r="CA87" s="370"/>
      <c r="CB87" s="370"/>
      <c r="CC87" s="370"/>
      <c r="CD87" s="370"/>
      <c r="CE87" s="370"/>
      <c r="CF87" s="370"/>
      <c r="CG87" s="370"/>
      <c r="CH87" s="370"/>
      <c r="CI87" s="370"/>
      <c r="CJ87" s="370"/>
      <c r="CK87" s="370"/>
      <c r="CL87" s="369"/>
      <c r="CM87" s="370"/>
      <c r="CN87" s="370"/>
      <c r="CO87" s="370"/>
      <c r="CP87" s="370"/>
      <c r="CQ87" s="370"/>
      <c r="CR87" s="370"/>
      <c r="CS87" s="370"/>
      <c r="CT87" s="370"/>
    </row>
    <row r="88" spans="1:98" ht="12" customHeight="1">
      <c r="A88" s="380" t="s">
        <v>643</v>
      </c>
      <c r="B88" s="366"/>
      <c r="C88" s="380" t="s">
        <v>696</v>
      </c>
      <c r="D88" s="367" t="s">
        <v>711</v>
      </c>
      <c r="E88" s="366">
        <v>1.5</v>
      </c>
      <c r="F88" s="368">
        <v>2</v>
      </c>
      <c r="G88" s="366"/>
      <c r="H88" s="366"/>
      <c r="I88" s="366"/>
      <c r="J88" s="366"/>
      <c r="K88" s="366"/>
      <c r="L88" s="366"/>
      <c r="M88" s="366"/>
      <c r="N88" s="366"/>
      <c r="O88" s="366"/>
      <c r="P88" s="366"/>
      <c r="Q88" s="366"/>
      <c r="R88" s="366"/>
      <c r="S88" s="366"/>
      <c r="T88" s="382"/>
      <c r="U88" s="366"/>
      <c r="V88" s="382"/>
      <c r="W88" s="366"/>
      <c r="X88" s="366"/>
      <c r="Y88" s="366"/>
      <c r="Z88" s="366"/>
      <c r="AA88" s="366"/>
      <c r="AB88" s="366"/>
      <c r="AC88" s="366"/>
      <c r="AD88" s="366"/>
      <c r="AE88" s="366"/>
      <c r="AF88" s="366"/>
      <c r="AG88" s="366"/>
      <c r="AH88" s="366"/>
      <c r="AI88" s="366"/>
      <c r="AJ88" s="366"/>
      <c r="AK88" s="366"/>
      <c r="AL88" s="366"/>
      <c r="AM88" s="382"/>
      <c r="AN88" s="382"/>
      <c r="AO88" s="382"/>
      <c r="AP88" s="382"/>
      <c r="AQ88" s="382"/>
      <c r="AR88" s="382"/>
      <c r="AS88" s="382"/>
      <c r="AT88" s="370"/>
      <c r="AU88" s="370"/>
      <c r="AV88" s="370"/>
      <c r="AW88" s="370"/>
      <c r="AX88" s="370"/>
      <c r="AY88" s="370"/>
      <c r="AZ88" s="370"/>
      <c r="BA88" s="370"/>
      <c r="BB88" s="366"/>
      <c r="BC88" s="366"/>
      <c r="BD88" s="366"/>
      <c r="BE88" s="366"/>
      <c r="BF88" s="370"/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/>
      <c r="BU88" s="370"/>
      <c r="BV88" s="370"/>
      <c r="BW88" s="370"/>
      <c r="BX88" s="369"/>
      <c r="BY88" s="370"/>
      <c r="BZ88" s="370"/>
      <c r="CA88" s="370"/>
      <c r="CB88" s="370"/>
      <c r="CC88" s="370"/>
      <c r="CD88" s="370"/>
      <c r="CE88" s="370"/>
      <c r="CF88" s="370"/>
      <c r="CG88" s="370"/>
      <c r="CH88" s="370"/>
      <c r="CI88" s="370"/>
      <c r="CJ88" s="370"/>
      <c r="CK88" s="370"/>
      <c r="CL88" s="369"/>
      <c r="CM88" s="370"/>
      <c r="CN88" s="370"/>
      <c r="CO88" s="370"/>
      <c r="CP88" s="370"/>
      <c r="CQ88" s="370"/>
      <c r="CR88" s="370"/>
      <c r="CS88" s="370"/>
      <c r="CT88" s="370"/>
    </row>
    <row r="89" spans="1:98" ht="12" customHeight="1">
      <c r="A89" s="380" t="s">
        <v>643</v>
      </c>
      <c r="B89" s="366" t="s">
        <v>676</v>
      </c>
      <c r="C89" s="380" t="s">
        <v>696</v>
      </c>
      <c r="D89" s="367" t="s">
        <v>506</v>
      </c>
      <c r="E89" s="366">
        <v>5</v>
      </c>
      <c r="F89" s="368">
        <v>1</v>
      </c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6"/>
      <c r="V89" s="366"/>
      <c r="W89" s="366"/>
      <c r="X89" s="366"/>
      <c r="Y89" s="366"/>
      <c r="Z89" s="366"/>
      <c r="AA89" s="366"/>
      <c r="AB89" s="366"/>
      <c r="AC89" s="366"/>
      <c r="AD89" s="366"/>
      <c r="AE89" s="366"/>
      <c r="AF89" s="366"/>
      <c r="AG89" s="366"/>
      <c r="AH89" s="366"/>
      <c r="AI89" s="366"/>
      <c r="AJ89" s="366"/>
      <c r="AK89" s="366"/>
      <c r="AL89" s="366"/>
      <c r="AM89" s="366"/>
      <c r="AN89" s="366"/>
      <c r="AO89" s="366"/>
      <c r="AP89" s="366"/>
      <c r="AQ89" s="366"/>
      <c r="AR89" s="366"/>
      <c r="AS89" s="366"/>
      <c r="AT89" s="370"/>
      <c r="AU89" s="370"/>
      <c r="AV89" s="370"/>
      <c r="AW89" s="370">
        <v>1</v>
      </c>
      <c r="AX89" s="370"/>
      <c r="AY89" s="370"/>
      <c r="AZ89" s="370"/>
      <c r="BA89" s="370"/>
      <c r="BB89" s="366"/>
      <c r="BC89" s="366"/>
      <c r="BD89" s="366"/>
      <c r="BE89" s="366"/>
      <c r="BF89" s="370"/>
      <c r="BG89" s="370"/>
      <c r="BH89" s="370"/>
      <c r="BI89" s="370"/>
      <c r="BJ89" s="370"/>
      <c r="BK89" s="370"/>
      <c r="BL89" s="370"/>
      <c r="BM89" s="370"/>
      <c r="BN89" s="370"/>
      <c r="BO89" s="370"/>
      <c r="BP89" s="370"/>
      <c r="BQ89" s="370"/>
      <c r="BR89" s="370"/>
      <c r="BS89" s="370"/>
      <c r="BT89" s="370"/>
      <c r="BU89" s="370"/>
      <c r="BV89" s="370"/>
      <c r="BW89" s="370"/>
      <c r="BX89" s="369"/>
      <c r="BY89" s="370"/>
      <c r="BZ89" s="370"/>
      <c r="CA89" s="370"/>
      <c r="CB89" s="370"/>
      <c r="CC89" s="370"/>
      <c r="CD89" s="370"/>
      <c r="CE89" s="370"/>
      <c r="CF89" s="370"/>
      <c r="CG89" s="370"/>
      <c r="CH89" s="370"/>
      <c r="CI89" s="370"/>
      <c r="CJ89" s="370"/>
      <c r="CK89" s="370"/>
      <c r="CL89" s="369"/>
      <c r="CM89" s="370"/>
      <c r="CN89" s="370"/>
      <c r="CO89" s="370"/>
      <c r="CP89" s="370"/>
      <c r="CQ89" s="370"/>
      <c r="CR89" s="370"/>
      <c r="CS89" s="370"/>
      <c r="CT89" s="370"/>
    </row>
    <row r="90" spans="1:98" ht="12" customHeight="1">
      <c r="A90" s="380" t="s">
        <v>643</v>
      </c>
      <c r="B90" s="366" t="s">
        <v>676</v>
      </c>
      <c r="C90" s="380" t="s">
        <v>696</v>
      </c>
      <c r="D90" s="367" t="s">
        <v>712</v>
      </c>
      <c r="E90" s="366">
        <v>5</v>
      </c>
      <c r="F90" s="368">
        <v>1</v>
      </c>
      <c r="G90" s="366"/>
      <c r="H90" s="366"/>
      <c r="I90" s="366"/>
      <c r="J90" s="366"/>
      <c r="K90" s="366"/>
      <c r="L90" s="366"/>
      <c r="M90" s="366"/>
      <c r="N90" s="366"/>
      <c r="O90" s="366"/>
      <c r="P90" s="366"/>
      <c r="Q90" s="366"/>
      <c r="R90" s="366"/>
      <c r="S90" s="366"/>
      <c r="T90" s="366"/>
      <c r="U90" s="366"/>
      <c r="V90" s="366"/>
      <c r="W90" s="366"/>
      <c r="X90" s="366"/>
      <c r="Y90" s="366"/>
      <c r="Z90" s="366"/>
      <c r="AA90" s="366"/>
      <c r="AB90" s="366"/>
      <c r="AC90" s="366"/>
      <c r="AD90" s="366"/>
      <c r="AE90" s="366"/>
      <c r="AF90" s="366"/>
      <c r="AG90" s="366"/>
      <c r="AH90" s="366"/>
      <c r="AI90" s="366"/>
      <c r="AJ90" s="366"/>
      <c r="AK90" s="366"/>
      <c r="AL90" s="366"/>
      <c r="AM90" s="366"/>
      <c r="AN90" s="366"/>
      <c r="AO90" s="366"/>
      <c r="AP90" s="366"/>
      <c r="AQ90" s="366"/>
      <c r="AR90" s="366"/>
      <c r="AS90" s="366"/>
      <c r="AT90" s="370"/>
      <c r="AU90" s="370"/>
      <c r="AV90" s="370"/>
      <c r="AW90" s="370"/>
      <c r="AX90" s="370"/>
      <c r="AY90" s="370"/>
      <c r="AZ90" s="370"/>
      <c r="BA90" s="370"/>
      <c r="BB90" s="366"/>
      <c r="BC90" s="366"/>
      <c r="BD90" s="366"/>
      <c r="BE90" s="366"/>
      <c r="BF90" s="370"/>
      <c r="BG90" s="370"/>
      <c r="BH90" s="370"/>
      <c r="BI90" s="370"/>
      <c r="BJ90" s="370"/>
      <c r="BK90" s="370"/>
      <c r="BL90" s="370"/>
      <c r="BM90" s="370"/>
      <c r="BN90" s="370"/>
      <c r="BO90" s="370"/>
      <c r="BP90" s="370"/>
      <c r="BQ90" s="370"/>
      <c r="BR90" s="370"/>
      <c r="BS90" s="370"/>
      <c r="BT90" s="370"/>
      <c r="BU90" s="370"/>
      <c r="BV90" s="370"/>
      <c r="BW90" s="370"/>
      <c r="BX90" s="369"/>
      <c r="BY90" s="370"/>
      <c r="BZ90" s="370"/>
      <c r="CA90" s="370"/>
      <c r="CB90" s="370"/>
      <c r="CC90" s="370"/>
      <c r="CD90" s="370"/>
      <c r="CE90" s="370"/>
      <c r="CF90" s="370"/>
      <c r="CG90" s="370"/>
      <c r="CH90" s="370"/>
      <c r="CI90" s="370"/>
      <c r="CJ90" s="370"/>
      <c r="CK90" s="370"/>
      <c r="CL90" s="369"/>
      <c r="CM90" s="370"/>
      <c r="CN90" s="370"/>
      <c r="CO90" s="370"/>
      <c r="CP90" s="370"/>
      <c r="CQ90" s="370"/>
      <c r="CR90" s="370"/>
      <c r="CS90" s="370"/>
      <c r="CT90" s="370"/>
    </row>
    <row r="91" spans="1:98" ht="12" customHeight="1">
      <c r="A91" s="385" t="s">
        <v>643</v>
      </c>
      <c r="B91" s="380" t="s">
        <v>702</v>
      </c>
      <c r="C91" s="380" t="s">
        <v>696</v>
      </c>
      <c r="D91" s="367" t="s">
        <v>516</v>
      </c>
      <c r="E91" s="366">
        <v>3</v>
      </c>
      <c r="F91" s="368">
        <v>1</v>
      </c>
      <c r="G91" s="366"/>
      <c r="H91" s="366"/>
      <c r="I91" s="366"/>
      <c r="J91" s="366"/>
      <c r="K91" s="366"/>
      <c r="L91" s="366"/>
      <c r="M91" s="366"/>
      <c r="N91" s="366"/>
      <c r="O91" s="366"/>
      <c r="P91" s="366"/>
      <c r="Q91" s="366"/>
      <c r="R91" s="366"/>
      <c r="S91" s="366"/>
      <c r="T91" s="366"/>
      <c r="U91" s="366"/>
      <c r="V91" s="366"/>
      <c r="W91" s="366"/>
      <c r="X91" s="366"/>
      <c r="Y91" s="366"/>
      <c r="Z91" s="366"/>
      <c r="AA91" s="366"/>
      <c r="AB91" s="366"/>
      <c r="AC91" s="366"/>
      <c r="AD91" s="366"/>
      <c r="AE91" s="366"/>
      <c r="AF91" s="366"/>
      <c r="AG91" s="366"/>
      <c r="AH91" s="366"/>
      <c r="AI91" s="366"/>
      <c r="AJ91" s="366"/>
      <c r="AK91" s="366"/>
      <c r="AL91" s="366"/>
      <c r="AM91" s="366"/>
      <c r="AN91" s="366"/>
      <c r="AO91" s="366"/>
      <c r="AP91" s="366"/>
      <c r="AQ91" s="366"/>
      <c r="AR91" s="366"/>
      <c r="AS91" s="366"/>
      <c r="AT91" s="370"/>
      <c r="AU91" s="370"/>
      <c r="AV91" s="370"/>
      <c r="AW91" s="370"/>
      <c r="AX91" s="370"/>
      <c r="AY91" s="370"/>
      <c r="AZ91" s="370"/>
      <c r="BA91" s="370"/>
      <c r="BB91" s="366"/>
      <c r="BC91" s="366">
        <v>1</v>
      </c>
      <c r="BD91" s="366"/>
      <c r="BE91" s="366"/>
      <c r="BF91" s="370"/>
      <c r="BG91" s="370"/>
      <c r="BH91" s="370"/>
      <c r="BI91" s="370"/>
      <c r="BJ91" s="370"/>
      <c r="BK91" s="370"/>
      <c r="BL91" s="370"/>
      <c r="BM91" s="370"/>
      <c r="BN91" s="370"/>
      <c r="BO91" s="370"/>
      <c r="BP91" s="370"/>
      <c r="BQ91" s="370"/>
      <c r="BR91" s="370"/>
      <c r="BS91" s="370"/>
      <c r="BT91" s="370"/>
      <c r="BU91" s="370"/>
      <c r="BV91" s="370"/>
      <c r="BW91" s="370"/>
      <c r="BX91" s="369"/>
      <c r="BY91" s="370"/>
      <c r="BZ91" s="370"/>
      <c r="CA91" s="370"/>
      <c r="CB91" s="370"/>
      <c r="CC91" s="370"/>
      <c r="CD91" s="370"/>
      <c r="CE91" s="370"/>
      <c r="CF91" s="370"/>
      <c r="CG91" s="370"/>
      <c r="CH91" s="370"/>
      <c r="CI91" s="370"/>
      <c r="CJ91" s="370"/>
      <c r="CK91" s="370"/>
      <c r="CL91" s="369"/>
      <c r="CM91" s="370"/>
      <c r="CN91" s="370"/>
      <c r="CO91" s="370"/>
      <c r="CP91" s="370"/>
      <c r="CQ91" s="370"/>
      <c r="CR91" s="370"/>
      <c r="CS91" s="370"/>
      <c r="CT91" s="370"/>
    </row>
    <row r="92" spans="1:98" ht="12" customHeight="1">
      <c r="A92" s="385" t="s">
        <v>643</v>
      </c>
      <c r="B92" s="380" t="s">
        <v>699</v>
      </c>
      <c r="C92" s="380" t="s">
        <v>696</v>
      </c>
      <c r="D92" s="399" t="s">
        <v>517</v>
      </c>
      <c r="E92" s="366">
        <v>3</v>
      </c>
      <c r="F92" s="368">
        <v>2</v>
      </c>
      <c r="G92" s="366"/>
      <c r="H92" s="366"/>
      <c r="I92" s="366"/>
      <c r="J92" s="366"/>
      <c r="K92" s="366"/>
      <c r="L92" s="366"/>
      <c r="M92" s="366"/>
      <c r="N92" s="366"/>
      <c r="O92" s="366"/>
      <c r="P92" s="366"/>
      <c r="Q92" s="366"/>
      <c r="R92" s="366"/>
      <c r="S92" s="366"/>
      <c r="T92" s="372"/>
      <c r="U92" s="366"/>
      <c r="V92" s="372"/>
      <c r="W92" s="366"/>
      <c r="X92" s="366"/>
      <c r="Y92" s="366"/>
      <c r="Z92" s="366"/>
      <c r="AA92" s="366"/>
      <c r="AB92" s="366"/>
      <c r="AC92" s="366"/>
      <c r="AD92" s="366"/>
      <c r="AE92" s="366"/>
      <c r="AF92" s="366"/>
      <c r="AG92" s="366"/>
      <c r="AH92" s="366"/>
      <c r="AI92" s="366"/>
      <c r="AJ92" s="366"/>
      <c r="AK92" s="366"/>
      <c r="AL92" s="366"/>
      <c r="AM92" s="372"/>
      <c r="AN92" s="372"/>
      <c r="AO92" s="372"/>
      <c r="AP92" s="372"/>
      <c r="AQ92" s="372"/>
      <c r="AR92" s="372"/>
      <c r="AS92" s="372"/>
      <c r="AT92" s="370"/>
      <c r="AU92" s="370">
        <v>1</v>
      </c>
      <c r="AV92" s="370"/>
      <c r="AW92" s="370"/>
      <c r="AX92" s="370"/>
      <c r="AY92" s="370"/>
      <c r="AZ92" s="370"/>
      <c r="BA92" s="370"/>
      <c r="BB92" s="366"/>
      <c r="BC92" s="366"/>
      <c r="BD92" s="366"/>
      <c r="BE92" s="366"/>
      <c r="BF92" s="370"/>
      <c r="BG92" s="370"/>
      <c r="BH92" s="370"/>
      <c r="BI92" s="370"/>
      <c r="BJ92" s="370"/>
      <c r="BK92" s="370"/>
      <c r="BL92" s="370"/>
      <c r="BM92" s="370"/>
      <c r="BN92" s="370"/>
      <c r="BO92" s="370"/>
      <c r="BP92" s="370"/>
      <c r="BQ92" s="370"/>
      <c r="BR92" s="370"/>
      <c r="BS92" s="370"/>
      <c r="BT92" s="370"/>
      <c r="BU92" s="370"/>
      <c r="BV92" s="370"/>
      <c r="BW92" s="370"/>
      <c r="BX92" s="369"/>
      <c r="BY92" s="370"/>
      <c r="BZ92" s="370"/>
      <c r="CA92" s="370"/>
      <c r="CB92" s="370"/>
      <c r="CC92" s="370"/>
      <c r="CD92" s="370"/>
      <c r="CE92" s="370"/>
      <c r="CF92" s="370"/>
      <c r="CG92" s="370"/>
      <c r="CH92" s="370"/>
      <c r="CI92" s="370"/>
      <c r="CJ92" s="370"/>
      <c r="CK92" s="370"/>
      <c r="CL92" s="369"/>
      <c r="CM92" s="370"/>
      <c r="CN92" s="370"/>
      <c r="CO92" s="370"/>
      <c r="CP92" s="370"/>
      <c r="CQ92" s="370"/>
      <c r="CR92" s="370"/>
      <c r="CS92" s="370"/>
      <c r="CT92" s="370"/>
    </row>
    <row r="93" spans="1:98" ht="12" customHeight="1">
      <c r="A93" s="385" t="s">
        <v>643</v>
      </c>
      <c r="B93" s="380" t="s">
        <v>713</v>
      </c>
      <c r="C93" s="380" t="s">
        <v>696</v>
      </c>
      <c r="D93" s="367" t="s">
        <v>519</v>
      </c>
      <c r="E93" s="366">
        <v>3</v>
      </c>
      <c r="F93" s="368">
        <v>3</v>
      </c>
      <c r="G93" s="366"/>
      <c r="H93" s="366"/>
      <c r="I93" s="366"/>
      <c r="J93" s="366"/>
      <c r="K93" s="366"/>
      <c r="L93" s="366"/>
      <c r="M93" s="366"/>
      <c r="N93" s="366"/>
      <c r="O93" s="366"/>
      <c r="P93" s="366"/>
      <c r="Q93" s="366"/>
      <c r="R93" s="366"/>
      <c r="S93" s="366"/>
      <c r="T93" s="366"/>
      <c r="U93" s="366"/>
      <c r="V93" s="366"/>
      <c r="W93" s="366"/>
      <c r="X93" s="366"/>
      <c r="Y93" s="366"/>
      <c r="Z93" s="366"/>
      <c r="AA93" s="366"/>
      <c r="AB93" s="366"/>
      <c r="AC93" s="366"/>
      <c r="AD93" s="366"/>
      <c r="AE93" s="366"/>
      <c r="AF93" s="366"/>
      <c r="AG93" s="366"/>
      <c r="AH93" s="366"/>
      <c r="AI93" s="366"/>
      <c r="AJ93" s="366"/>
      <c r="AK93" s="366"/>
      <c r="AL93" s="366"/>
      <c r="AM93" s="366"/>
      <c r="AN93" s="366"/>
      <c r="AO93" s="366"/>
      <c r="AP93" s="366"/>
      <c r="AQ93" s="366"/>
      <c r="AR93" s="366"/>
      <c r="AS93" s="366"/>
      <c r="AT93" s="370"/>
      <c r="AU93" s="370"/>
      <c r="AV93" s="370"/>
      <c r="AW93" s="370"/>
      <c r="AX93" s="370"/>
      <c r="AY93" s="370"/>
      <c r="AZ93" s="370"/>
      <c r="BA93" s="370"/>
      <c r="BB93" s="366"/>
      <c r="BC93" s="366"/>
      <c r="BD93" s="366"/>
      <c r="BE93" s="366"/>
      <c r="BF93" s="370"/>
      <c r="BG93" s="370"/>
      <c r="BH93" s="370"/>
      <c r="BI93" s="370"/>
      <c r="BJ93" s="370"/>
      <c r="BK93" s="370"/>
      <c r="BL93" s="370">
        <v>1</v>
      </c>
      <c r="BM93" s="370"/>
      <c r="BN93" s="370"/>
      <c r="BO93" s="370"/>
      <c r="BP93" s="370"/>
      <c r="BQ93" s="370"/>
      <c r="BR93" s="370"/>
      <c r="BS93" s="370"/>
      <c r="BT93" s="370"/>
      <c r="BU93" s="370"/>
      <c r="BV93" s="370"/>
      <c r="BW93" s="370"/>
      <c r="BX93" s="369"/>
      <c r="BY93" s="370"/>
      <c r="BZ93" s="370"/>
      <c r="CA93" s="370"/>
      <c r="CB93" s="370"/>
      <c r="CC93" s="370"/>
      <c r="CD93" s="370"/>
      <c r="CE93" s="370"/>
      <c r="CF93" s="370"/>
      <c r="CG93" s="370"/>
      <c r="CH93" s="370"/>
      <c r="CI93" s="370"/>
      <c r="CJ93" s="370"/>
      <c r="CK93" s="370"/>
      <c r="CL93" s="369"/>
      <c r="CM93" s="370"/>
      <c r="CN93" s="370"/>
      <c r="CO93" s="370"/>
      <c r="CP93" s="370"/>
      <c r="CQ93" s="370"/>
      <c r="CR93" s="370"/>
      <c r="CS93" s="370"/>
      <c r="CT93" s="370"/>
    </row>
    <row r="94" spans="1:98" ht="12" customHeight="1">
      <c r="A94" s="385" t="s">
        <v>643</v>
      </c>
      <c r="B94" s="366" t="s">
        <v>713</v>
      </c>
      <c r="C94" s="380" t="s">
        <v>696</v>
      </c>
      <c r="D94" s="367" t="s">
        <v>714</v>
      </c>
      <c r="E94" s="366">
        <v>3</v>
      </c>
      <c r="F94" s="368">
        <v>4</v>
      </c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66"/>
      <c r="Z94" s="366"/>
      <c r="AA94" s="366"/>
      <c r="AB94" s="366"/>
      <c r="AC94" s="366"/>
      <c r="AD94" s="366"/>
      <c r="AE94" s="366"/>
      <c r="AF94" s="366"/>
      <c r="AG94" s="366"/>
      <c r="AH94" s="366"/>
      <c r="AI94" s="366"/>
      <c r="AJ94" s="366"/>
      <c r="AK94" s="366"/>
      <c r="AL94" s="366"/>
      <c r="AM94" s="366"/>
      <c r="AN94" s="366"/>
      <c r="AO94" s="366"/>
      <c r="AP94" s="366"/>
      <c r="AQ94" s="366"/>
      <c r="AR94" s="366"/>
      <c r="AS94" s="366"/>
      <c r="AT94" s="370"/>
      <c r="AU94" s="370"/>
      <c r="AV94" s="370"/>
      <c r="AW94" s="370"/>
      <c r="AX94" s="370"/>
      <c r="AY94" s="370"/>
      <c r="AZ94" s="370"/>
      <c r="BA94" s="370"/>
      <c r="BB94" s="366"/>
      <c r="BC94" s="366"/>
      <c r="BD94" s="366"/>
      <c r="BE94" s="366"/>
      <c r="BF94" s="370"/>
      <c r="BG94" s="370"/>
      <c r="BH94" s="370"/>
      <c r="BI94" s="370"/>
      <c r="BJ94" s="370"/>
      <c r="BK94" s="370"/>
      <c r="BL94" s="370">
        <v>1</v>
      </c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69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69"/>
      <c r="CM94" s="370"/>
      <c r="CN94" s="370"/>
      <c r="CO94" s="370"/>
      <c r="CP94" s="370"/>
      <c r="CQ94" s="370"/>
      <c r="CR94" s="370"/>
      <c r="CS94" s="370"/>
      <c r="CT94" s="370"/>
    </row>
    <row r="95" spans="1:98" ht="12" customHeight="1">
      <c r="A95" s="385" t="s">
        <v>643</v>
      </c>
      <c r="B95" s="366" t="s">
        <v>648</v>
      </c>
      <c r="C95" s="380" t="s">
        <v>696</v>
      </c>
      <c r="D95" s="367" t="s">
        <v>530</v>
      </c>
      <c r="E95" s="382">
        <v>5</v>
      </c>
      <c r="F95" s="381">
        <v>1</v>
      </c>
      <c r="G95" s="382"/>
      <c r="H95" s="382"/>
      <c r="I95" s="382"/>
      <c r="J95" s="382"/>
      <c r="K95" s="382"/>
      <c r="L95" s="382"/>
      <c r="M95" s="382"/>
      <c r="N95" s="382"/>
      <c r="O95" s="382"/>
      <c r="P95" s="382"/>
      <c r="Q95" s="382"/>
      <c r="R95" s="382"/>
      <c r="S95" s="382"/>
      <c r="T95" s="382"/>
      <c r="U95" s="382"/>
      <c r="V95" s="382"/>
      <c r="W95" s="382"/>
      <c r="X95" s="382"/>
      <c r="Y95" s="382"/>
      <c r="Z95" s="382">
        <v>1</v>
      </c>
      <c r="AA95" s="382"/>
      <c r="AB95" s="382"/>
      <c r="AC95" s="382"/>
      <c r="AD95" s="382"/>
      <c r="AE95" s="382"/>
      <c r="AF95" s="382"/>
      <c r="AG95" s="382"/>
      <c r="AH95" s="382"/>
      <c r="AI95" s="382"/>
      <c r="AJ95" s="382"/>
      <c r="AK95" s="382"/>
      <c r="AL95" s="382"/>
      <c r="AM95" s="366"/>
      <c r="AN95" s="366"/>
      <c r="AO95" s="366"/>
      <c r="AP95" s="366"/>
      <c r="AQ95" s="366"/>
      <c r="AR95" s="366"/>
      <c r="AS95" s="366"/>
      <c r="AT95" s="384"/>
      <c r="AU95" s="384"/>
      <c r="AV95" s="384"/>
      <c r="AW95" s="384"/>
      <c r="AX95" s="384"/>
      <c r="AY95" s="384"/>
      <c r="AZ95" s="384"/>
      <c r="BA95" s="384"/>
      <c r="BB95" s="382"/>
      <c r="BC95" s="382"/>
      <c r="BD95" s="382"/>
      <c r="BE95" s="382"/>
      <c r="BF95" s="384"/>
      <c r="BG95" s="384"/>
      <c r="BH95" s="384"/>
      <c r="BI95" s="384"/>
      <c r="BJ95" s="384"/>
      <c r="BK95" s="384"/>
      <c r="BL95" s="384"/>
      <c r="BM95" s="384"/>
      <c r="BN95" s="384"/>
      <c r="BO95" s="384"/>
      <c r="BP95" s="384"/>
      <c r="BQ95" s="384"/>
      <c r="BR95" s="384"/>
      <c r="BS95" s="384"/>
      <c r="BT95" s="384"/>
      <c r="BU95" s="384"/>
      <c r="BV95" s="384"/>
      <c r="BW95" s="384"/>
      <c r="BX95" s="383"/>
      <c r="BY95" s="384"/>
      <c r="BZ95" s="384"/>
      <c r="CA95" s="384"/>
      <c r="CB95" s="384"/>
      <c r="CC95" s="384"/>
      <c r="CD95" s="384"/>
      <c r="CE95" s="384"/>
      <c r="CF95" s="384"/>
      <c r="CG95" s="384"/>
      <c r="CH95" s="384"/>
      <c r="CI95" s="384"/>
      <c r="CJ95" s="384"/>
      <c r="CK95" s="384"/>
      <c r="CL95" s="383"/>
      <c r="CM95" s="384"/>
      <c r="CN95" s="384"/>
      <c r="CO95" s="384"/>
      <c r="CP95" s="384"/>
      <c r="CQ95" s="384"/>
      <c r="CR95" s="384"/>
      <c r="CS95" s="384"/>
      <c r="CT95" s="384"/>
    </row>
    <row r="96" spans="1:98" ht="12" customHeight="1">
      <c r="A96" s="385" t="s">
        <v>643</v>
      </c>
      <c r="B96" s="366" t="s">
        <v>648</v>
      </c>
      <c r="C96" s="380" t="s">
        <v>696</v>
      </c>
      <c r="D96" s="367" t="s">
        <v>532</v>
      </c>
      <c r="E96" s="382">
        <v>5</v>
      </c>
      <c r="F96" s="381">
        <v>2</v>
      </c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2"/>
      <c r="W96" s="382"/>
      <c r="X96" s="382"/>
      <c r="Y96" s="382"/>
      <c r="Z96" s="382">
        <v>1</v>
      </c>
      <c r="AA96" s="382"/>
      <c r="AB96" s="382"/>
      <c r="AC96" s="382"/>
      <c r="AD96" s="382"/>
      <c r="AE96" s="382"/>
      <c r="AF96" s="382"/>
      <c r="AG96" s="382"/>
      <c r="AH96" s="382"/>
      <c r="AI96" s="382"/>
      <c r="AJ96" s="382"/>
      <c r="AK96" s="382"/>
      <c r="AL96" s="382"/>
      <c r="AM96" s="366"/>
      <c r="AN96" s="366"/>
      <c r="AO96" s="366"/>
      <c r="AP96" s="366"/>
      <c r="AQ96" s="366"/>
      <c r="AR96" s="366"/>
      <c r="AS96" s="366"/>
      <c r="AT96" s="384"/>
      <c r="AU96" s="384"/>
      <c r="AV96" s="384"/>
      <c r="AW96" s="384"/>
      <c r="AX96" s="384"/>
      <c r="AY96" s="384"/>
      <c r="AZ96" s="384"/>
      <c r="BA96" s="384"/>
      <c r="BB96" s="382"/>
      <c r="BC96" s="382"/>
      <c r="BD96" s="382"/>
      <c r="BE96" s="382"/>
      <c r="BF96" s="384"/>
      <c r="BG96" s="384"/>
      <c r="BH96" s="384"/>
      <c r="BI96" s="384"/>
      <c r="BJ96" s="384"/>
      <c r="BK96" s="384"/>
      <c r="BL96" s="384"/>
      <c r="BM96" s="370"/>
      <c r="BN96" s="370"/>
      <c r="BO96" s="370"/>
      <c r="BP96" s="370"/>
      <c r="BQ96" s="370"/>
      <c r="BR96" s="370"/>
      <c r="BS96" s="370"/>
      <c r="BT96" s="370"/>
      <c r="BU96" s="370"/>
      <c r="BV96" s="370"/>
      <c r="BW96" s="370"/>
      <c r="BX96" s="369"/>
      <c r="BY96" s="370"/>
      <c r="BZ96" s="370"/>
      <c r="CA96" s="370"/>
      <c r="CB96" s="370"/>
      <c r="CC96" s="370"/>
      <c r="CD96" s="370"/>
      <c r="CE96" s="370"/>
      <c r="CF96" s="370"/>
      <c r="CG96" s="370"/>
      <c r="CH96" s="370"/>
      <c r="CI96" s="370"/>
      <c r="CJ96" s="370"/>
      <c r="CK96" s="370"/>
      <c r="CL96" s="369"/>
      <c r="CM96" s="370"/>
      <c r="CN96" s="370"/>
      <c r="CO96" s="370"/>
      <c r="CP96" s="370"/>
      <c r="CQ96" s="370"/>
      <c r="CR96" s="370"/>
      <c r="CS96" s="370"/>
      <c r="CT96" s="370"/>
    </row>
    <row r="97" spans="1:98" ht="12" customHeight="1">
      <c r="A97" s="385" t="s">
        <v>643</v>
      </c>
      <c r="B97" s="366" t="s">
        <v>649</v>
      </c>
      <c r="C97" s="380" t="s">
        <v>696</v>
      </c>
      <c r="D97" s="367" t="s">
        <v>533</v>
      </c>
      <c r="E97" s="366">
        <v>5</v>
      </c>
      <c r="F97" s="367">
        <v>3</v>
      </c>
      <c r="G97" s="366"/>
      <c r="H97" s="366"/>
      <c r="I97" s="366"/>
      <c r="J97" s="366"/>
      <c r="K97" s="366"/>
      <c r="L97" s="366"/>
      <c r="M97" s="366"/>
      <c r="N97" s="366"/>
      <c r="O97" s="366"/>
      <c r="P97" s="366"/>
      <c r="Q97" s="366"/>
      <c r="R97" s="366"/>
      <c r="S97" s="366"/>
      <c r="T97" s="366"/>
      <c r="U97" s="366"/>
      <c r="V97" s="366"/>
      <c r="W97" s="366"/>
      <c r="X97" s="366"/>
      <c r="Y97" s="366"/>
      <c r="Z97" s="366"/>
      <c r="AA97" s="366"/>
      <c r="AB97" s="366"/>
      <c r="AC97" s="366"/>
      <c r="AD97" s="366"/>
      <c r="AE97" s="366"/>
      <c r="AF97" s="366"/>
      <c r="AG97" s="366"/>
      <c r="AH97" s="366">
        <v>1</v>
      </c>
      <c r="AI97" s="366"/>
      <c r="AJ97" s="366"/>
      <c r="AK97" s="366"/>
      <c r="AL97" s="366"/>
      <c r="AM97" s="366"/>
      <c r="AN97" s="366"/>
      <c r="AO97" s="366"/>
      <c r="AP97" s="366"/>
      <c r="AQ97" s="366"/>
      <c r="AR97" s="366"/>
      <c r="AS97" s="366"/>
      <c r="AT97" s="370"/>
      <c r="AU97" s="370"/>
      <c r="AV97" s="370"/>
      <c r="AW97" s="370"/>
      <c r="AX97" s="370"/>
      <c r="AY97" s="370"/>
      <c r="AZ97" s="370"/>
      <c r="BA97" s="370"/>
      <c r="BB97" s="366"/>
      <c r="BC97" s="366"/>
      <c r="BD97" s="366"/>
      <c r="BE97" s="366"/>
      <c r="BF97" s="370"/>
      <c r="BG97" s="370"/>
      <c r="BH97" s="370"/>
      <c r="BI97" s="370"/>
      <c r="BJ97" s="370"/>
      <c r="BK97" s="370"/>
      <c r="BL97" s="370"/>
      <c r="BM97" s="370"/>
      <c r="BN97" s="370"/>
      <c r="BO97" s="370"/>
      <c r="BP97" s="370"/>
      <c r="BQ97" s="370"/>
      <c r="BR97" s="370"/>
      <c r="BS97" s="370"/>
      <c r="BT97" s="370"/>
      <c r="BU97" s="370"/>
      <c r="BV97" s="370"/>
      <c r="BW97" s="370"/>
      <c r="BX97" s="369"/>
      <c r="BY97" s="370"/>
      <c r="BZ97" s="370"/>
      <c r="CA97" s="370"/>
      <c r="CB97" s="370"/>
      <c r="CC97" s="370"/>
      <c r="CD97" s="370"/>
      <c r="CE97" s="370"/>
      <c r="CF97" s="370"/>
      <c r="CG97" s="370"/>
      <c r="CH97" s="370"/>
      <c r="CI97" s="370"/>
      <c r="CJ97" s="370"/>
      <c r="CK97" s="370"/>
      <c r="CL97" s="369"/>
      <c r="CM97" s="370"/>
      <c r="CN97" s="370"/>
      <c r="CO97" s="370"/>
      <c r="CP97" s="370"/>
      <c r="CQ97" s="370"/>
      <c r="CR97" s="370"/>
      <c r="CS97" s="370"/>
      <c r="CT97" s="370"/>
    </row>
    <row r="98" spans="1:98" ht="12" customHeight="1">
      <c r="A98" s="385" t="s">
        <v>643</v>
      </c>
      <c r="B98" s="366" t="s">
        <v>697</v>
      </c>
      <c r="C98" s="380" t="s">
        <v>696</v>
      </c>
      <c r="D98" s="367" t="s">
        <v>534</v>
      </c>
      <c r="E98" s="366">
        <v>5</v>
      </c>
      <c r="F98" s="368">
        <v>4</v>
      </c>
      <c r="G98" s="366"/>
      <c r="H98" s="366"/>
      <c r="I98" s="366"/>
      <c r="J98" s="366"/>
      <c r="K98" s="366"/>
      <c r="L98" s="366"/>
      <c r="M98" s="366"/>
      <c r="N98" s="366"/>
      <c r="O98" s="366"/>
      <c r="P98" s="366"/>
      <c r="Q98" s="366"/>
      <c r="R98" s="366"/>
      <c r="S98" s="366"/>
      <c r="T98" s="366"/>
      <c r="U98" s="366"/>
      <c r="V98" s="366"/>
      <c r="W98" s="366"/>
      <c r="X98" s="366"/>
      <c r="Y98" s="366"/>
      <c r="Z98" s="366"/>
      <c r="AA98" s="366"/>
      <c r="AB98" s="366"/>
      <c r="AC98" s="366"/>
      <c r="AD98" s="366"/>
      <c r="AE98" s="366"/>
      <c r="AF98" s="366"/>
      <c r="AG98" s="366"/>
      <c r="AH98" s="366"/>
      <c r="AI98" s="366"/>
      <c r="AJ98" s="366"/>
      <c r="AK98" s="366"/>
      <c r="AL98" s="366"/>
      <c r="AM98" s="366"/>
      <c r="AN98" s="366"/>
      <c r="AO98" s="366"/>
      <c r="AP98" s="366"/>
      <c r="AQ98" s="366"/>
      <c r="AR98" s="366"/>
      <c r="AS98" s="366"/>
      <c r="AT98" s="370"/>
      <c r="AU98" s="370"/>
      <c r="AV98" s="370"/>
      <c r="AW98" s="370"/>
      <c r="AX98" s="370">
        <v>1</v>
      </c>
      <c r="AY98" s="370"/>
      <c r="AZ98" s="370"/>
      <c r="BA98" s="370"/>
      <c r="BB98" s="366"/>
      <c r="BC98" s="366"/>
      <c r="BD98" s="366"/>
      <c r="BE98" s="366"/>
      <c r="BF98" s="370"/>
      <c r="BG98" s="370"/>
      <c r="BH98" s="370"/>
      <c r="BI98" s="370"/>
      <c r="BJ98" s="370"/>
      <c r="BK98" s="370"/>
      <c r="BL98" s="370"/>
      <c r="BM98" s="370"/>
      <c r="BN98" s="370"/>
      <c r="BO98" s="370"/>
      <c r="BP98" s="370"/>
      <c r="BQ98" s="370"/>
      <c r="BR98" s="370"/>
      <c r="BS98" s="370"/>
      <c r="BT98" s="370"/>
      <c r="BU98" s="370"/>
      <c r="BV98" s="370"/>
      <c r="BW98" s="370"/>
      <c r="BX98" s="369"/>
      <c r="BY98" s="370"/>
      <c r="BZ98" s="370"/>
      <c r="CA98" s="370"/>
      <c r="CB98" s="370"/>
      <c r="CC98" s="370"/>
      <c r="CD98" s="370"/>
      <c r="CE98" s="370"/>
      <c r="CF98" s="370"/>
      <c r="CG98" s="370"/>
      <c r="CH98" s="370"/>
      <c r="CI98" s="370"/>
      <c r="CJ98" s="370"/>
      <c r="CK98" s="370"/>
      <c r="CL98" s="369"/>
      <c r="CM98" s="370"/>
      <c r="CN98" s="370"/>
      <c r="CO98" s="370"/>
      <c r="CP98" s="370"/>
      <c r="CQ98" s="370"/>
      <c r="CR98" s="370"/>
      <c r="CS98" s="370"/>
      <c r="CT98" s="370"/>
    </row>
    <row r="99" spans="1:98" ht="12" customHeight="1">
      <c r="A99" s="385" t="s">
        <v>643</v>
      </c>
      <c r="B99" s="366" t="s">
        <v>697</v>
      </c>
      <c r="C99" s="380" t="s">
        <v>696</v>
      </c>
      <c r="D99" s="367" t="s">
        <v>715</v>
      </c>
      <c r="E99" s="366">
        <v>5</v>
      </c>
      <c r="F99" s="368">
        <v>5</v>
      </c>
      <c r="G99" s="366"/>
      <c r="H99" s="366"/>
      <c r="I99" s="366"/>
      <c r="J99" s="366"/>
      <c r="K99" s="366"/>
      <c r="L99" s="366"/>
      <c r="M99" s="366"/>
      <c r="N99" s="366"/>
      <c r="O99" s="366"/>
      <c r="P99" s="366"/>
      <c r="Q99" s="366"/>
      <c r="R99" s="366"/>
      <c r="S99" s="366"/>
      <c r="T99" s="366"/>
      <c r="U99" s="366"/>
      <c r="V99" s="366"/>
      <c r="W99" s="366"/>
      <c r="X99" s="366"/>
      <c r="Y99" s="366"/>
      <c r="Z99" s="366"/>
      <c r="AA99" s="366"/>
      <c r="AB99" s="366"/>
      <c r="AC99" s="366"/>
      <c r="AD99" s="366"/>
      <c r="AE99" s="366"/>
      <c r="AF99" s="366"/>
      <c r="AG99" s="366"/>
      <c r="AH99" s="366"/>
      <c r="AI99" s="366"/>
      <c r="AJ99" s="366"/>
      <c r="AK99" s="366"/>
      <c r="AL99" s="366"/>
      <c r="AM99" s="366"/>
      <c r="AN99" s="366"/>
      <c r="AO99" s="366"/>
      <c r="AP99" s="366"/>
      <c r="AQ99" s="366"/>
      <c r="AR99" s="366"/>
      <c r="AS99" s="366"/>
      <c r="AT99" s="370"/>
      <c r="AU99" s="370"/>
      <c r="AV99" s="370"/>
      <c r="AW99" s="370"/>
      <c r="AX99" s="370">
        <v>1</v>
      </c>
      <c r="AY99" s="370"/>
      <c r="AZ99" s="370"/>
      <c r="BA99" s="370"/>
      <c r="BB99" s="366"/>
      <c r="BC99" s="366"/>
      <c r="BD99" s="366"/>
      <c r="BE99" s="366"/>
      <c r="BF99" s="370"/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/>
      <c r="BU99" s="370"/>
      <c r="BV99" s="370"/>
      <c r="BW99" s="370"/>
      <c r="BX99" s="369"/>
      <c r="BY99" s="370"/>
      <c r="BZ99" s="370"/>
      <c r="CA99" s="370"/>
      <c r="CB99" s="370"/>
      <c r="CC99" s="370"/>
      <c r="CD99" s="370"/>
      <c r="CE99" s="370"/>
      <c r="CF99" s="370"/>
      <c r="CG99" s="370"/>
      <c r="CH99" s="370"/>
      <c r="CI99" s="370"/>
      <c r="CJ99" s="370"/>
      <c r="CK99" s="370"/>
      <c r="CL99" s="369"/>
      <c r="CM99" s="370"/>
      <c r="CN99" s="370"/>
      <c r="CO99" s="370"/>
      <c r="CP99" s="370"/>
      <c r="CQ99" s="370"/>
      <c r="CR99" s="370"/>
      <c r="CS99" s="370"/>
      <c r="CT99" s="370"/>
    </row>
    <row r="100" spans="1:98" ht="12" customHeight="1">
      <c r="A100" s="366" t="s">
        <v>36</v>
      </c>
      <c r="B100" s="366" t="s">
        <v>716</v>
      </c>
      <c r="C100" s="371" t="s">
        <v>717</v>
      </c>
      <c r="D100" s="367" t="s">
        <v>718</v>
      </c>
      <c r="E100" s="366">
        <v>3</v>
      </c>
      <c r="F100" s="368">
        <v>1</v>
      </c>
      <c r="G100" s="366"/>
      <c r="H100" s="366"/>
      <c r="I100" s="366"/>
      <c r="J100" s="366"/>
      <c r="K100" s="366"/>
      <c r="L100" s="366"/>
      <c r="M100" s="366"/>
      <c r="N100" s="366"/>
      <c r="O100" s="366"/>
      <c r="P100" s="366"/>
      <c r="Q100" s="366"/>
      <c r="R100" s="366"/>
      <c r="S100" s="366"/>
      <c r="T100" s="366"/>
      <c r="U100" s="366"/>
      <c r="V100" s="366"/>
      <c r="W100" s="366">
        <v>1</v>
      </c>
      <c r="X100" s="366"/>
      <c r="Y100" s="366"/>
      <c r="Z100" s="366"/>
      <c r="AA100" s="366"/>
      <c r="AB100" s="366"/>
      <c r="AC100" s="366"/>
      <c r="AD100" s="366"/>
      <c r="AE100" s="366"/>
      <c r="AF100" s="366"/>
      <c r="AG100" s="366"/>
      <c r="AH100" s="366"/>
      <c r="AI100" s="366"/>
      <c r="AJ100" s="366"/>
      <c r="AK100" s="366"/>
      <c r="AL100" s="366"/>
      <c r="AM100" s="366"/>
      <c r="AN100" s="366"/>
      <c r="AO100" s="366"/>
      <c r="AP100" s="366"/>
      <c r="AQ100" s="366"/>
      <c r="AR100" s="366"/>
      <c r="AS100" s="366"/>
      <c r="AT100" s="370"/>
      <c r="AU100" s="370"/>
      <c r="AV100" s="370"/>
      <c r="AW100" s="370"/>
      <c r="AX100" s="370"/>
      <c r="AY100" s="370"/>
      <c r="AZ100" s="370"/>
      <c r="BA100" s="370"/>
      <c r="BB100" s="366"/>
      <c r="BC100" s="366"/>
      <c r="BD100" s="366"/>
      <c r="BE100" s="366"/>
      <c r="BF100" s="370"/>
      <c r="BG100" s="370"/>
      <c r="BH100" s="370"/>
      <c r="BI100" s="370"/>
      <c r="BJ100" s="370"/>
      <c r="BK100" s="370"/>
      <c r="BL100" s="370"/>
      <c r="BM100" s="370"/>
      <c r="BN100" s="370"/>
      <c r="BO100" s="370"/>
      <c r="BP100" s="370"/>
      <c r="BQ100" s="370"/>
      <c r="BR100" s="370"/>
      <c r="BS100" s="370"/>
      <c r="BT100" s="370"/>
      <c r="BU100" s="370"/>
      <c r="BV100" s="370"/>
      <c r="BW100" s="370"/>
      <c r="BX100" s="369"/>
      <c r="BY100" s="370"/>
      <c r="BZ100" s="370"/>
      <c r="CA100" s="370"/>
      <c r="CB100" s="370"/>
      <c r="CC100" s="370"/>
      <c r="CD100" s="370"/>
      <c r="CE100" s="370"/>
      <c r="CF100" s="370"/>
      <c r="CG100" s="370"/>
      <c r="CH100" s="370"/>
      <c r="CI100" s="370"/>
      <c r="CJ100" s="370"/>
      <c r="CK100" s="370"/>
      <c r="CL100" s="369"/>
      <c r="CM100" s="370"/>
      <c r="CN100" s="370"/>
      <c r="CO100" s="370"/>
      <c r="CP100" s="370"/>
      <c r="CQ100" s="370"/>
      <c r="CR100" s="370"/>
      <c r="CS100" s="370"/>
      <c r="CT100" s="370"/>
    </row>
    <row r="101" spans="1:98" ht="12" customHeight="1">
      <c r="A101" s="366" t="s">
        <v>36</v>
      </c>
      <c r="B101" s="366" t="s">
        <v>719</v>
      </c>
      <c r="C101" s="371" t="s">
        <v>717</v>
      </c>
      <c r="D101" s="367" t="s">
        <v>720</v>
      </c>
      <c r="E101" s="366">
        <v>2</v>
      </c>
      <c r="F101" s="368">
        <v>1</v>
      </c>
      <c r="G101" s="366"/>
      <c r="H101" s="366"/>
      <c r="I101" s="366"/>
      <c r="J101" s="366"/>
      <c r="K101" s="366"/>
      <c r="L101" s="366"/>
      <c r="M101" s="366"/>
      <c r="N101" s="366"/>
      <c r="O101" s="366"/>
      <c r="P101" s="366"/>
      <c r="Q101" s="366"/>
      <c r="R101" s="366"/>
      <c r="S101" s="366"/>
      <c r="T101" s="366"/>
      <c r="U101" s="366"/>
      <c r="V101" s="366"/>
      <c r="W101" s="366"/>
      <c r="X101" s="366"/>
      <c r="Y101" s="366"/>
      <c r="Z101" s="366"/>
      <c r="AA101" s="366"/>
      <c r="AB101" s="366"/>
      <c r="AC101" s="366"/>
      <c r="AD101" s="366"/>
      <c r="AE101" s="366"/>
      <c r="AF101" s="366"/>
      <c r="AG101" s="366"/>
      <c r="AH101" s="366"/>
      <c r="AI101" s="366"/>
      <c r="AJ101" s="366"/>
      <c r="AK101" s="366"/>
      <c r="AL101" s="366"/>
      <c r="AM101" s="366"/>
      <c r="AN101" s="366"/>
      <c r="AO101" s="366"/>
      <c r="AP101" s="366"/>
      <c r="AQ101" s="366"/>
      <c r="AR101" s="366"/>
      <c r="AS101" s="366"/>
      <c r="AT101" s="370"/>
      <c r="AU101" s="370"/>
      <c r="AV101" s="370"/>
      <c r="AW101" s="370"/>
      <c r="AX101" s="370"/>
      <c r="AY101" s="370"/>
      <c r="AZ101" s="370"/>
      <c r="BA101" s="370"/>
      <c r="BB101" s="366"/>
      <c r="BC101" s="366"/>
      <c r="BD101" s="366"/>
      <c r="BE101" s="366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/>
      <c r="BP101" s="370"/>
      <c r="BQ101" s="370"/>
      <c r="BR101" s="370"/>
      <c r="BS101" s="370"/>
      <c r="BT101" s="370"/>
      <c r="BU101" s="370"/>
      <c r="BV101" s="370"/>
      <c r="BW101" s="370"/>
      <c r="BX101" s="369"/>
      <c r="BY101" s="370"/>
      <c r="BZ101" s="370"/>
      <c r="CA101" s="370"/>
      <c r="CB101" s="370"/>
      <c r="CC101" s="370"/>
      <c r="CD101" s="370"/>
      <c r="CE101" s="370"/>
      <c r="CF101" s="370"/>
      <c r="CG101" s="370"/>
      <c r="CH101" s="370"/>
      <c r="CI101" s="370"/>
      <c r="CJ101" s="370"/>
      <c r="CK101" s="370"/>
      <c r="CL101" s="369"/>
      <c r="CM101" s="370"/>
      <c r="CN101" s="370"/>
      <c r="CO101" s="370"/>
      <c r="CP101" s="370"/>
      <c r="CQ101" s="370"/>
      <c r="CR101" s="370"/>
      <c r="CS101" s="370"/>
      <c r="CT101" s="370"/>
    </row>
    <row r="102" spans="1:98" ht="12" customHeight="1">
      <c r="A102" s="366" t="s">
        <v>36</v>
      </c>
      <c r="B102" s="366"/>
      <c r="C102" s="371" t="s">
        <v>717</v>
      </c>
      <c r="D102" s="367" t="s">
        <v>720</v>
      </c>
      <c r="E102" s="366">
        <v>2</v>
      </c>
      <c r="F102" s="368">
        <v>2</v>
      </c>
      <c r="G102" s="366"/>
      <c r="H102" s="366"/>
      <c r="I102" s="366"/>
      <c r="J102" s="366"/>
      <c r="K102" s="366"/>
      <c r="L102" s="366"/>
      <c r="M102" s="366"/>
      <c r="N102" s="366"/>
      <c r="O102" s="366"/>
      <c r="P102" s="366"/>
      <c r="Q102" s="366"/>
      <c r="R102" s="366"/>
      <c r="S102" s="366"/>
      <c r="T102" s="366"/>
      <c r="U102" s="366"/>
      <c r="V102" s="366">
        <v>1</v>
      </c>
      <c r="W102" s="366"/>
      <c r="X102" s="366"/>
      <c r="Y102" s="366"/>
      <c r="Z102" s="366"/>
      <c r="AA102" s="366"/>
      <c r="AB102" s="366"/>
      <c r="AC102" s="366"/>
      <c r="AD102" s="366"/>
      <c r="AE102" s="366"/>
      <c r="AF102" s="366"/>
      <c r="AG102" s="366"/>
      <c r="AH102" s="366"/>
      <c r="AI102" s="366"/>
      <c r="AJ102" s="366"/>
      <c r="AK102" s="366"/>
      <c r="AL102" s="366"/>
      <c r="AM102" s="366"/>
      <c r="AN102" s="366"/>
      <c r="AO102" s="366"/>
      <c r="AP102" s="366"/>
      <c r="AQ102" s="366"/>
      <c r="AR102" s="366"/>
      <c r="AS102" s="366"/>
      <c r="AT102" s="370"/>
      <c r="AU102" s="370"/>
      <c r="AV102" s="370"/>
      <c r="AW102" s="370"/>
      <c r="AX102" s="370"/>
      <c r="AY102" s="370"/>
      <c r="AZ102" s="370"/>
      <c r="BA102" s="370"/>
      <c r="BB102" s="366"/>
      <c r="BC102" s="366"/>
      <c r="BD102" s="366"/>
      <c r="BE102" s="366"/>
      <c r="BF102" s="370"/>
      <c r="BG102" s="370"/>
      <c r="BH102" s="370"/>
      <c r="BI102" s="370"/>
      <c r="BJ102" s="370"/>
      <c r="BK102" s="370"/>
      <c r="BL102" s="370"/>
      <c r="BM102" s="370"/>
      <c r="BN102" s="370"/>
      <c r="BO102" s="370"/>
      <c r="BP102" s="370"/>
      <c r="BQ102" s="370"/>
      <c r="BR102" s="370"/>
      <c r="BS102" s="370"/>
      <c r="BT102" s="370"/>
      <c r="BU102" s="370"/>
      <c r="BV102" s="370"/>
      <c r="BW102" s="370"/>
      <c r="BX102" s="369"/>
      <c r="BY102" s="370"/>
      <c r="BZ102" s="370"/>
      <c r="CA102" s="370"/>
      <c r="CB102" s="370"/>
      <c r="CC102" s="370"/>
      <c r="CD102" s="370"/>
      <c r="CE102" s="370"/>
      <c r="CF102" s="370"/>
      <c r="CG102" s="370"/>
      <c r="CH102" s="370"/>
      <c r="CI102" s="370"/>
      <c r="CJ102" s="370"/>
      <c r="CK102" s="370"/>
      <c r="CL102" s="369"/>
      <c r="CM102" s="370"/>
      <c r="CN102" s="370"/>
      <c r="CO102" s="370"/>
      <c r="CP102" s="370"/>
      <c r="CQ102" s="370"/>
      <c r="CR102" s="370"/>
      <c r="CS102" s="370"/>
      <c r="CT102" s="370"/>
    </row>
    <row r="103" spans="1:98" ht="12" customHeight="1">
      <c r="A103" s="366"/>
      <c r="B103" s="366" t="s">
        <v>719</v>
      </c>
      <c r="C103" s="371" t="s">
        <v>717</v>
      </c>
      <c r="D103" s="367" t="s">
        <v>721</v>
      </c>
      <c r="E103" s="366">
        <v>1</v>
      </c>
      <c r="F103" s="368">
        <v>1</v>
      </c>
      <c r="G103" s="366"/>
      <c r="H103" s="366"/>
      <c r="I103" s="366"/>
      <c r="J103" s="366"/>
      <c r="K103" s="366"/>
      <c r="L103" s="366"/>
      <c r="M103" s="366"/>
      <c r="N103" s="366"/>
      <c r="O103" s="366"/>
      <c r="P103" s="366"/>
      <c r="Q103" s="366"/>
      <c r="R103" s="366"/>
      <c r="S103" s="366"/>
      <c r="T103" s="366"/>
      <c r="U103" s="366"/>
      <c r="V103" s="366">
        <v>1</v>
      </c>
      <c r="W103" s="366"/>
      <c r="X103" s="366"/>
      <c r="Y103" s="366"/>
      <c r="Z103" s="366"/>
      <c r="AA103" s="366"/>
      <c r="AB103" s="366"/>
      <c r="AC103" s="366"/>
      <c r="AD103" s="366"/>
      <c r="AE103" s="366"/>
      <c r="AF103" s="366"/>
      <c r="AG103" s="366"/>
      <c r="AH103" s="366"/>
      <c r="AI103" s="366"/>
      <c r="AJ103" s="366"/>
      <c r="AK103" s="366"/>
      <c r="AL103" s="366"/>
      <c r="AM103" s="366"/>
      <c r="AN103" s="366"/>
      <c r="AO103" s="366"/>
      <c r="AP103" s="366"/>
      <c r="AQ103" s="366"/>
      <c r="AR103" s="366"/>
      <c r="AS103" s="366"/>
      <c r="AT103" s="370"/>
      <c r="AU103" s="370"/>
      <c r="AV103" s="370"/>
      <c r="AW103" s="370"/>
      <c r="AX103" s="370"/>
      <c r="AY103" s="370"/>
      <c r="AZ103" s="370"/>
      <c r="BA103" s="370"/>
      <c r="BB103" s="366"/>
      <c r="BC103" s="366"/>
      <c r="BD103" s="366"/>
      <c r="BE103" s="366"/>
      <c r="BF103" s="370"/>
      <c r="BG103" s="370"/>
      <c r="BH103" s="370"/>
      <c r="BI103" s="370"/>
      <c r="BJ103" s="370"/>
      <c r="BK103" s="370"/>
      <c r="BL103" s="370"/>
      <c r="BM103" s="370"/>
      <c r="BN103" s="370"/>
      <c r="BO103" s="370"/>
      <c r="BP103" s="370"/>
      <c r="BQ103" s="370"/>
      <c r="BR103" s="370"/>
      <c r="BS103" s="370"/>
      <c r="BT103" s="370"/>
      <c r="BU103" s="370"/>
      <c r="BV103" s="370"/>
      <c r="BW103" s="370"/>
      <c r="BX103" s="369"/>
      <c r="BY103" s="370"/>
      <c r="BZ103" s="370"/>
      <c r="CA103" s="370"/>
      <c r="CB103" s="370"/>
      <c r="CC103" s="370"/>
      <c r="CD103" s="370"/>
      <c r="CE103" s="370"/>
      <c r="CF103" s="370"/>
      <c r="CG103" s="370"/>
      <c r="CH103" s="370"/>
      <c r="CI103" s="370"/>
      <c r="CJ103" s="370"/>
      <c r="CK103" s="370"/>
      <c r="CL103" s="369"/>
      <c r="CM103" s="370"/>
      <c r="CN103" s="370"/>
      <c r="CO103" s="370"/>
      <c r="CP103" s="370"/>
      <c r="CQ103" s="370"/>
      <c r="CR103" s="370"/>
      <c r="CS103" s="370"/>
      <c r="CT103" s="370"/>
    </row>
    <row r="104" spans="1:98" ht="12" customHeight="1">
      <c r="A104" s="366" t="s">
        <v>36</v>
      </c>
      <c r="B104" s="366" t="s">
        <v>716</v>
      </c>
      <c r="C104" s="371" t="s">
        <v>717</v>
      </c>
      <c r="D104" s="367" t="s">
        <v>722</v>
      </c>
      <c r="E104" s="366">
        <v>3</v>
      </c>
      <c r="F104" s="368">
        <v>1</v>
      </c>
      <c r="G104" s="366"/>
      <c r="H104" s="366"/>
      <c r="I104" s="366"/>
      <c r="J104" s="366"/>
      <c r="K104" s="366"/>
      <c r="L104" s="366"/>
      <c r="M104" s="366"/>
      <c r="N104" s="366"/>
      <c r="O104" s="366"/>
      <c r="P104" s="366"/>
      <c r="Q104" s="366"/>
      <c r="R104" s="366"/>
      <c r="S104" s="366"/>
      <c r="T104" s="366"/>
      <c r="U104" s="366"/>
      <c r="V104" s="366"/>
      <c r="W104" s="366">
        <v>1</v>
      </c>
      <c r="X104" s="366"/>
      <c r="Y104" s="366"/>
      <c r="Z104" s="366"/>
      <c r="AA104" s="366"/>
      <c r="AB104" s="366"/>
      <c r="AC104" s="366"/>
      <c r="AD104" s="366"/>
      <c r="AE104" s="366"/>
      <c r="AF104" s="366"/>
      <c r="AG104" s="366"/>
      <c r="AH104" s="366"/>
      <c r="AI104" s="366"/>
      <c r="AJ104" s="366"/>
      <c r="AK104" s="366"/>
      <c r="AL104" s="366"/>
      <c r="AM104" s="366"/>
      <c r="AN104" s="366"/>
      <c r="AO104" s="366"/>
      <c r="AP104" s="366"/>
      <c r="AQ104" s="366"/>
      <c r="AR104" s="366"/>
      <c r="AS104" s="366"/>
      <c r="AT104" s="370"/>
      <c r="AU104" s="370"/>
      <c r="AV104" s="370"/>
      <c r="AW104" s="370"/>
      <c r="AX104" s="370"/>
      <c r="AY104" s="370"/>
      <c r="AZ104" s="370"/>
      <c r="BA104" s="370"/>
      <c r="BB104" s="366"/>
      <c r="BC104" s="366"/>
      <c r="BD104" s="366"/>
      <c r="BE104" s="366"/>
      <c r="BF104" s="370"/>
      <c r="BG104" s="370"/>
      <c r="BH104" s="370"/>
      <c r="BI104" s="370"/>
      <c r="BJ104" s="370"/>
      <c r="BK104" s="370"/>
      <c r="BL104" s="370"/>
      <c r="BM104" s="370"/>
      <c r="BN104" s="370"/>
      <c r="BO104" s="370"/>
      <c r="BP104" s="370"/>
      <c r="BQ104" s="370"/>
      <c r="BR104" s="370"/>
      <c r="BS104" s="370"/>
      <c r="BT104" s="370"/>
      <c r="BU104" s="370"/>
      <c r="BV104" s="370"/>
      <c r="BW104" s="370"/>
      <c r="BX104" s="369"/>
      <c r="BY104" s="370"/>
      <c r="BZ104" s="370"/>
      <c r="CA104" s="370"/>
      <c r="CB104" s="370"/>
      <c r="CC104" s="370"/>
      <c r="CD104" s="370"/>
      <c r="CE104" s="370"/>
      <c r="CF104" s="370"/>
      <c r="CG104" s="370"/>
      <c r="CH104" s="370"/>
      <c r="CI104" s="370"/>
      <c r="CJ104" s="370"/>
      <c r="CK104" s="370"/>
      <c r="CL104" s="369"/>
      <c r="CM104" s="370"/>
      <c r="CN104" s="370"/>
      <c r="CO104" s="370"/>
      <c r="CP104" s="370"/>
      <c r="CQ104" s="370"/>
      <c r="CR104" s="370"/>
      <c r="CS104" s="370"/>
      <c r="CT104" s="370"/>
    </row>
    <row r="105" spans="1:98" ht="12" customHeight="1">
      <c r="A105" s="366" t="s">
        <v>36</v>
      </c>
      <c r="B105" s="366" t="s">
        <v>716</v>
      </c>
      <c r="C105" s="371" t="s">
        <v>717</v>
      </c>
      <c r="D105" s="367" t="s">
        <v>723</v>
      </c>
      <c r="E105" s="366">
        <v>2</v>
      </c>
      <c r="F105" s="368">
        <v>1</v>
      </c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>
        <v>1</v>
      </c>
      <c r="X105" s="366"/>
      <c r="Y105" s="366"/>
      <c r="Z105" s="366"/>
      <c r="AA105" s="366"/>
      <c r="AB105" s="366"/>
      <c r="AC105" s="366"/>
      <c r="AD105" s="366"/>
      <c r="AE105" s="366"/>
      <c r="AF105" s="366"/>
      <c r="AG105" s="366"/>
      <c r="AH105" s="366"/>
      <c r="AI105" s="366"/>
      <c r="AJ105" s="366"/>
      <c r="AK105" s="366"/>
      <c r="AL105" s="366"/>
      <c r="AM105" s="366"/>
      <c r="AN105" s="366"/>
      <c r="AO105" s="366"/>
      <c r="AP105" s="366"/>
      <c r="AQ105" s="366"/>
      <c r="AR105" s="366"/>
      <c r="AS105" s="366"/>
      <c r="AT105" s="370"/>
      <c r="AU105" s="370"/>
      <c r="AV105" s="370"/>
      <c r="AW105" s="370"/>
      <c r="AX105" s="370"/>
      <c r="AY105" s="370"/>
      <c r="AZ105" s="370"/>
      <c r="BA105" s="370"/>
      <c r="BB105" s="366"/>
      <c r="BC105" s="366"/>
      <c r="BD105" s="366"/>
      <c r="BE105" s="366"/>
      <c r="BF105" s="370"/>
      <c r="BG105" s="370"/>
      <c r="BH105" s="370"/>
      <c r="BI105" s="370"/>
      <c r="BJ105" s="370"/>
      <c r="BK105" s="370"/>
      <c r="BL105" s="370"/>
      <c r="BM105" s="370"/>
      <c r="BN105" s="370"/>
      <c r="BO105" s="370"/>
      <c r="BP105" s="370"/>
      <c r="BQ105" s="370"/>
      <c r="BR105" s="370"/>
      <c r="BS105" s="370"/>
      <c r="BT105" s="370"/>
      <c r="BU105" s="370"/>
      <c r="BV105" s="370"/>
      <c r="BW105" s="370"/>
      <c r="BX105" s="369"/>
      <c r="BY105" s="370"/>
      <c r="BZ105" s="370"/>
      <c r="CA105" s="370"/>
      <c r="CB105" s="370"/>
      <c r="CC105" s="370"/>
      <c r="CD105" s="370"/>
      <c r="CE105" s="370"/>
      <c r="CF105" s="370"/>
      <c r="CG105" s="370"/>
      <c r="CH105" s="370"/>
      <c r="CI105" s="370"/>
      <c r="CJ105" s="370"/>
      <c r="CK105" s="370"/>
      <c r="CL105" s="369"/>
      <c r="CM105" s="370"/>
      <c r="CN105" s="370"/>
      <c r="CO105" s="370"/>
      <c r="CP105" s="370"/>
      <c r="CQ105" s="370"/>
      <c r="CR105" s="370"/>
      <c r="CS105" s="370"/>
      <c r="CT105" s="370"/>
    </row>
    <row r="106" spans="1:98" ht="12" customHeight="1">
      <c r="A106" s="366"/>
      <c r="B106" s="366" t="s">
        <v>716</v>
      </c>
      <c r="C106" s="371" t="s">
        <v>717</v>
      </c>
      <c r="D106" s="367" t="s">
        <v>724</v>
      </c>
      <c r="E106" s="366">
        <v>1</v>
      </c>
      <c r="F106" s="368">
        <v>1</v>
      </c>
      <c r="G106" s="366"/>
      <c r="H106" s="366"/>
      <c r="I106" s="366"/>
      <c r="J106" s="366"/>
      <c r="K106" s="366"/>
      <c r="L106" s="366"/>
      <c r="M106" s="366"/>
      <c r="N106" s="366"/>
      <c r="O106" s="366"/>
      <c r="P106" s="366"/>
      <c r="Q106" s="366"/>
      <c r="R106" s="366"/>
      <c r="S106" s="366"/>
      <c r="T106" s="366"/>
      <c r="U106" s="366"/>
      <c r="V106" s="366"/>
      <c r="W106" s="366">
        <v>1</v>
      </c>
      <c r="X106" s="366"/>
      <c r="Y106" s="366"/>
      <c r="Z106" s="366"/>
      <c r="AA106" s="366"/>
      <c r="AB106" s="366"/>
      <c r="AC106" s="366"/>
      <c r="AD106" s="366"/>
      <c r="AE106" s="366"/>
      <c r="AF106" s="366"/>
      <c r="AG106" s="366"/>
      <c r="AH106" s="366"/>
      <c r="AI106" s="366"/>
      <c r="AJ106" s="366"/>
      <c r="AK106" s="366"/>
      <c r="AL106" s="366"/>
      <c r="AM106" s="366"/>
      <c r="AN106" s="366"/>
      <c r="AO106" s="366"/>
      <c r="AP106" s="366"/>
      <c r="AQ106" s="366"/>
      <c r="AR106" s="366"/>
      <c r="AS106" s="366"/>
      <c r="AT106" s="370"/>
      <c r="AU106" s="370"/>
      <c r="AV106" s="370"/>
      <c r="AW106" s="370"/>
      <c r="AX106" s="370"/>
      <c r="AY106" s="370"/>
      <c r="AZ106" s="370"/>
      <c r="BA106" s="370"/>
      <c r="BB106" s="366"/>
      <c r="BC106" s="366"/>
      <c r="BD106" s="366"/>
      <c r="BE106" s="366"/>
      <c r="BF106" s="370"/>
      <c r="BG106" s="370"/>
      <c r="BH106" s="370"/>
      <c r="BI106" s="370"/>
      <c r="BJ106" s="370"/>
      <c r="BK106" s="370"/>
      <c r="BL106" s="370"/>
      <c r="BM106" s="370"/>
      <c r="BN106" s="370"/>
      <c r="BO106" s="370"/>
      <c r="BP106" s="370"/>
      <c r="BQ106" s="370"/>
      <c r="BR106" s="370"/>
      <c r="BS106" s="370"/>
      <c r="BT106" s="370"/>
      <c r="BU106" s="370"/>
      <c r="BV106" s="370"/>
      <c r="BW106" s="370"/>
      <c r="BX106" s="369"/>
      <c r="BY106" s="370"/>
      <c r="BZ106" s="370"/>
      <c r="CA106" s="370"/>
      <c r="CB106" s="370"/>
      <c r="CC106" s="370"/>
      <c r="CD106" s="370"/>
      <c r="CE106" s="370"/>
      <c r="CF106" s="370"/>
      <c r="CG106" s="370"/>
      <c r="CH106" s="370"/>
      <c r="CI106" s="370"/>
      <c r="CJ106" s="370"/>
      <c r="CK106" s="370"/>
      <c r="CL106" s="369"/>
      <c r="CM106" s="370"/>
      <c r="CN106" s="370"/>
      <c r="CO106" s="370"/>
      <c r="CP106" s="370"/>
      <c r="CQ106" s="370"/>
      <c r="CR106" s="370"/>
      <c r="CS106" s="370"/>
      <c r="CT106" s="370"/>
    </row>
    <row r="107" spans="1:98" ht="12" customHeight="1">
      <c r="A107" s="366" t="s">
        <v>36</v>
      </c>
      <c r="B107" s="366" t="s">
        <v>725</v>
      </c>
      <c r="C107" s="371" t="s">
        <v>717</v>
      </c>
      <c r="D107" s="373" t="s">
        <v>135</v>
      </c>
      <c r="E107" s="372">
        <v>1.5</v>
      </c>
      <c r="F107" s="373">
        <v>1</v>
      </c>
      <c r="G107" s="372"/>
      <c r="H107" s="372"/>
      <c r="I107" s="372"/>
      <c r="J107" s="372"/>
      <c r="K107" s="372"/>
      <c r="L107" s="372"/>
      <c r="M107" s="372"/>
      <c r="N107" s="372">
        <v>1</v>
      </c>
      <c r="O107" s="372"/>
      <c r="P107" s="372"/>
      <c r="Q107" s="372"/>
      <c r="R107" s="372"/>
      <c r="S107" s="372"/>
      <c r="T107" s="372"/>
      <c r="U107" s="372"/>
      <c r="V107" s="372"/>
      <c r="W107" s="372"/>
      <c r="X107" s="372"/>
      <c r="Y107" s="372"/>
      <c r="Z107" s="372"/>
      <c r="AA107" s="372"/>
      <c r="AB107" s="372"/>
      <c r="AC107" s="372"/>
      <c r="AD107" s="372"/>
      <c r="AE107" s="372"/>
      <c r="AF107" s="372"/>
      <c r="AG107" s="372"/>
      <c r="AH107" s="372"/>
      <c r="AI107" s="372"/>
      <c r="AJ107" s="372"/>
      <c r="AK107" s="372"/>
      <c r="AL107" s="372"/>
      <c r="AM107" s="366"/>
      <c r="AN107" s="366"/>
      <c r="AO107" s="366"/>
      <c r="AP107" s="366"/>
      <c r="AQ107" s="366"/>
      <c r="AR107" s="366"/>
      <c r="AS107" s="366"/>
      <c r="AT107" s="375"/>
      <c r="AU107" s="375"/>
      <c r="AV107" s="375"/>
      <c r="AW107" s="375"/>
      <c r="AX107" s="375"/>
      <c r="AY107" s="375"/>
      <c r="AZ107" s="375"/>
      <c r="BA107" s="375"/>
      <c r="BB107" s="372"/>
      <c r="BC107" s="372"/>
      <c r="BD107" s="372"/>
      <c r="BE107" s="372"/>
      <c r="BF107" s="375"/>
      <c r="BG107" s="375"/>
      <c r="BH107" s="375"/>
      <c r="BI107" s="375"/>
      <c r="BJ107" s="375"/>
      <c r="BK107" s="375"/>
      <c r="BL107" s="375"/>
      <c r="BM107" s="370"/>
      <c r="BN107" s="370"/>
      <c r="BO107" s="370"/>
      <c r="BP107" s="370"/>
      <c r="BQ107" s="370"/>
      <c r="BR107" s="370"/>
      <c r="BS107" s="370"/>
      <c r="BT107" s="370"/>
      <c r="BU107" s="370"/>
      <c r="BV107" s="370"/>
      <c r="BW107" s="370"/>
      <c r="BX107" s="369"/>
      <c r="BY107" s="370"/>
      <c r="BZ107" s="370"/>
      <c r="CA107" s="370"/>
      <c r="CB107" s="370"/>
      <c r="CC107" s="370"/>
      <c r="CD107" s="370"/>
      <c r="CE107" s="370"/>
      <c r="CF107" s="370"/>
      <c r="CG107" s="370"/>
      <c r="CH107" s="370"/>
      <c r="CI107" s="370"/>
      <c r="CJ107" s="370"/>
      <c r="CK107" s="370"/>
      <c r="CL107" s="369"/>
      <c r="CM107" s="370"/>
      <c r="CN107" s="370"/>
      <c r="CO107" s="370"/>
      <c r="CP107" s="370"/>
      <c r="CQ107" s="370"/>
      <c r="CR107" s="370"/>
      <c r="CS107" s="370"/>
      <c r="CT107" s="370"/>
    </row>
    <row r="108" spans="1:98" ht="12" customHeight="1">
      <c r="A108" s="366" t="s">
        <v>36</v>
      </c>
      <c r="B108" s="366" t="s">
        <v>725</v>
      </c>
      <c r="C108" s="371" t="s">
        <v>717</v>
      </c>
      <c r="D108" s="373" t="s">
        <v>135</v>
      </c>
      <c r="E108" s="372">
        <v>1.5</v>
      </c>
      <c r="F108" s="373">
        <v>2</v>
      </c>
      <c r="G108" s="372"/>
      <c r="H108" s="372"/>
      <c r="I108" s="372"/>
      <c r="J108" s="372"/>
      <c r="K108" s="372"/>
      <c r="L108" s="372"/>
      <c r="M108" s="372"/>
      <c r="N108" s="372">
        <v>1</v>
      </c>
      <c r="O108" s="372"/>
      <c r="P108" s="372"/>
      <c r="Q108" s="372"/>
      <c r="R108" s="372"/>
      <c r="S108" s="372"/>
      <c r="T108" s="372"/>
      <c r="U108" s="372"/>
      <c r="V108" s="372"/>
      <c r="W108" s="372"/>
      <c r="X108" s="372"/>
      <c r="Y108" s="372"/>
      <c r="Z108" s="372"/>
      <c r="AA108" s="372"/>
      <c r="AB108" s="372"/>
      <c r="AC108" s="372"/>
      <c r="AD108" s="372"/>
      <c r="AE108" s="372"/>
      <c r="AF108" s="372"/>
      <c r="AG108" s="372"/>
      <c r="AH108" s="372"/>
      <c r="AI108" s="372"/>
      <c r="AJ108" s="372"/>
      <c r="AK108" s="372"/>
      <c r="AL108" s="372"/>
      <c r="AM108" s="366"/>
      <c r="AN108" s="366"/>
      <c r="AO108" s="366"/>
      <c r="AP108" s="366"/>
      <c r="AQ108" s="366"/>
      <c r="AR108" s="366"/>
      <c r="AS108" s="366"/>
      <c r="AT108" s="375"/>
      <c r="AU108" s="375"/>
      <c r="AV108" s="375"/>
      <c r="AW108" s="375"/>
      <c r="AX108" s="375"/>
      <c r="AY108" s="375"/>
      <c r="AZ108" s="375"/>
      <c r="BA108" s="375"/>
      <c r="BB108" s="372"/>
      <c r="BC108" s="372"/>
      <c r="BD108" s="372"/>
      <c r="BE108" s="372"/>
      <c r="BF108" s="375"/>
      <c r="BG108" s="375"/>
      <c r="BH108" s="375"/>
      <c r="BI108" s="375"/>
      <c r="BJ108" s="375"/>
      <c r="BK108" s="375"/>
      <c r="BL108" s="375"/>
      <c r="BM108" s="370"/>
      <c r="BN108" s="370"/>
      <c r="BO108" s="370"/>
      <c r="BP108" s="370"/>
      <c r="BQ108" s="370"/>
      <c r="BR108" s="370"/>
      <c r="BS108" s="370"/>
      <c r="BT108" s="370"/>
      <c r="BU108" s="370"/>
      <c r="BV108" s="370"/>
      <c r="BW108" s="370"/>
      <c r="BX108" s="369"/>
      <c r="BY108" s="370"/>
      <c r="BZ108" s="370"/>
      <c r="CA108" s="370"/>
      <c r="CB108" s="370"/>
      <c r="CC108" s="370"/>
      <c r="CD108" s="370"/>
      <c r="CE108" s="370"/>
      <c r="CF108" s="370"/>
      <c r="CG108" s="370"/>
      <c r="CH108" s="370"/>
      <c r="CI108" s="370"/>
      <c r="CJ108" s="370"/>
      <c r="CK108" s="370"/>
      <c r="CL108" s="369"/>
      <c r="CM108" s="370"/>
      <c r="CN108" s="370"/>
      <c r="CO108" s="370"/>
      <c r="CP108" s="370"/>
      <c r="CQ108" s="370"/>
      <c r="CR108" s="370"/>
      <c r="CS108" s="370"/>
      <c r="CT108" s="370"/>
    </row>
    <row r="109" spans="1:98" ht="12" customHeight="1">
      <c r="A109" s="366" t="s">
        <v>36</v>
      </c>
      <c r="B109" s="366" t="s">
        <v>726</v>
      </c>
      <c r="C109" s="371" t="s">
        <v>717</v>
      </c>
      <c r="D109" s="373" t="s">
        <v>727</v>
      </c>
      <c r="E109" s="372">
        <v>5</v>
      </c>
      <c r="F109" s="373">
        <v>1</v>
      </c>
      <c r="G109" s="372"/>
      <c r="H109" s="372"/>
      <c r="I109" s="372"/>
      <c r="J109" s="372"/>
      <c r="K109" s="372"/>
      <c r="L109" s="372"/>
      <c r="M109" s="372"/>
      <c r="N109" s="372"/>
      <c r="O109" s="372">
        <v>1</v>
      </c>
      <c r="P109" s="372"/>
      <c r="Q109" s="372"/>
      <c r="R109" s="372"/>
      <c r="S109" s="372"/>
      <c r="T109" s="372"/>
      <c r="U109" s="372"/>
      <c r="V109" s="372"/>
      <c r="W109" s="372"/>
      <c r="X109" s="372"/>
      <c r="Y109" s="372"/>
      <c r="Z109" s="372"/>
      <c r="AA109" s="372"/>
      <c r="AB109" s="372"/>
      <c r="AC109" s="372"/>
      <c r="AD109" s="372"/>
      <c r="AE109" s="372"/>
      <c r="AF109" s="372"/>
      <c r="AG109" s="372"/>
      <c r="AH109" s="372"/>
      <c r="AI109" s="372"/>
      <c r="AJ109" s="372"/>
      <c r="AK109" s="372"/>
      <c r="AL109" s="372"/>
      <c r="AM109" s="366"/>
      <c r="AN109" s="366"/>
      <c r="AO109" s="366"/>
      <c r="AP109" s="366"/>
      <c r="AQ109" s="366"/>
      <c r="AR109" s="366"/>
      <c r="AS109" s="366"/>
      <c r="AT109" s="375"/>
      <c r="AU109" s="375"/>
      <c r="AV109" s="375"/>
      <c r="AW109" s="375"/>
      <c r="AX109" s="375"/>
      <c r="AY109" s="375"/>
      <c r="AZ109" s="375"/>
      <c r="BA109" s="375"/>
      <c r="BB109" s="372"/>
      <c r="BC109" s="372"/>
      <c r="BD109" s="372"/>
      <c r="BE109" s="372"/>
      <c r="BF109" s="375"/>
      <c r="BG109" s="375"/>
      <c r="BH109" s="375"/>
      <c r="BI109" s="375"/>
      <c r="BJ109" s="375"/>
      <c r="BK109" s="375"/>
      <c r="BL109" s="375"/>
      <c r="BM109" s="370"/>
      <c r="BN109" s="370"/>
      <c r="BO109" s="370"/>
      <c r="BP109" s="370"/>
      <c r="BQ109" s="370"/>
      <c r="BR109" s="370"/>
      <c r="BS109" s="370"/>
      <c r="BT109" s="370"/>
      <c r="BU109" s="370"/>
      <c r="BV109" s="370"/>
      <c r="BW109" s="370"/>
      <c r="BX109" s="369"/>
      <c r="BY109" s="370"/>
      <c r="BZ109" s="370"/>
      <c r="CA109" s="370"/>
      <c r="CB109" s="370"/>
      <c r="CC109" s="370"/>
      <c r="CD109" s="370"/>
      <c r="CE109" s="370"/>
      <c r="CF109" s="370"/>
      <c r="CG109" s="370"/>
      <c r="CH109" s="370"/>
      <c r="CI109" s="370"/>
      <c r="CJ109" s="370"/>
      <c r="CK109" s="370"/>
      <c r="CL109" s="369"/>
      <c r="CM109" s="370"/>
      <c r="CN109" s="370"/>
      <c r="CO109" s="370"/>
      <c r="CP109" s="370"/>
      <c r="CQ109" s="370"/>
      <c r="CR109" s="370"/>
      <c r="CS109" s="370"/>
      <c r="CT109" s="370"/>
    </row>
    <row r="110" spans="1:98" ht="12" customHeight="1">
      <c r="A110" s="366" t="s">
        <v>36</v>
      </c>
      <c r="B110" s="366" t="s">
        <v>728</v>
      </c>
      <c r="C110" s="371" t="s">
        <v>717</v>
      </c>
      <c r="D110" s="373" t="s">
        <v>729</v>
      </c>
      <c r="E110" s="372">
        <v>2</v>
      </c>
      <c r="F110" s="373">
        <v>1</v>
      </c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372"/>
      <c r="Y110" s="372"/>
      <c r="Z110" s="372"/>
      <c r="AA110" s="372"/>
      <c r="AB110" s="372"/>
      <c r="AC110" s="372"/>
      <c r="AD110" s="372"/>
      <c r="AE110" s="372"/>
      <c r="AF110" s="372"/>
      <c r="AG110" s="372"/>
      <c r="AH110" s="372"/>
      <c r="AI110" s="372"/>
      <c r="AJ110" s="372"/>
      <c r="AK110" s="372"/>
      <c r="AL110" s="372"/>
      <c r="AM110" s="366"/>
      <c r="AN110" s="366"/>
      <c r="AO110" s="366"/>
      <c r="AP110" s="366"/>
      <c r="AQ110" s="366"/>
      <c r="AR110" s="366"/>
      <c r="AS110" s="366"/>
      <c r="AT110" s="375"/>
      <c r="AU110" s="375"/>
      <c r="AV110" s="375"/>
      <c r="AW110" s="375"/>
      <c r="AX110" s="375"/>
      <c r="AY110" s="375"/>
      <c r="AZ110" s="375"/>
      <c r="BA110" s="375"/>
      <c r="BB110" s="372"/>
      <c r="BC110" s="372"/>
      <c r="BD110" s="372"/>
      <c r="BE110" s="372"/>
      <c r="BF110" s="375"/>
      <c r="BG110" s="375"/>
      <c r="BH110" s="375"/>
      <c r="BI110" s="375"/>
      <c r="BJ110" s="375"/>
      <c r="BK110" s="375"/>
      <c r="BL110" s="375"/>
      <c r="BM110" s="375"/>
      <c r="BN110" s="375"/>
      <c r="BO110" s="375"/>
      <c r="BP110" s="375"/>
      <c r="BQ110" s="375"/>
      <c r="BR110" s="375"/>
      <c r="BS110" s="375"/>
      <c r="BT110" s="375"/>
      <c r="BU110" s="375"/>
      <c r="BV110" s="375"/>
      <c r="BW110" s="375"/>
      <c r="BX110" s="374"/>
      <c r="BY110" s="375"/>
      <c r="BZ110" s="375"/>
      <c r="CA110" s="375"/>
      <c r="CB110" s="375"/>
      <c r="CC110" s="375"/>
      <c r="CD110" s="375"/>
      <c r="CE110" s="375"/>
      <c r="CF110" s="375"/>
      <c r="CG110" s="375"/>
      <c r="CH110" s="375"/>
      <c r="CI110" s="375"/>
      <c r="CJ110" s="375"/>
      <c r="CK110" s="375"/>
      <c r="CL110" s="374"/>
      <c r="CM110" s="375"/>
      <c r="CN110" s="375"/>
      <c r="CO110" s="375"/>
      <c r="CP110" s="375"/>
      <c r="CQ110" s="375"/>
      <c r="CR110" s="375"/>
      <c r="CS110" s="375"/>
      <c r="CT110" s="375"/>
    </row>
    <row r="111" spans="1:98" ht="12" customHeight="1">
      <c r="A111" s="366" t="s">
        <v>36</v>
      </c>
      <c r="B111" s="366" t="s">
        <v>728</v>
      </c>
      <c r="C111" s="371" t="s">
        <v>717</v>
      </c>
      <c r="D111" s="367" t="s">
        <v>537</v>
      </c>
      <c r="E111" s="366">
        <v>3</v>
      </c>
      <c r="F111" s="368">
        <v>1</v>
      </c>
      <c r="G111" s="366"/>
      <c r="H111" s="366"/>
      <c r="I111" s="366"/>
      <c r="J111" s="366"/>
      <c r="K111" s="366"/>
      <c r="L111" s="366"/>
      <c r="M111" s="366"/>
      <c r="N111" s="366"/>
      <c r="O111" s="366"/>
      <c r="P111" s="366"/>
      <c r="Q111" s="366"/>
      <c r="R111" s="366"/>
      <c r="S111" s="366"/>
      <c r="T111" s="366"/>
      <c r="U111" s="366"/>
      <c r="V111" s="366"/>
      <c r="W111" s="366"/>
      <c r="X111" s="366"/>
      <c r="Y111" s="366"/>
      <c r="Z111" s="366"/>
      <c r="AA111" s="366"/>
      <c r="AB111" s="366"/>
      <c r="AC111" s="366"/>
      <c r="AD111" s="366"/>
      <c r="AE111" s="366"/>
      <c r="AF111" s="366"/>
      <c r="AG111" s="366"/>
      <c r="AH111" s="366"/>
      <c r="AI111" s="366"/>
      <c r="AJ111" s="366"/>
      <c r="AK111" s="366"/>
      <c r="AL111" s="366"/>
      <c r="AM111" s="366"/>
      <c r="AN111" s="366"/>
      <c r="AO111" s="366"/>
      <c r="AP111" s="366"/>
      <c r="AQ111" s="366"/>
      <c r="AR111" s="366"/>
      <c r="AS111" s="366"/>
      <c r="AT111" s="370"/>
      <c r="AU111" s="370"/>
      <c r="AV111" s="370"/>
      <c r="AW111" s="370"/>
      <c r="AX111" s="370"/>
      <c r="AY111" s="370"/>
      <c r="AZ111" s="370"/>
      <c r="BA111" s="370"/>
      <c r="BB111" s="366"/>
      <c r="BC111" s="366"/>
      <c r="BD111" s="366"/>
      <c r="BE111" s="366"/>
      <c r="BF111" s="370"/>
      <c r="BG111" s="370"/>
      <c r="BH111" s="370"/>
      <c r="BI111" s="370"/>
      <c r="BJ111" s="370"/>
      <c r="BK111" s="370"/>
      <c r="BL111" s="370"/>
      <c r="BM111" s="375"/>
      <c r="BN111" s="375"/>
      <c r="BO111" s="375"/>
      <c r="BP111" s="375"/>
      <c r="BQ111" s="375"/>
      <c r="BR111" s="375"/>
      <c r="BS111" s="375"/>
      <c r="BT111" s="375"/>
      <c r="BU111" s="375"/>
      <c r="BV111" s="375"/>
      <c r="BW111" s="375"/>
      <c r="BX111" s="374"/>
      <c r="BY111" s="375"/>
      <c r="BZ111" s="375"/>
      <c r="CA111" s="375"/>
      <c r="CB111" s="375"/>
      <c r="CC111" s="375"/>
      <c r="CD111" s="375"/>
      <c r="CE111" s="375"/>
      <c r="CF111" s="375"/>
      <c r="CG111" s="375"/>
      <c r="CH111" s="375"/>
      <c r="CI111" s="375"/>
      <c r="CJ111" s="375"/>
      <c r="CK111" s="375"/>
      <c r="CL111" s="374"/>
      <c r="CM111" s="375"/>
      <c r="CN111" s="375"/>
      <c r="CO111" s="375"/>
      <c r="CP111" s="375"/>
      <c r="CQ111" s="375"/>
      <c r="CR111" s="375"/>
      <c r="CS111" s="375"/>
      <c r="CT111" s="375"/>
    </row>
    <row r="112" spans="1:98" ht="12" customHeight="1">
      <c r="A112" s="366" t="s">
        <v>36</v>
      </c>
      <c r="B112" s="366" t="s">
        <v>706</v>
      </c>
      <c r="C112" s="371" t="s">
        <v>717</v>
      </c>
      <c r="D112" s="367" t="s">
        <v>137</v>
      </c>
      <c r="E112" s="366">
        <v>5</v>
      </c>
      <c r="F112" s="368">
        <v>1</v>
      </c>
      <c r="G112" s="366"/>
      <c r="H112" s="366"/>
      <c r="I112" s="366"/>
      <c r="J112" s="366"/>
      <c r="K112" s="366"/>
      <c r="L112" s="366"/>
      <c r="M112" s="366"/>
      <c r="N112" s="366"/>
      <c r="O112" s="366"/>
      <c r="P112" s="366"/>
      <c r="Q112" s="366"/>
      <c r="R112" s="366"/>
      <c r="S112" s="366"/>
      <c r="T112" s="366"/>
      <c r="U112" s="366"/>
      <c r="V112" s="366"/>
      <c r="W112" s="366"/>
      <c r="X112" s="366"/>
      <c r="Y112" s="366"/>
      <c r="Z112" s="366"/>
      <c r="AA112" s="366"/>
      <c r="AB112" s="366"/>
      <c r="AC112" s="366"/>
      <c r="AD112" s="366"/>
      <c r="AE112" s="366"/>
      <c r="AF112" s="366"/>
      <c r="AG112" s="366"/>
      <c r="AH112" s="366"/>
      <c r="AI112" s="366"/>
      <c r="AJ112" s="366"/>
      <c r="AK112" s="366"/>
      <c r="AL112" s="366"/>
      <c r="AM112" s="366">
        <v>1</v>
      </c>
      <c r="AN112" s="366"/>
      <c r="AO112" s="366"/>
      <c r="AP112" s="366"/>
      <c r="AQ112" s="366"/>
      <c r="AR112" s="366"/>
      <c r="AS112" s="366"/>
      <c r="AT112" s="370"/>
      <c r="AU112" s="370"/>
      <c r="AV112" s="370"/>
      <c r="AW112" s="370"/>
      <c r="AX112" s="370"/>
      <c r="AY112" s="370"/>
      <c r="AZ112" s="370"/>
      <c r="BA112" s="370"/>
      <c r="BB112" s="366"/>
      <c r="BC112" s="366"/>
      <c r="BD112" s="366"/>
      <c r="BE112" s="366"/>
      <c r="BF112" s="370"/>
      <c r="BG112" s="370"/>
      <c r="BH112" s="370"/>
      <c r="BI112" s="370"/>
      <c r="BJ112" s="370"/>
      <c r="BK112" s="370"/>
      <c r="BL112" s="370"/>
      <c r="BM112" s="375"/>
      <c r="BN112" s="375"/>
      <c r="BO112" s="375"/>
      <c r="BP112" s="375"/>
      <c r="BQ112" s="375"/>
      <c r="BR112" s="375"/>
      <c r="BS112" s="375"/>
      <c r="BT112" s="375"/>
      <c r="BU112" s="375"/>
      <c r="BV112" s="375"/>
      <c r="BW112" s="375"/>
      <c r="BX112" s="374"/>
      <c r="BY112" s="375"/>
      <c r="BZ112" s="375"/>
      <c r="CA112" s="375"/>
      <c r="CB112" s="375"/>
      <c r="CC112" s="375"/>
      <c r="CD112" s="375"/>
      <c r="CE112" s="375"/>
      <c r="CF112" s="375"/>
      <c r="CG112" s="375"/>
      <c r="CH112" s="375"/>
      <c r="CI112" s="375"/>
      <c r="CJ112" s="375"/>
      <c r="CK112" s="375"/>
      <c r="CL112" s="374"/>
      <c r="CM112" s="375"/>
      <c r="CN112" s="375"/>
      <c r="CO112" s="375"/>
      <c r="CP112" s="375"/>
      <c r="CQ112" s="375"/>
      <c r="CR112" s="375"/>
      <c r="CS112" s="375"/>
      <c r="CT112" s="375"/>
    </row>
    <row r="113" spans="1:98" ht="12" customHeight="1">
      <c r="A113" s="366" t="s">
        <v>36</v>
      </c>
      <c r="B113" s="366" t="s">
        <v>730</v>
      </c>
      <c r="C113" s="376" t="s">
        <v>731</v>
      </c>
      <c r="D113" s="367" t="s">
        <v>166</v>
      </c>
      <c r="E113" s="366">
        <v>5</v>
      </c>
      <c r="F113" s="368">
        <v>1</v>
      </c>
      <c r="G113" s="366">
        <v>1</v>
      </c>
      <c r="H113" s="366"/>
      <c r="I113" s="366"/>
      <c r="J113" s="366"/>
      <c r="K113" s="366"/>
      <c r="L113" s="366"/>
      <c r="M113" s="366"/>
      <c r="N113" s="366"/>
      <c r="O113" s="366"/>
      <c r="P113" s="366"/>
      <c r="Q113" s="366"/>
      <c r="R113" s="366"/>
      <c r="S113" s="366"/>
      <c r="T113" s="366"/>
      <c r="U113" s="366"/>
      <c r="V113" s="366"/>
      <c r="W113" s="366"/>
      <c r="X113" s="366"/>
      <c r="Y113" s="366"/>
      <c r="Z113" s="366"/>
      <c r="AA113" s="366"/>
      <c r="AB113" s="366"/>
      <c r="AC113" s="366"/>
      <c r="AD113" s="366"/>
      <c r="AE113" s="366"/>
      <c r="AF113" s="366"/>
      <c r="AG113" s="366"/>
      <c r="AH113" s="366"/>
      <c r="AI113" s="366"/>
      <c r="AJ113" s="366"/>
      <c r="AK113" s="366"/>
      <c r="AL113" s="366"/>
      <c r="AM113" s="366"/>
      <c r="AN113" s="366"/>
      <c r="AO113" s="366"/>
      <c r="AP113" s="366"/>
      <c r="AQ113" s="366"/>
      <c r="AR113" s="366"/>
      <c r="AS113" s="366"/>
      <c r="AT113" s="370"/>
      <c r="AU113" s="370"/>
      <c r="AV113" s="370"/>
      <c r="AW113" s="370"/>
      <c r="AX113" s="370"/>
      <c r="AY113" s="370"/>
      <c r="AZ113" s="370"/>
      <c r="BA113" s="370"/>
      <c r="BB113" s="366"/>
      <c r="BC113" s="366"/>
      <c r="BD113" s="366"/>
      <c r="BE113" s="366"/>
      <c r="BF113" s="370"/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/>
      <c r="BU113" s="370"/>
      <c r="BV113" s="370"/>
      <c r="BW113" s="370"/>
      <c r="BX113" s="369"/>
      <c r="BY113" s="370"/>
      <c r="BZ113" s="370"/>
      <c r="CA113" s="370"/>
      <c r="CB113" s="370"/>
      <c r="CC113" s="370"/>
      <c r="CD113" s="370"/>
      <c r="CE113" s="370"/>
      <c r="CF113" s="370"/>
      <c r="CG113" s="370"/>
      <c r="CH113" s="370"/>
      <c r="CI113" s="370"/>
      <c r="CJ113" s="370"/>
      <c r="CK113" s="370"/>
      <c r="CL113" s="369"/>
      <c r="CM113" s="370"/>
      <c r="CN113" s="370"/>
      <c r="CO113" s="370"/>
      <c r="CP113" s="370"/>
      <c r="CQ113" s="370"/>
      <c r="CR113" s="370"/>
      <c r="CS113" s="370"/>
      <c r="CT113" s="370"/>
    </row>
    <row r="114" spans="1:98" ht="12" customHeight="1">
      <c r="A114" s="366" t="s">
        <v>36</v>
      </c>
      <c r="B114" s="449"/>
      <c r="C114" s="371" t="s">
        <v>732</v>
      </c>
      <c r="D114" s="367" t="s">
        <v>169</v>
      </c>
      <c r="E114" s="366">
        <v>5</v>
      </c>
      <c r="F114" s="368">
        <v>1</v>
      </c>
      <c r="G114" s="366"/>
      <c r="H114" s="366"/>
      <c r="I114" s="366"/>
      <c r="J114" s="366"/>
      <c r="K114" s="366"/>
      <c r="L114" s="366"/>
      <c r="M114" s="449">
        <v>1</v>
      </c>
      <c r="N114" s="366"/>
      <c r="O114" s="366"/>
      <c r="P114" s="366"/>
      <c r="Q114" s="366"/>
      <c r="R114" s="366"/>
      <c r="S114" s="366"/>
      <c r="T114" s="366"/>
      <c r="U114" s="366"/>
      <c r="V114" s="366"/>
      <c r="W114" s="366"/>
      <c r="X114" s="366"/>
      <c r="Y114" s="366"/>
      <c r="Z114" s="366"/>
      <c r="AA114" s="366"/>
      <c r="AB114" s="366"/>
      <c r="AC114" s="366"/>
      <c r="AD114" s="366"/>
      <c r="AE114" s="366"/>
      <c r="AF114" s="366"/>
      <c r="AG114" s="366"/>
      <c r="AH114" s="366"/>
      <c r="AI114" s="366"/>
      <c r="AJ114" s="366"/>
      <c r="AK114" s="366"/>
      <c r="AL114" s="366"/>
      <c r="AM114" s="366"/>
      <c r="AN114" s="366"/>
      <c r="AO114" s="366"/>
      <c r="AP114" s="366"/>
      <c r="AQ114" s="366"/>
      <c r="AR114" s="366"/>
      <c r="AS114" s="366"/>
      <c r="AT114" s="370"/>
      <c r="AU114" s="370"/>
      <c r="AV114" s="370"/>
      <c r="AW114" s="370"/>
      <c r="AX114" s="370"/>
      <c r="AY114" s="370"/>
      <c r="AZ114" s="370"/>
      <c r="BA114" s="370"/>
      <c r="BB114" s="366"/>
      <c r="BC114" s="366"/>
      <c r="BD114" s="366"/>
      <c r="BE114" s="366"/>
      <c r="BF114" s="370"/>
      <c r="BG114" s="370"/>
      <c r="BH114" s="370"/>
      <c r="BI114" s="370"/>
      <c r="BJ114" s="370"/>
      <c r="BK114" s="370"/>
      <c r="BL114" s="370"/>
      <c r="BM114" s="370"/>
      <c r="BN114" s="370"/>
      <c r="BO114" s="370"/>
      <c r="BP114" s="370"/>
      <c r="BQ114" s="370"/>
      <c r="BR114" s="370"/>
      <c r="BS114" s="370"/>
      <c r="BT114" s="370"/>
      <c r="BU114" s="370"/>
      <c r="BV114" s="370"/>
      <c r="BW114" s="370"/>
      <c r="BX114" s="369"/>
      <c r="BY114" s="370"/>
      <c r="BZ114" s="370"/>
      <c r="CA114" s="370"/>
      <c r="CB114" s="370"/>
      <c r="CC114" s="370"/>
      <c r="CD114" s="370"/>
      <c r="CE114" s="370"/>
      <c r="CF114" s="370"/>
      <c r="CG114" s="370"/>
      <c r="CH114" s="370"/>
      <c r="CI114" s="370"/>
      <c r="CJ114" s="370"/>
      <c r="CK114" s="370"/>
      <c r="CL114" s="369"/>
      <c r="CM114" s="370"/>
      <c r="CN114" s="370"/>
      <c r="CO114" s="370"/>
      <c r="CP114" s="370"/>
      <c r="CQ114" s="370"/>
      <c r="CR114" s="370"/>
      <c r="CS114" s="370"/>
      <c r="CT114" s="370"/>
    </row>
    <row r="115" spans="1:98" ht="12" customHeight="1">
      <c r="A115" s="366" t="s">
        <v>36</v>
      </c>
      <c r="B115" s="366"/>
      <c r="C115" s="371" t="s">
        <v>732</v>
      </c>
      <c r="D115" s="373" t="s">
        <v>173</v>
      </c>
      <c r="E115" s="372">
        <v>3</v>
      </c>
      <c r="F115" s="373">
        <v>1</v>
      </c>
      <c r="G115" s="372"/>
      <c r="H115" s="372"/>
      <c r="I115" s="372"/>
      <c r="J115" s="372"/>
      <c r="K115" s="372"/>
      <c r="L115" s="372"/>
      <c r="M115" s="372">
        <v>1</v>
      </c>
      <c r="N115" s="372"/>
      <c r="O115" s="372"/>
      <c r="P115" s="372"/>
      <c r="Q115" s="372"/>
      <c r="R115" s="372"/>
      <c r="S115" s="372"/>
      <c r="T115" s="372"/>
      <c r="U115" s="372"/>
      <c r="V115" s="372"/>
      <c r="W115" s="372"/>
      <c r="X115" s="372"/>
      <c r="Y115" s="372"/>
      <c r="Z115" s="372"/>
      <c r="AA115" s="372"/>
      <c r="AB115" s="372"/>
      <c r="AC115" s="372"/>
      <c r="AD115" s="372"/>
      <c r="AE115" s="372"/>
      <c r="AF115" s="372"/>
      <c r="AG115" s="372"/>
      <c r="AH115" s="372"/>
      <c r="AI115" s="372"/>
      <c r="AJ115" s="372"/>
      <c r="AK115" s="372"/>
      <c r="AL115" s="372"/>
      <c r="AM115" s="366"/>
      <c r="AN115" s="366"/>
      <c r="AO115" s="366"/>
      <c r="AP115" s="366"/>
      <c r="AQ115" s="366"/>
      <c r="AR115" s="366"/>
      <c r="AS115" s="366"/>
      <c r="AT115" s="375"/>
      <c r="AU115" s="375"/>
      <c r="AV115" s="375"/>
      <c r="AW115" s="375"/>
      <c r="AX115" s="375"/>
      <c r="AY115" s="375"/>
      <c r="AZ115" s="375"/>
      <c r="BA115" s="375"/>
      <c r="BB115" s="372"/>
      <c r="BC115" s="372"/>
      <c r="BD115" s="372"/>
      <c r="BE115" s="372"/>
      <c r="BF115" s="375"/>
      <c r="BG115" s="375"/>
      <c r="BH115" s="375"/>
      <c r="BI115" s="375"/>
      <c r="BJ115" s="375"/>
      <c r="BK115" s="375"/>
      <c r="BL115" s="375"/>
      <c r="BM115" s="375"/>
      <c r="BN115" s="375"/>
      <c r="BO115" s="375"/>
      <c r="BP115" s="375"/>
      <c r="BQ115" s="375"/>
      <c r="BR115" s="375"/>
      <c r="BS115" s="375"/>
      <c r="BT115" s="375"/>
      <c r="BU115" s="375"/>
      <c r="BV115" s="375"/>
      <c r="BW115" s="375"/>
      <c r="BX115" s="374"/>
      <c r="BY115" s="375"/>
      <c r="BZ115" s="375"/>
      <c r="CA115" s="375"/>
      <c r="CB115" s="375"/>
      <c r="CC115" s="375"/>
      <c r="CD115" s="375"/>
      <c r="CE115" s="375"/>
      <c r="CF115" s="375"/>
      <c r="CG115" s="375"/>
      <c r="CH115" s="375"/>
      <c r="CI115" s="375"/>
      <c r="CJ115" s="375"/>
      <c r="CK115" s="375"/>
      <c r="CL115" s="374"/>
      <c r="CM115" s="375"/>
      <c r="CN115" s="375"/>
      <c r="CO115" s="375"/>
      <c r="CP115" s="375"/>
      <c r="CQ115" s="375"/>
      <c r="CR115" s="375"/>
      <c r="CS115" s="375"/>
      <c r="CT115" s="375"/>
    </row>
    <row r="116" spans="1:98" ht="12" customHeight="1">
      <c r="A116" s="366" t="s">
        <v>36</v>
      </c>
      <c r="B116" s="366" t="s">
        <v>695</v>
      </c>
      <c r="C116" s="371" t="s">
        <v>732</v>
      </c>
      <c r="D116" s="373" t="s">
        <v>171</v>
      </c>
      <c r="E116" s="372">
        <v>4</v>
      </c>
      <c r="F116" s="373">
        <v>1</v>
      </c>
      <c r="G116" s="372"/>
      <c r="H116" s="372"/>
      <c r="I116" s="372"/>
      <c r="J116" s="372"/>
      <c r="K116" s="372"/>
      <c r="L116" s="372"/>
      <c r="M116" s="372"/>
      <c r="N116" s="372"/>
      <c r="O116" s="372"/>
      <c r="P116" s="372"/>
      <c r="Q116" s="372"/>
      <c r="R116" s="372"/>
      <c r="S116" s="372"/>
      <c r="T116" s="372">
        <v>1</v>
      </c>
      <c r="U116" s="372"/>
      <c r="V116" s="372"/>
      <c r="W116" s="372"/>
      <c r="X116" s="372"/>
      <c r="Y116" s="372"/>
      <c r="Z116" s="372"/>
      <c r="AA116" s="372"/>
      <c r="AB116" s="372"/>
      <c r="AC116" s="372"/>
      <c r="AD116" s="372"/>
      <c r="AE116" s="372"/>
      <c r="AF116" s="372"/>
      <c r="AG116" s="372"/>
      <c r="AH116" s="372"/>
      <c r="AI116" s="372"/>
      <c r="AJ116" s="372"/>
      <c r="AK116" s="372"/>
      <c r="AL116" s="372"/>
      <c r="AM116" s="366"/>
      <c r="AN116" s="366"/>
      <c r="AO116" s="366"/>
      <c r="AP116" s="366"/>
      <c r="AQ116" s="366"/>
      <c r="AR116" s="366"/>
      <c r="AS116" s="366"/>
      <c r="AT116" s="375"/>
      <c r="AU116" s="375"/>
      <c r="AV116" s="375"/>
      <c r="AW116" s="375"/>
      <c r="AX116" s="375"/>
      <c r="AY116" s="375"/>
      <c r="AZ116" s="375"/>
      <c r="BA116" s="375"/>
      <c r="BB116" s="372"/>
      <c r="BC116" s="372"/>
      <c r="BD116" s="372"/>
      <c r="BE116" s="372"/>
      <c r="BF116" s="375"/>
      <c r="BG116" s="375"/>
      <c r="BH116" s="375"/>
      <c r="BI116" s="375"/>
      <c r="BJ116" s="375"/>
      <c r="BK116" s="375"/>
      <c r="BL116" s="375"/>
      <c r="BM116" s="375"/>
      <c r="BN116" s="375"/>
      <c r="BO116" s="375"/>
      <c r="BP116" s="375"/>
      <c r="BQ116" s="375"/>
      <c r="BR116" s="375"/>
      <c r="BS116" s="375"/>
      <c r="BT116" s="375"/>
      <c r="BU116" s="375"/>
      <c r="BV116" s="375"/>
      <c r="BW116" s="375"/>
      <c r="BX116" s="374"/>
      <c r="BY116" s="375"/>
      <c r="BZ116" s="375"/>
      <c r="CA116" s="375"/>
      <c r="CB116" s="375"/>
      <c r="CC116" s="375"/>
      <c r="CD116" s="375"/>
      <c r="CE116" s="375"/>
      <c r="CF116" s="375"/>
      <c r="CG116" s="375"/>
      <c r="CH116" s="375"/>
      <c r="CI116" s="375"/>
      <c r="CJ116" s="375"/>
      <c r="CK116" s="375"/>
      <c r="CL116" s="374"/>
      <c r="CM116" s="375"/>
      <c r="CN116" s="375"/>
      <c r="CO116" s="375"/>
      <c r="CP116" s="375"/>
      <c r="CQ116" s="375"/>
      <c r="CR116" s="375"/>
      <c r="CS116" s="375"/>
      <c r="CT116" s="375"/>
    </row>
    <row r="117" spans="1:98" ht="12" customHeight="1">
      <c r="A117" s="366" t="s">
        <v>36</v>
      </c>
      <c r="B117" s="366" t="s">
        <v>733</v>
      </c>
      <c r="C117" s="371" t="s">
        <v>732</v>
      </c>
      <c r="D117" s="373" t="s">
        <v>172</v>
      </c>
      <c r="E117" s="372">
        <v>3</v>
      </c>
      <c r="F117" s="373">
        <v>1</v>
      </c>
      <c r="G117" s="372"/>
      <c r="H117" s="372"/>
      <c r="I117" s="372"/>
      <c r="J117" s="372"/>
      <c r="K117" s="372"/>
      <c r="L117" s="372"/>
      <c r="M117" s="372"/>
      <c r="N117" s="372"/>
      <c r="O117" s="372"/>
      <c r="P117" s="372"/>
      <c r="Q117" s="372"/>
      <c r="R117" s="372"/>
      <c r="S117" s="372"/>
      <c r="T117" s="372"/>
      <c r="U117" s="372"/>
      <c r="V117" s="372"/>
      <c r="W117" s="372"/>
      <c r="X117" s="372"/>
      <c r="Y117" s="372"/>
      <c r="Z117" s="372"/>
      <c r="AA117" s="372">
        <v>1</v>
      </c>
      <c r="AB117" s="372"/>
      <c r="AC117" s="372"/>
      <c r="AD117" s="372"/>
      <c r="AE117" s="372"/>
      <c r="AF117" s="372"/>
      <c r="AG117" s="372"/>
      <c r="AH117" s="372"/>
      <c r="AI117" s="372"/>
      <c r="AJ117" s="372"/>
      <c r="AK117" s="372"/>
      <c r="AL117" s="372"/>
      <c r="AM117" s="366"/>
      <c r="AN117" s="366"/>
      <c r="AO117" s="366"/>
      <c r="AP117" s="366"/>
      <c r="AQ117" s="366"/>
      <c r="AR117" s="366"/>
      <c r="AS117" s="366"/>
      <c r="AT117" s="375"/>
      <c r="AU117" s="375"/>
      <c r="AV117" s="375"/>
      <c r="AW117" s="375"/>
      <c r="AX117" s="375"/>
      <c r="AY117" s="375"/>
      <c r="AZ117" s="375"/>
      <c r="BA117" s="375"/>
      <c r="BB117" s="372"/>
      <c r="BC117" s="372"/>
      <c r="BD117" s="372"/>
      <c r="BE117" s="372"/>
      <c r="BF117" s="375"/>
      <c r="BG117" s="375"/>
      <c r="BH117" s="375"/>
      <c r="BI117" s="375"/>
      <c r="BJ117" s="375"/>
      <c r="BK117" s="375"/>
      <c r="BL117" s="375"/>
      <c r="BM117" s="375"/>
      <c r="BN117" s="375"/>
      <c r="BO117" s="375"/>
      <c r="BP117" s="375"/>
      <c r="BQ117" s="375"/>
      <c r="BR117" s="375"/>
      <c r="BS117" s="375"/>
      <c r="BT117" s="375"/>
      <c r="BU117" s="375"/>
      <c r="BV117" s="375"/>
      <c r="BW117" s="375"/>
      <c r="BX117" s="374"/>
      <c r="BY117" s="375"/>
      <c r="BZ117" s="375"/>
      <c r="CA117" s="375"/>
      <c r="CB117" s="375"/>
      <c r="CC117" s="375"/>
      <c r="CD117" s="375"/>
      <c r="CE117" s="375"/>
      <c r="CF117" s="375"/>
      <c r="CG117" s="375"/>
      <c r="CH117" s="375"/>
      <c r="CI117" s="375"/>
      <c r="CJ117" s="375"/>
      <c r="CK117" s="375"/>
      <c r="CL117" s="374"/>
      <c r="CM117" s="375"/>
      <c r="CN117" s="375"/>
      <c r="CO117" s="375"/>
      <c r="CP117" s="375"/>
      <c r="CQ117" s="375"/>
      <c r="CR117" s="375"/>
      <c r="CS117" s="375"/>
      <c r="CT117" s="375"/>
    </row>
    <row r="118" spans="1:98" ht="12" customHeight="1">
      <c r="A118" s="366" t="s">
        <v>36</v>
      </c>
      <c r="B118" s="366" t="s">
        <v>734</v>
      </c>
      <c r="C118" s="371" t="s">
        <v>732</v>
      </c>
      <c r="D118" s="373" t="s">
        <v>179</v>
      </c>
      <c r="E118" s="372">
        <v>5</v>
      </c>
      <c r="F118" s="373">
        <v>1</v>
      </c>
      <c r="G118" s="372"/>
      <c r="H118" s="372">
        <v>1</v>
      </c>
      <c r="I118" s="372"/>
      <c r="J118" s="372"/>
      <c r="K118" s="372"/>
      <c r="L118" s="372"/>
      <c r="M118" s="372"/>
      <c r="N118" s="372"/>
      <c r="O118" s="372"/>
      <c r="P118" s="372"/>
      <c r="Q118" s="372"/>
      <c r="R118" s="372"/>
      <c r="S118" s="372"/>
      <c r="T118" s="372"/>
      <c r="U118" s="372"/>
      <c r="V118" s="372"/>
      <c r="W118" s="372"/>
      <c r="X118" s="372"/>
      <c r="Y118" s="372"/>
      <c r="Z118" s="372"/>
      <c r="AA118" s="372"/>
      <c r="AB118" s="372"/>
      <c r="AC118" s="372"/>
      <c r="AD118" s="372"/>
      <c r="AE118" s="372"/>
      <c r="AF118" s="372"/>
      <c r="AG118" s="372"/>
      <c r="AH118" s="372"/>
      <c r="AI118" s="372"/>
      <c r="AJ118" s="372"/>
      <c r="AK118" s="372"/>
      <c r="AL118" s="372"/>
      <c r="AM118" s="366"/>
      <c r="AN118" s="366"/>
      <c r="AO118" s="366"/>
      <c r="AP118" s="366"/>
      <c r="AQ118" s="366"/>
      <c r="AR118" s="366"/>
      <c r="AS118" s="366"/>
      <c r="AT118" s="375"/>
      <c r="AU118" s="375"/>
      <c r="AV118" s="375"/>
      <c r="AW118" s="375"/>
      <c r="AX118" s="375"/>
      <c r="AY118" s="375"/>
      <c r="AZ118" s="375"/>
      <c r="BA118" s="375"/>
      <c r="BB118" s="372"/>
      <c r="BC118" s="372"/>
      <c r="BD118" s="372"/>
      <c r="BE118" s="372"/>
      <c r="BF118" s="375"/>
      <c r="BG118" s="375"/>
      <c r="BH118" s="375"/>
      <c r="BI118" s="375"/>
      <c r="BJ118" s="375"/>
      <c r="BK118" s="375"/>
      <c r="BL118" s="375"/>
      <c r="BM118" s="375"/>
      <c r="BN118" s="375"/>
      <c r="BO118" s="375"/>
      <c r="BP118" s="375"/>
      <c r="BQ118" s="375"/>
      <c r="BR118" s="375"/>
      <c r="BS118" s="375"/>
      <c r="BT118" s="375"/>
      <c r="BU118" s="375"/>
      <c r="BV118" s="375"/>
      <c r="BW118" s="375"/>
      <c r="BX118" s="374"/>
      <c r="BY118" s="375"/>
      <c r="BZ118" s="375"/>
      <c r="CA118" s="375"/>
      <c r="CB118" s="375"/>
      <c r="CC118" s="375"/>
      <c r="CD118" s="375"/>
      <c r="CE118" s="375"/>
      <c r="CF118" s="375"/>
      <c r="CG118" s="375"/>
      <c r="CH118" s="375"/>
      <c r="CI118" s="375"/>
      <c r="CJ118" s="375"/>
      <c r="CK118" s="375"/>
      <c r="CL118" s="374"/>
      <c r="CM118" s="375"/>
      <c r="CN118" s="375"/>
      <c r="CO118" s="375"/>
      <c r="CP118" s="375"/>
      <c r="CQ118" s="375"/>
      <c r="CR118" s="375"/>
      <c r="CS118" s="375"/>
      <c r="CT118" s="375"/>
    </row>
    <row r="119" spans="1:98" ht="12" customHeight="1">
      <c r="A119" s="366" t="s">
        <v>36</v>
      </c>
      <c r="B119" s="366" t="s">
        <v>725</v>
      </c>
      <c r="C119" s="371" t="s">
        <v>732</v>
      </c>
      <c r="D119" s="373" t="s">
        <v>175</v>
      </c>
      <c r="E119" s="372">
        <v>5</v>
      </c>
      <c r="F119" s="373">
        <v>1</v>
      </c>
      <c r="G119" s="372"/>
      <c r="H119" s="372"/>
      <c r="I119" s="372"/>
      <c r="J119" s="372"/>
      <c r="K119" s="372"/>
      <c r="L119" s="372"/>
      <c r="M119" s="372"/>
      <c r="N119" s="372">
        <v>1</v>
      </c>
      <c r="O119" s="372"/>
      <c r="P119" s="372"/>
      <c r="Q119" s="372"/>
      <c r="R119" s="372"/>
      <c r="S119" s="372"/>
      <c r="T119" s="372"/>
      <c r="U119" s="372"/>
      <c r="V119" s="372"/>
      <c r="W119" s="372"/>
      <c r="X119" s="372"/>
      <c r="Y119" s="372"/>
      <c r="Z119" s="372"/>
      <c r="AA119" s="372"/>
      <c r="AB119" s="372"/>
      <c r="AC119" s="372"/>
      <c r="AD119" s="372"/>
      <c r="AE119" s="372"/>
      <c r="AF119" s="372"/>
      <c r="AG119" s="372"/>
      <c r="AH119" s="372"/>
      <c r="AI119" s="372"/>
      <c r="AJ119" s="372"/>
      <c r="AK119" s="372"/>
      <c r="AL119" s="372"/>
      <c r="AM119" s="366"/>
      <c r="AN119" s="366"/>
      <c r="AO119" s="366"/>
      <c r="AP119" s="366"/>
      <c r="AQ119" s="366"/>
      <c r="AR119" s="366"/>
      <c r="AS119" s="366"/>
      <c r="AT119" s="375"/>
      <c r="AU119" s="375"/>
      <c r="AV119" s="375"/>
      <c r="AW119" s="375"/>
      <c r="AX119" s="375"/>
      <c r="AY119" s="375"/>
      <c r="AZ119" s="375"/>
      <c r="BA119" s="375"/>
      <c r="BB119" s="372"/>
      <c r="BC119" s="372"/>
      <c r="BD119" s="372"/>
      <c r="BE119" s="372"/>
      <c r="BF119" s="375"/>
      <c r="BG119" s="375"/>
      <c r="BH119" s="375"/>
      <c r="BI119" s="375"/>
      <c r="BJ119" s="375"/>
      <c r="BK119" s="375"/>
      <c r="BL119" s="375"/>
      <c r="BM119" s="375"/>
      <c r="BN119" s="375"/>
      <c r="BO119" s="375"/>
      <c r="BP119" s="375"/>
      <c r="BQ119" s="375"/>
      <c r="BR119" s="375"/>
      <c r="BS119" s="375"/>
      <c r="BT119" s="375"/>
      <c r="BU119" s="375"/>
      <c r="BV119" s="375"/>
      <c r="BW119" s="375"/>
      <c r="BX119" s="374"/>
      <c r="BY119" s="375"/>
      <c r="BZ119" s="375"/>
      <c r="CA119" s="375"/>
      <c r="CB119" s="375"/>
      <c r="CC119" s="375"/>
      <c r="CD119" s="375"/>
      <c r="CE119" s="375"/>
      <c r="CF119" s="375"/>
      <c r="CG119" s="375"/>
      <c r="CH119" s="375"/>
      <c r="CI119" s="375"/>
      <c r="CJ119" s="375"/>
      <c r="CK119" s="375"/>
      <c r="CL119" s="374"/>
      <c r="CM119" s="375"/>
      <c r="CN119" s="375"/>
      <c r="CO119" s="375"/>
      <c r="CP119" s="375"/>
      <c r="CQ119" s="375"/>
      <c r="CR119" s="375"/>
      <c r="CS119" s="375"/>
      <c r="CT119" s="375"/>
    </row>
    <row r="120" spans="1:98" ht="12" customHeight="1">
      <c r="A120" s="366" t="s">
        <v>36</v>
      </c>
      <c r="B120" s="366" t="s">
        <v>734</v>
      </c>
      <c r="C120" s="371" t="s">
        <v>732</v>
      </c>
      <c r="D120" s="373" t="s">
        <v>177</v>
      </c>
      <c r="E120" s="372">
        <v>5</v>
      </c>
      <c r="F120" s="373">
        <v>1</v>
      </c>
      <c r="G120" s="372"/>
      <c r="H120" s="372">
        <v>1</v>
      </c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72"/>
      <c r="AA120" s="372"/>
      <c r="AB120" s="372"/>
      <c r="AC120" s="372"/>
      <c r="AD120" s="372"/>
      <c r="AE120" s="372"/>
      <c r="AF120" s="372"/>
      <c r="AG120" s="372"/>
      <c r="AH120" s="372"/>
      <c r="AI120" s="372"/>
      <c r="AJ120" s="372"/>
      <c r="AK120" s="372"/>
      <c r="AL120" s="372"/>
      <c r="AM120" s="366"/>
      <c r="AN120" s="366"/>
      <c r="AO120" s="366"/>
      <c r="AP120" s="366"/>
      <c r="AQ120" s="366"/>
      <c r="AR120" s="366"/>
      <c r="AS120" s="366"/>
      <c r="AT120" s="375"/>
      <c r="AU120" s="375"/>
      <c r="AV120" s="375"/>
      <c r="AW120" s="375"/>
      <c r="AX120" s="375"/>
      <c r="AY120" s="375"/>
      <c r="AZ120" s="375"/>
      <c r="BA120" s="375"/>
      <c r="BB120" s="372"/>
      <c r="BC120" s="372"/>
      <c r="BD120" s="372"/>
      <c r="BE120" s="372"/>
      <c r="BF120" s="375"/>
      <c r="BG120" s="375"/>
      <c r="BH120" s="375"/>
      <c r="BI120" s="375"/>
      <c r="BJ120" s="375"/>
      <c r="BK120" s="375"/>
      <c r="BL120" s="375"/>
      <c r="BM120" s="375"/>
      <c r="BN120" s="375"/>
      <c r="BO120" s="375"/>
      <c r="BP120" s="375"/>
      <c r="BQ120" s="375"/>
      <c r="BR120" s="375"/>
      <c r="BS120" s="375"/>
      <c r="BT120" s="375"/>
      <c r="BU120" s="375"/>
      <c r="BV120" s="375"/>
      <c r="BW120" s="375"/>
      <c r="BX120" s="374"/>
      <c r="BY120" s="375"/>
      <c r="BZ120" s="375"/>
      <c r="CA120" s="375"/>
      <c r="CB120" s="375"/>
      <c r="CC120" s="375"/>
      <c r="CD120" s="375"/>
      <c r="CE120" s="375"/>
      <c r="CF120" s="375"/>
      <c r="CG120" s="375"/>
      <c r="CH120" s="375"/>
      <c r="CI120" s="375"/>
      <c r="CJ120" s="375"/>
      <c r="CK120" s="375"/>
      <c r="CL120" s="374"/>
      <c r="CM120" s="375"/>
      <c r="CN120" s="375"/>
      <c r="CO120" s="375"/>
      <c r="CP120" s="375"/>
      <c r="CQ120" s="375"/>
      <c r="CR120" s="375"/>
      <c r="CS120" s="375"/>
      <c r="CT120" s="375"/>
    </row>
    <row r="121" spans="1:98" ht="12" customHeight="1">
      <c r="A121" s="366" t="s">
        <v>36</v>
      </c>
      <c r="B121" s="366" t="s">
        <v>730</v>
      </c>
      <c r="C121" s="372" t="s">
        <v>735</v>
      </c>
      <c r="D121" s="373" t="s">
        <v>154</v>
      </c>
      <c r="E121" s="372">
        <v>5</v>
      </c>
      <c r="F121" s="373">
        <v>1</v>
      </c>
      <c r="G121" s="372">
        <v>1</v>
      </c>
      <c r="H121" s="372"/>
      <c r="I121" s="372"/>
      <c r="J121" s="372"/>
      <c r="K121" s="372"/>
      <c r="L121" s="372"/>
      <c r="M121" s="372"/>
      <c r="N121" s="372"/>
      <c r="O121" s="372"/>
      <c r="P121" s="372"/>
      <c r="Q121" s="372"/>
      <c r="R121" s="372"/>
      <c r="S121" s="372"/>
      <c r="T121" s="372"/>
      <c r="U121" s="372"/>
      <c r="V121" s="372"/>
      <c r="W121" s="372"/>
      <c r="X121" s="372"/>
      <c r="Y121" s="372"/>
      <c r="Z121" s="372"/>
      <c r="AA121" s="372"/>
      <c r="AB121" s="372"/>
      <c r="AC121" s="372"/>
      <c r="AD121" s="372"/>
      <c r="AE121" s="372"/>
      <c r="AF121" s="372"/>
      <c r="AG121" s="372"/>
      <c r="AH121" s="372"/>
      <c r="AI121" s="372"/>
      <c r="AJ121" s="372"/>
      <c r="AK121" s="372"/>
      <c r="AL121" s="372"/>
      <c r="AM121" s="366"/>
      <c r="AN121" s="366"/>
      <c r="AO121" s="366"/>
      <c r="AP121" s="366"/>
      <c r="AQ121" s="366"/>
      <c r="AR121" s="366"/>
      <c r="AS121" s="366"/>
      <c r="AT121" s="375"/>
      <c r="AU121" s="375"/>
      <c r="AV121" s="375"/>
      <c r="AW121" s="375"/>
      <c r="AX121" s="375"/>
      <c r="AY121" s="375"/>
      <c r="AZ121" s="375"/>
      <c r="BA121" s="375"/>
      <c r="BB121" s="372"/>
      <c r="BC121" s="372"/>
      <c r="BD121" s="372"/>
      <c r="BE121" s="372"/>
      <c r="BF121" s="375"/>
      <c r="BG121" s="375"/>
      <c r="BH121" s="375"/>
      <c r="BI121" s="375"/>
      <c r="BJ121" s="375"/>
      <c r="BK121" s="375"/>
      <c r="BL121" s="375"/>
      <c r="BM121" s="375"/>
      <c r="BN121" s="375"/>
      <c r="BO121" s="375"/>
      <c r="BP121" s="375"/>
      <c r="BQ121" s="375"/>
      <c r="BR121" s="375"/>
      <c r="BS121" s="375"/>
      <c r="BT121" s="375"/>
      <c r="BU121" s="375"/>
      <c r="BV121" s="375"/>
      <c r="BW121" s="375"/>
      <c r="BX121" s="374"/>
      <c r="BY121" s="375"/>
      <c r="BZ121" s="375"/>
      <c r="CA121" s="375"/>
      <c r="CB121" s="375"/>
      <c r="CC121" s="375"/>
      <c r="CD121" s="375"/>
      <c r="CE121" s="375"/>
      <c r="CF121" s="375"/>
      <c r="CG121" s="375"/>
      <c r="CH121" s="375"/>
      <c r="CI121" s="375"/>
      <c r="CJ121" s="375"/>
      <c r="CK121" s="375"/>
      <c r="CL121" s="374"/>
      <c r="CM121" s="375"/>
      <c r="CN121" s="375"/>
      <c r="CO121" s="375"/>
      <c r="CP121" s="375"/>
      <c r="CQ121" s="375"/>
      <c r="CR121" s="375"/>
      <c r="CS121" s="375"/>
      <c r="CT121" s="375"/>
    </row>
    <row r="122" spans="1:98" ht="12" customHeight="1">
      <c r="A122" s="366" t="s">
        <v>36</v>
      </c>
      <c r="B122" s="366" t="s">
        <v>736</v>
      </c>
      <c r="C122" s="372" t="s">
        <v>735</v>
      </c>
      <c r="D122" s="373" t="s">
        <v>737</v>
      </c>
      <c r="E122" s="372">
        <v>4</v>
      </c>
      <c r="F122" s="373">
        <v>1</v>
      </c>
      <c r="G122" s="372"/>
      <c r="H122" s="372"/>
      <c r="I122" s="372"/>
      <c r="J122" s="372"/>
      <c r="K122" s="372"/>
      <c r="L122" s="372"/>
      <c r="M122" s="372"/>
      <c r="N122" s="372"/>
      <c r="O122" s="372"/>
      <c r="P122" s="372"/>
      <c r="Q122" s="372"/>
      <c r="R122" s="372"/>
      <c r="S122" s="372"/>
      <c r="T122" s="372"/>
      <c r="U122" s="372"/>
      <c r="V122" s="372"/>
      <c r="W122" s="372"/>
      <c r="X122" s="372"/>
      <c r="Y122" s="372"/>
      <c r="Z122" s="372"/>
      <c r="AA122" s="372"/>
      <c r="AB122" s="372"/>
      <c r="AC122" s="372"/>
      <c r="AD122" s="372"/>
      <c r="AE122" s="372">
        <v>1</v>
      </c>
      <c r="AF122" s="372"/>
      <c r="AG122" s="372"/>
      <c r="AH122" s="372"/>
      <c r="AI122" s="372"/>
      <c r="AJ122" s="372"/>
      <c r="AK122" s="372"/>
      <c r="AL122" s="372"/>
      <c r="AM122" s="366"/>
      <c r="AN122" s="366"/>
      <c r="AO122" s="366"/>
      <c r="AP122" s="366"/>
      <c r="AQ122" s="366"/>
      <c r="AR122" s="366"/>
      <c r="AS122" s="366"/>
      <c r="AT122" s="375"/>
      <c r="AU122" s="375"/>
      <c r="AV122" s="375"/>
      <c r="AW122" s="375"/>
      <c r="AX122" s="375"/>
      <c r="AY122" s="375"/>
      <c r="AZ122" s="375"/>
      <c r="BA122" s="375"/>
      <c r="BB122" s="372"/>
      <c r="BC122" s="372"/>
      <c r="BD122" s="372"/>
      <c r="BE122" s="372"/>
      <c r="BF122" s="375"/>
      <c r="BG122" s="375"/>
      <c r="BH122" s="375"/>
      <c r="BI122" s="375"/>
      <c r="BJ122" s="375"/>
      <c r="BK122" s="375"/>
      <c r="BL122" s="375"/>
      <c r="BM122" s="375"/>
      <c r="BN122" s="375"/>
      <c r="BO122" s="375"/>
      <c r="BP122" s="375"/>
      <c r="BQ122" s="375"/>
      <c r="BR122" s="375"/>
      <c r="BS122" s="375"/>
      <c r="BT122" s="375"/>
      <c r="BU122" s="375"/>
      <c r="BV122" s="375"/>
      <c r="BW122" s="375"/>
      <c r="BX122" s="374"/>
      <c r="BY122" s="375"/>
      <c r="BZ122" s="375"/>
      <c r="CA122" s="375"/>
      <c r="CB122" s="375"/>
      <c r="CC122" s="375"/>
      <c r="CD122" s="375"/>
      <c r="CE122" s="375"/>
      <c r="CF122" s="375"/>
      <c r="CG122" s="375"/>
      <c r="CH122" s="375"/>
      <c r="CI122" s="375"/>
      <c r="CJ122" s="375"/>
      <c r="CK122" s="375"/>
      <c r="CL122" s="374"/>
      <c r="CM122" s="375"/>
      <c r="CN122" s="375"/>
      <c r="CO122" s="375"/>
      <c r="CP122" s="375"/>
      <c r="CQ122" s="375"/>
      <c r="CR122" s="375"/>
      <c r="CS122" s="375"/>
      <c r="CT122" s="375"/>
    </row>
    <row r="123" spans="1:98" ht="12" customHeight="1">
      <c r="A123" s="366" t="s">
        <v>36</v>
      </c>
      <c r="B123" s="366" t="s">
        <v>738</v>
      </c>
      <c r="C123" s="372" t="s">
        <v>735</v>
      </c>
      <c r="D123" s="373" t="s">
        <v>739</v>
      </c>
      <c r="E123" s="372">
        <v>5</v>
      </c>
      <c r="F123" s="373">
        <v>1</v>
      </c>
      <c r="G123" s="372"/>
      <c r="H123" s="372"/>
      <c r="I123" s="372"/>
      <c r="J123" s="372"/>
      <c r="K123" s="372"/>
      <c r="L123" s="372"/>
      <c r="M123" s="372"/>
      <c r="N123" s="372"/>
      <c r="O123" s="372"/>
      <c r="P123" s="372"/>
      <c r="Q123" s="372"/>
      <c r="R123" s="372"/>
      <c r="S123" s="372"/>
      <c r="T123" s="372"/>
      <c r="U123" s="372"/>
      <c r="V123" s="372"/>
      <c r="W123" s="372"/>
      <c r="X123" s="372"/>
      <c r="Y123" s="372"/>
      <c r="Z123" s="372"/>
      <c r="AA123" s="372"/>
      <c r="AB123" s="372"/>
      <c r="AC123" s="372"/>
      <c r="AD123" s="372"/>
      <c r="AE123" s="372"/>
      <c r="AF123" s="372"/>
      <c r="AG123" s="372"/>
      <c r="AH123" s="372"/>
      <c r="AI123" s="372"/>
      <c r="AJ123" s="372"/>
      <c r="AK123" s="372"/>
      <c r="AL123" s="372"/>
      <c r="AM123" s="366"/>
      <c r="AN123" s="366"/>
      <c r="AO123" s="366"/>
      <c r="AP123" s="366"/>
      <c r="AQ123" s="366"/>
      <c r="AR123" s="366"/>
      <c r="AS123" s="366"/>
      <c r="AT123" s="375"/>
      <c r="AU123" s="375"/>
      <c r="AV123" s="375"/>
      <c r="AW123" s="375"/>
      <c r="AX123" s="375"/>
      <c r="AY123" s="375"/>
      <c r="AZ123" s="375"/>
      <c r="BA123" s="375"/>
      <c r="BB123" s="372"/>
      <c r="BC123" s="372"/>
      <c r="BD123" s="372"/>
      <c r="BE123" s="372"/>
      <c r="BF123" s="375">
        <v>1</v>
      </c>
      <c r="BG123" s="375"/>
      <c r="BH123" s="375"/>
      <c r="BI123" s="375"/>
      <c r="BJ123" s="375"/>
      <c r="BK123" s="375"/>
      <c r="BL123" s="375"/>
      <c r="BM123" s="375"/>
      <c r="BN123" s="375"/>
      <c r="BO123" s="375"/>
      <c r="BP123" s="375"/>
      <c r="BQ123" s="375"/>
      <c r="BR123" s="375"/>
      <c r="BS123" s="375"/>
      <c r="BT123" s="375"/>
      <c r="BU123" s="375"/>
      <c r="BV123" s="375"/>
      <c r="BW123" s="375"/>
      <c r="BX123" s="374"/>
      <c r="BY123" s="375"/>
      <c r="BZ123" s="375"/>
      <c r="CA123" s="375"/>
      <c r="CB123" s="375"/>
      <c r="CC123" s="375"/>
      <c r="CD123" s="375"/>
      <c r="CE123" s="375"/>
      <c r="CF123" s="375"/>
      <c r="CG123" s="375"/>
      <c r="CH123" s="375"/>
      <c r="CI123" s="375"/>
      <c r="CJ123" s="375"/>
      <c r="CK123" s="375"/>
      <c r="CL123" s="374"/>
      <c r="CM123" s="375"/>
      <c r="CN123" s="375"/>
      <c r="CO123" s="375"/>
      <c r="CP123" s="375"/>
      <c r="CQ123" s="375"/>
      <c r="CR123" s="375"/>
      <c r="CS123" s="375"/>
      <c r="CT123" s="375"/>
    </row>
    <row r="124" spans="1:98" ht="12" customHeight="1">
      <c r="A124" s="366" t="s">
        <v>36</v>
      </c>
      <c r="B124" s="366" t="s">
        <v>719</v>
      </c>
      <c r="C124" s="372" t="s">
        <v>735</v>
      </c>
      <c r="D124" s="373" t="s">
        <v>160</v>
      </c>
      <c r="E124" s="372">
        <v>3</v>
      </c>
      <c r="F124" s="373">
        <v>1</v>
      </c>
      <c r="G124" s="372"/>
      <c r="H124" s="372"/>
      <c r="I124" s="372"/>
      <c r="J124" s="372"/>
      <c r="K124" s="372"/>
      <c r="L124" s="372"/>
      <c r="M124" s="372"/>
      <c r="N124" s="372"/>
      <c r="O124" s="372"/>
      <c r="P124" s="372"/>
      <c r="Q124" s="372"/>
      <c r="R124" s="372"/>
      <c r="S124" s="372"/>
      <c r="T124" s="372"/>
      <c r="U124" s="372"/>
      <c r="V124" s="372">
        <v>1</v>
      </c>
      <c r="W124" s="372"/>
      <c r="X124" s="372"/>
      <c r="Y124" s="372"/>
      <c r="Z124" s="372"/>
      <c r="AA124" s="372"/>
      <c r="AB124" s="372"/>
      <c r="AC124" s="372"/>
      <c r="AD124" s="372"/>
      <c r="AE124" s="372"/>
      <c r="AF124" s="372"/>
      <c r="AG124" s="372"/>
      <c r="AH124" s="372"/>
      <c r="AI124" s="372"/>
      <c r="AJ124" s="372"/>
      <c r="AK124" s="372"/>
      <c r="AL124" s="372"/>
      <c r="AM124" s="366"/>
      <c r="AN124" s="366"/>
      <c r="AO124" s="366"/>
      <c r="AP124" s="366"/>
      <c r="AQ124" s="366"/>
      <c r="AR124" s="366"/>
      <c r="AS124" s="366"/>
      <c r="AT124" s="375"/>
      <c r="AU124" s="375"/>
      <c r="AV124" s="375"/>
      <c r="AW124" s="375"/>
      <c r="AX124" s="375"/>
      <c r="AY124" s="375"/>
      <c r="AZ124" s="375"/>
      <c r="BA124" s="375"/>
      <c r="BB124" s="372"/>
      <c r="BC124" s="372"/>
      <c r="BD124" s="372"/>
      <c r="BE124" s="372"/>
      <c r="BF124" s="375"/>
      <c r="BG124" s="375"/>
      <c r="BH124" s="375"/>
      <c r="BI124" s="375"/>
      <c r="BJ124" s="375"/>
      <c r="BK124" s="375"/>
      <c r="BL124" s="375"/>
      <c r="BM124" s="375"/>
      <c r="BN124" s="375"/>
      <c r="BO124" s="375"/>
      <c r="BP124" s="375"/>
      <c r="BQ124" s="375"/>
      <c r="BR124" s="375"/>
      <c r="BS124" s="375"/>
      <c r="BT124" s="375"/>
      <c r="BU124" s="375"/>
      <c r="BV124" s="375"/>
      <c r="BW124" s="375"/>
      <c r="BX124" s="374"/>
      <c r="BY124" s="375"/>
      <c r="BZ124" s="375"/>
      <c r="CA124" s="375"/>
      <c r="CB124" s="375"/>
      <c r="CC124" s="375"/>
      <c r="CD124" s="375"/>
      <c r="CE124" s="375"/>
      <c r="CF124" s="375"/>
      <c r="CG124" s="375"/>
      <c r="CH124" s="375"/>
      <c r="CI124" s="375"/>
      <c r="CJ124" s="375"/>
      <c r="CK124" s="375"/>
      <c r="CL124" s="374"/>
      <c r="CM124" s="375"/>
      <c r="CN124" s="375"/>
      <c r="CO124" s="375"/>
      <c r="CP124" s="375"/>
      <c r="CQ124" s="375"/>
      <c r="CR124" s="375"/>
      <c r="CS124" s="375"/>
      <c r="CT124" s="375"/>
    </row>
    <row r="125" spans="1:98" ht="12" customHeight="1">
      <c r="A125" s="366" t="s">
        <v>36</v>
      </c>
      <c r="B125" s="366" t="s">
        <v>694</v>
      </c>
      <c r="C125" s="372" t="s">
        <v>735</v>
      </c>
      <c r="D125" s="373" t="s">
        <v>167</v>
      </c>
      <c r="E125" s="372">
        <v>5</v>
      </c>
      <c r="F125" s="373">
        <v>1</v>
      </c>
      <c r="G125" s="372"/>
      <c r="H125" s="372"/>
      <c r="I125" s="372"/>
      <c r="J125" s="372"/>
      <c r="K125" s="372"/>
      <c r="L125" s="372"/>
      <c r="M125" s="372"/>
      <c r="N125" s="372"/>
      <c r="O125" s="372"/>
      <c r="P125" s="372"/>
      <c r="Q125" s="372"/>
      <c r="R125" s="372"/>
      <c r="S125" s="372"/>
      <c r="T125" s="372"/>
      <c r="U125" s="372"/>
      <c r="V125" s="372"/>
      <c r="W125" s="372"/>
      <c r="X125" s="372"/>
      <c r="Y125" s="372"/>
      <c r="Z125" s="372"/>
      <c r="AA125" s="372"/>
      <c r="AB125" s="372">
        <v>1</v>
      </c>
      <c r="AC125" s="372"/>
      <c r="AD125" s="372"/>
      <c r="AE125" s="372"/>
      <c r="AF125" s="372"/>
      <c r="AG125" s="372"/>
      <c r="AH125" s="372"/>
      <c r="AI125" s="372"/>
      <c r="AJ125" s="372"/>
      <c r="AK125" s="372"/>
      <c r="AL125" s="372"/>
      <c r="AM125" s="366"/>
      <c r="AN125" s="366"/>
      <c r="AO125" s="366"/>
      <c r="AP125" s="366"/>
      <c r="AQ125" s="366"/>
      <c r="AR125" s="366"/>
      <c r="AS125" s="366"/>
      <c r="AT125" s="375"/>
      <c r="AU125" s="375"/>
      <c r="AV125" s="375"/>
      <c r="AW125" s="375"/>
      <c r="AX125" s="375"/>
      <c r="AY125" s="375"/>
      <c r="AZ125" s="375"/>
      <c r="BA125" s="375"/>
      <c r="BB125" s="372"/>
      <c r="BC125" s="372"/>
      <c r="BD125" s="372"/>
      <c r="BE125" s="372"/>
      <c r="BF125" s="375"/>
      <c r="BG125" s="375"/>
      <c r="BH125" s="375"/>
      <c r="BI125" s="375"/>
      <c r="BJ125" s="375"/>
      <c r="BK125" s="375"/>
      <c r="BL125" s="375"/>
      <c r="BM125" s="375"/>
      <c r="BN125" s="375"/>
      <c r="BO125" s="375"/>
      <c r="BP125" s="375"/>
      <c r="BQ125" s="375"/>
      <c r="BR125" s="375"/>
      <c r="BS125" s="375"/>
      <c r="BT125" s="375"/>
      <c r="BU125" s="375"/>
      <c r="BV125" s="375"/>
      <c r="BW125" s="375"/>
      <c r="BX125" s="374"/>
      <c r="BY125" s="375"/>
      <c r="BZ125" s="375"/>
      <c r="CA125" s="375"/>
      <c r="CB125" s="375"/>
      <c r="CC125" s="375"/>
      <c r="CD125" s="375"/>
      <c r="CE125" s="375"/>
      <c r="CF125" s="375"/>
      <c r="CG125" s="375"/>
      <c r="CH125" s="375"/>
      <c r="CI125" s="375"/>
      <c r="CJ125" s="375"/>
      <c r="CK125" s="375"/>
      <c r="CL125" s="374"/>
      <c r="CM125" s="375"/>
      <c r="CN125" s="375"/>
      <c r="CO125" s="375"/>
      <c r="CP125" s="375"/>
      <c r="CQ125" s="375"/>
      <c r="CR125" s="375"/>
      <c r="CS125" s="375"/>
      <c r="CT125" s="375"/>
    </row>
    <row r="126" spans="1:98" ht="12" customHeight="1">
      <c r="A126" s="366" t="s">
        <v>36</v>
      </c>
      <c r="B126" s="377" t="s">
        <v>740</v>
      </c>
      <c r="C126" s="372" t="s">
        <v>741</v>
      </c>
      <c r="D126" s="378" t="s">
        <v>146</v>
      </c>
      <c r="E126" s="366">
        <v>3</v>
      </c>
      <c r="F126" s="368">
        <v>1</v>
      </c>
      <c r="G126" s="366"/>
      <c r="H126" s="366"/>
      <c r="I126" s="366"/>
      <c r="J126" s="366"/>
      <c r="K126" s="366"/>
      <c r="L126" s="366"/>
      <c r="M126" s="366"/>
      <c r="N126" s="366"/>
      <c r="O126" s="366"/>
      <c r="P126" s="366"/>
      <c r="Q126" s="366"/>
      <c r="R126" s="366"/>
      <c r="S126" s="366"/>
      <c r="T126" s="366"/>
      <c r="U126" s="366"/>
      <c r="V126" s="366"/>
      <c r="W126" s="366"/>
      <c r="X126" s="366"/>
      <c r="Y126" s="366"/>
      <c r="Z126" s="366"/>
      <c r="AA126" s="366"/>
      <c r="AB126" s="366"/>
      <c r="AC126" s="366"/>
      <c r="AD126" s="366"/>
      <c r="AE126" s="366"/>
      <c r="AF126" s="366"/>
      <c r="AG126" s="366"/>
      <c r="AH126" s="366"/>
      <c r="AI126" s="366"/>
      <c r="AJ126" s="366"/>
      <c r="AK126" s="366"/>
      <c r="AL126" s="366"/>
      <c r="AM126" s="366"/>
      <c r="AN126" s="366">
        <v>1</v>
      </c>
      <c r="AO126" s="366"/>
      <c r="AP126" s="366"/>
      <c r="AQ126" s="366"/>
      <c r="AR126" s="366"/>
      <c r="AS126" s="366"/>
      <c r="AT126" s="370"/>
      <c r="AU126" s="370"/>
      <c r="AV126" s="370"/>
      <c r="AW126" s="370"/>
      <c r="AX126" s="370"/>
      <c r="AY126" s="370"/>
      <c r="AZ126" s="370"/>
      <c r="BA126" s="370"/>
      <c r="BB126" s="366"/>
      <c r="BC126" s="366"/>
      <c r="BD126" s="366"/>
      <c r="BE126" s="366"/>
      <c r="BF126" s="370"/>
      <c r="BG126" s="370"/>
      <c r="BH126" s="370"/>
      <c r="BI126" s="370"/>
      <c r="BJ126" s="370"/>
      <c r="BK126" s="370"/>
      <c r="BL126" s="370"/>
      <c r="BM126" s="370"/>
      <c r="BN126" s="370"/>
      <c r="BO126" s="370"/>
      <c r="BP126" s="370"/>
      <c r="BQ126" s="370"/>
      <c r="BR126" s="370"/>
      <c r="BS126" s="370"/>
      <c r="BT126" s="370"/>
      <c r="BU126" s="370"/>
      <c r="BV126" s="370"/>
      <c r="BW126" s="370"/>
      <c r="BX126" s="369"/>
      <c r="BY126" s="370"/>
      <c r="BZ126" s="370"/>
      <c r="CA126" s="370"/>
      <c r="CB126" s="370"/>
      <c r="CC126" s="370"/>
      <c r="CD126" s="370"/>
      <c r="CE126" s="370"/>
      <c r="CF126" s="370"/>
      <c r="CG126" s="370"/>
      <c r="CH126" s="370"/>
      <c r="CI126" s="370"/>
      <c r="CJ126" s="370"/>
      <c r="CK126" s="370"/>
      <c r="CL126" s="369"/>
      <c r="CM126" s="370"/>
      <c r="CN126" s="370"/>
      <c r="CO126" s="370"/>
      <c r="CP126" s="370"/>
      <c r="CQ126" s="370"/>
      <c r="CR126" s="370"/>
      <c r="CS126" s="370"/>
      <c r="CT126" s="370"/>
    </row>
    <row r="127" spans="1:98" ht="12" customHeight="1">
      <c r="A127" s="366" t="s">
        <v>36</v>
      </c>
      <c r="B127" s="377" t="s">
        <v>742</v>
      </c>
      <c r="C127" s="372" t="s">
        <v>741</v>
      </c>
      <c r="D127" s="367" t="s">
        <v>149</v>
      </c>
      <c r="E127" s="366">
        <v>3</v>
      </c>
      <c r="F127" s="368">
        <v>1</v>
      </c>
      <c r="G127" s="366"/>
      <c r="H127" s="366"/>
      <c r="I127" s="366"/>
      <c r="J127" s="366"/>
      <c r="K127" s="366"/>
      <c r="L127" s="366"/>
      <c r="M127" s="366"/>
      <c r="N127" s="366"/>
      <c r="O127" s="366"/>
      <c r="P127" s="366"/>
      <c r="Q127" s="366"/>
      <c r="R127" s="366"/>
      <c r="S127" s="366"/>
      <c r="T127" s="366"/>
      <c r="U127" s="366"/>
      <c r="V127" s="366"/>
      <c r="W127" s="366"/>
      <c r="X127" s="366"/>
      <c r="Y127" s="366"/>
      <c r="Z127" s="366"/>
      <c r="AA127" s="366"/>
      <c r="AB127" s="366"/>
      <c r="AC127" s="366"/>
      <c r="AD127" s="366"/>
      <c r="AE127" s="366"/>
      <c r="AF127" s="366"/>
      <c r="AG127" s="366"/>
      <c r="AH127" s="366"/>
      <c r="AI127" s="366"/>
      <c r="AJ127" s="366"/>
      <c r="AK127" s="366"/>
      <c r="AL127" s="366"/>
      <c r="AM127" s="366"/>
      <c r="AN127" s="366"/>
      <c r="AO127" s="366"/>
      <c r="AP127" s="366"/>
      <c r="AQ127" s="366"/>
      <c r="AR127" s="366"/>
      <c r="AS127" s="366"/>
      <c r="AT127" s="370"/>
      <c r="AU127" s="370"/>
      <c r="AV127" s="370"/>
      <c r="AW127" s="370"/>
      <c r="AX127" s="370"/>
      <c r="AY127" s="370"/>
      <c r="AZ127" s="370"/>
      <c r="BA127" s="370"/>
      <c r="BB127" s="366"/>
      <c r="BC127" s="366"/>
      <c r="BD127" s="366"/>
      <c r="BE127" s="366"/>
      <c r="BF127" s="370"/>
      <c r="BG127" s="370"/>
      <c r="BH127" s="370"/>
      <c r="BI127" s="370"/>
      <c r="BJ127" s="370"/>
      <c r="BK127" s="370"/>
      <c r="BL127" s="370"/>
      <c r="BM127" s="375"/>
      <c r="BN127" s="375"/>
      <c r="BO127" s="375"/>
      <c r="BP127" s="375"/>
      <c r="BQ127" s="375"/>
      <c r="BR127" s="375"/>
      <c r="BS127" s="375"/>
      <c r="BT127" s="375"/>
      <c r="BU127" s="375"/>
      <c r="BV127" s="375"/>
      <c r="BW127" s="375"/>
      <c r="BX127" s="374"/>
      <c r="BY127" s="375"/>
      <c r="BZ127" s="375"/>
      <c r="CA127" s="375"/>
      <c r="CB127" s="375"/>
      <c r="CC127" s="375"/>
      <c r="CD127" s="375"/>
      <c r="CE127" s="375"/>
      <c r="CF127" s="375"/>
      <c r="CG127" s="375"/>
      <c r="CH127" s="375"/>
      <c r="CI127" s="375"/>
      <c r="CJ127" s="375"/>
      <c r="CK127" s="375"/>
      <c r="CL127" s="374"/>
      <c r="CM127" s="375"/>
      <c r="CN127" s="375"/>
      <c r="CO127" s="375"/>
      <c r="CP127" s="375"/>
      <c r="CQ127" s="375"/>
      <c r="CR127" s="375"/>
      <c r="CS127" s="375"/>
      <c r="CT127" s="375"/>
    </row>
    <row r="128" spans="1:98" ht="12" customHeight="1">
      <c r="A128" s="366" t="s">
        <v>36</v>
      </c>
      <c r="B128" s="366" t="s">
        <v>743</v>
      </c>
      <c r="C128" s="372" t="s">
        <v>741</v>
      </c>
      <c r="D128" s="373" t="s">
        <v>147</v>
      </c>
      <c r="E128" s="372">
        <v>3</v>
      </c>
      <c r="F128" s="373">
        <v>1</v>
      </c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372"/>
      <c r="Y128" s="372"/>
      <c r="Z128" s="372"/>
      <c r="AA128" s="372"/>
      <c r="AB128" s="372"/>
      <c r="AC128" s="372">
        <v>1</v>
      </c>
      <c r="AD128" s="372"/>
      <c r="AE128" s="372"/>
      <c r="AF128" s="372"/>
      <c r="AG128" s="372"/>
      <c r="AH128" s="372"/>
      <c r="AI128" s="372"/>
      <c r="AJ128" s="372"/>
      <c r="AK128" s="372"/>
      <c r="AL128" s="372"/>
      <c r="AM128" s="366"/>
      <c r="AN128" s="366"/>
      <c r="AO128" s="366"/>
      <c r="AP128" s="366"/>
      <c r="AQ128" s="366"/>
      <c r="AR128" s="366"/>
      <c r="AS128" s="366"/>
      <c r="AT128" s="375"/>
      <c r="AU128" s="375"/>
      <c r="AV128" s="375"/>
      <c r="AW128" s="375"/>
      <c r="AX128" s="375"/>
      <c r="AY128" s="375"/>
      <c r="AZ128" s="375"/>
      <c r="BA128" s="375"/>
      <c r="BB128" s="372"/>
      <c r="BC128" s="372"/>
      <c r="BD128" s="372"/>
      <c r="BE128" s="372"/>
      <c r="BF128" s="375"/>
      <c r="BG128" s="375"/>
      <c r="BH128" s="375"/>
      <c r="BI128" s="375"/>
      <c r="BJ128" s="375"/>
      <c r="BK128" s="375"/>
      <c r="BL128" s="375"/>
      <c r="BM128" s="370"/>
      <c r="BN128" s="370"/>
      <c r="BO128" s="370"/>
      <c r="BP128" s="370"/>
      <c r="BQ128" s="370"/>
      <c r="BR128" s="370"/>
      <c r="BS128" s="370"/>
      <c r="BT128" s="370"/>
      <c r="BU128" s="370"/>
      <c r="BV128" s="370"/>
      <c r="BW128" s="370"/>
      <c r="BX128" s="369"/>
      <c r="BY128" s="370"/>
      <c r="BZ128" s="370"/>
      <c r="CA128" s="370"/>
      <c r="CB128" s="370"/>
      <c r="CC128" s="370"/>
      <c r="CD128" s="370"/>
      <c r="CE128" s="370"/>
      <c r="CF128" s="370"/>
      <c r="CG128" s="370"/>
      <c r="CH128" s="370"/>
      <c r="CI128" s="370"/>
      <c r="CJ128" s="370"/>
      <c r="CK128" s="370"/>
      <c r="CL128" s="369"/>
      <c r="CM128" s="370"/>
      <c r="CN128" s="370"/>
      <c r="CO128" s="370"/>
      <c r="CP128" s="370"/>
      <c r="CQ128" s="370"/>
      <c r="CR128" s="370"/>
      <c r="CS128" s="370"/>
      <c r="CT128" s="370"/>
    </row>
    <row r="129" spans="1:98" ht="12" customHeight="1">
      <c r="A129" s="366" t="s">
        <v>36</v>
      </c>
      <c r="B129" s="366" t="s">
        <v>726</v>
      </c>
      <c r="C129" s="372" t="s">
        <v>741</v>
      </c>
      <c r="D129" s="373" t="s">
        <v>148</v>
      </c>
      <c r="E129" s="372">
        <v>5</v>
      </c>
      <c r="F129" s="373">
        <v>1</v>
      </c>
      <c r="G129" s="372"/>
      <c r="H129" s="372"/>
      <c r="I129" s="372"/>
      <c r="J129" s="372"/>
      <c r="K129" s="372"/>
      <c r="L129" s="372"/>
      <c r="M129" s="372"/>
      <c r="N129" s="372"/>
      <c r="O129" s="372">
        <v>1</v>
      </c>
      <c r="P129" s="372"/>
      <c r="Q129" s="372"/>
      <c r="R129" s="372"/>
      <c r="S129" s="372"/>
      <c r="T129" s="372"/>
      <c r="U129" s="372"/>
      <c r="V129" s="372"/>
      <c r="W129" s="372"/>
      <c r="X129" s="372"/>
      <c r="Y129" s="372"/>
      <c r="Z129" s="372"/>
      <c r="AA129" s="372"/>
      <c r="AB129" s="372"/>
      <c r="AC129" s="372"/>
      <c r="AD129" s="372"/>
      <c r="AE129" s="372"/>
      <c r="AF129" s="372"/>
      <c r="AG129" s="372"/>
      <c r="AH129" s="372"/>
      <c r="AI129" s="372"/>
      <c r="AJ129" s="372"/>
      <c r="AK129" s="372"/>
      <c r="AL129" s="372"/>
      <c r="AM129" s="366"/>
      <c r="AN129" s="366"/>
      <c r="AO129" s="366"/>
      <c r="AP129" s="366"/>
      <c r="AQ129" s="366"/>
      <c r="AR129" s="366"/>
      <c r="AS129" s="366"/>
      <c r="AT129" s="375"/>
      <c r="AU129" s="375"/>
      <c r="AV129" s="375"/>
      <c r="AW129" s="375"/>
      <c r="AX129" s="375"/>
      <c r="AY129" s="375"/>
      <c r="AZ129" s="375"/>
      <c r="BA129" s="375"/>
      <c r="BB129" s="372"/>
      <c r="BC129" s="372"/>
      <c r="BD129" s="372"/>
      <c r="BE129" s="372"/>
      <c r="BF129" s="375"/>
      <c r="BG129" s="375"/>
      <c r="BH129" s="375"/>
      <c r="BI129" s="375"/>
      <c r="BJ129" s="375"/>
      <c r="BK129" s="375"/>
      <c r="BL129" s="375"/>
      <c r="BM129" s="370"/>
      <c r="BN129" s="370"/>
      <c r="BO129" s="370"/>
      <c r="BP129" s="370"/>
      <c r="BQ129" s="370"/>
      <c r="BR129" s="370"/>
      <c r="BS129" s="370"/>
      <c r="BT129" s="370"/>
      <c r="BU129" s="370"/>
      <c r="BV129" s="370"/>
      <c r="BW129" s="370"/>
      <c r="BX129" s="369"/>
      <c r="BY129" s="370"/>
      <c r="BZ129" s="370"/>
      <c r="CA129" s="370"/>
      <c r="CB129" s="370"/>
      <c r="CC129" s="370"/>
      <c r="CD129" s="370"/>
      <c r="CE129" s="370"/>
      <c r="CF129" s="370"/>
      <c r="CG129" s="370"/>
      <c r="CH129" s="370"/>
      <c r="CI129" s="370"/>
      <c r="CJ129" s="370"/>
      <c r="CK129" s="370"/>
      <c r="CL129" s="369"/>
      <c r="CM129" s="370"/>
      <c r="CN129" s="370"/>
      <c r="CO129" s="370"/>
      <c r="CP129" s="370"/>
      <c r="CQ129" s="370"/>
      <c r="CR129" s="370"/>
      <c r="CS129" s="370"/>
      <c r="CT129" s="370"/>
    </row>
    <row r="130" spans="1:98" ht="12" customHeight="1">
      <c r="A130" s="366" t="s">
        <v>36</v>
      </c>
      <c r="B130" s="377" t="s">
        <v>742</v>
      </c>
      <c r="C130" s="372" t="s">
        <v>741</v>
      </c>
      <c r="D130" s="373" t="s">
        <v>744</v>
      </c>
      <c r="E130" s="372">
        <v>3</v>
      </c>
      <c r="F130" s="373">
        <v>1</v>
      </c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72"/>
      <c r="AA130" s="372"/>
      <c r="AB130" s="372"/>
      <c r="AC130" s="372"/>
      <c r="AD130" s="372"/>
      <c r="AE130" s="372"/>
      <c r="AF130" s="372"/>
      <c r="AG130" s="372"/>
      <c r="AH130" s="372"/>
      <c r="AI130" s="372"/>
      <c r="AJ130" s="372"/>
      <c r="AK130" s="372"/>
      <c r="AL130" s="372"/>
      <c r="AM130" s="366"/>
      <c r="AN130" s="366"/>
      <c r="AO130" s="366"/>
      <c r="AP130" s="366"/>
      <c r="AQ130" s="366"/>
      <c r="AR130" s="366"/>
      <c r="AS130" s="366"/>
      <c r="AT130" s="375"/>
      <c r="AU130" s="375"/>
      <c r="AV130" s="375"/>
      <c r="AW130" s="375"/>
      <c r="AX130" s="375"/>
      <c r="AY130" s="375"/>
      <c r="AZ130" s="375"/>
      <c r="BA130" s="375"/>
      <c r="BB130" s="372"/>
      <c r="BC130" s="372"/>
      <c r="BD130" s="372"/>
      <c r="BE130" s="372"/>
      <c r="BF130" s="375"/>
      <c r="BG130" s="375"/>
      <c r="BH130" s="375"/>
      <c r="BI130" s="375"/>
      <c r="BJ130" s="375"/>
      <c r="BK130" s="375"/>
      <c r="BL130" s="375"/>
      <c r="BM130" s="370"/>
      <c r="BN130" s="370"/>
      <c r="BO130" s="370"/>
      <c r="BP130" s="370"/>
      <c r="BQ130" s="370"/>
      <c r="BR130" s="370"/>
      <c r="BS130" s="370"/>
      <c r="BT130" s="370"/>
      <c r="BU130" s="370"/>
      <c r="BV130" s="370"/>
      <c r="BW130" s="370"/>
      <c r="BX130" s="369"/>
      <c r="BY130" s="370"/>
      <c r="BZ130" s="370"/>
      <c r="CA130" s="370"/>
      <c r="CB130" s="370"/>
      <c r="CC130" s="370"/>
      <c r="CD130" s="370"/>
      <c r="CE130" s="370"/>
      <c r="CF130" s="370"/>
      <c r="CG130" s="370"/>
      <c r="CH130" s="370"/>
      <c r="CI130" s="370"/>
      <c r="CJ130" s="370"/>
      <c r="CK130" s="370"/>
      <c r="CL130" s="369"/>
      <c r="CM130" s="370"/>
      <c r="CN130" s="370"/>
      <c r="CO130" s="370"/>
      <c r="CP130" s="370"/>
      <c r="CQ130" s="370"/>
      <c r="CR130" s="370"/>
      <c r="CS130" s="370"/>
      <c r="CT130" s="370"/>
    </row>
    <row r="131" spans="1:98" ht="12" customHeight="1">
      <c r="A131" s="366" t="s">
        <v>36</v>
      </c>
      <c r="B131" s="366" t="s">
        <v>726</v>
      </c>
      <c r="C131" s="372" t="s">
        <v>741</v>
      </c>
      <c r="D131" s="373" t="s">
        <v>151</v>
      </c>
      <c r="E131" s="372">
        <v>5</v>
      </c>
      <c r="F131" s="373">
        <v>1</v>
      </c>
      <c r="G131" s="372"/>
      <c r="H131" s="372"/>
      <c r="I131" s="372"/>
      <c r="J131" s="372"/>
      <c r="K131" s="372"/>
      <c r="L131" s="372"/>
      <c r="M131" s="372"/>
      <c r="N131" s="372"/>
      <c r="O131" s="372">
        <v>1</v>
      </c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72"/>
      <c r="AA131" s="372"/>
      <c r="AB131" s="372"/>
      <c r="AC131" s="372"/>
      <c r="AD131" s="372"/>
      <c r="AE131" s="372"/>
      <c r="AF131" s="372"/>
      <c r="AG131" s="372"/>
      <c r="AH131" s="372"/>
      <c r="AI131" s="372"/>
      <c r="AJ131" s="372"/>
      <c r="AK131" s="372"/>
      <c r="AL131" s="372"/>
      <c r="AM131" s="366"/>
      <c r="AN131" s="366"/>
      <c r="AO131" s="366"/>
      <c r="AP131" s="366"/>
      <c r="AQ131" s="366"/>
      <c r="AR131" s="366"/>
      <c r="AS131" s="366"/>
      <c r="AT131" s="375"/>
      <c r="AU131" s="375"/>
      <c r="AV131" s="375"/>
      <c r="AW131" s="375"/>
      <c r="AX131" s="375"/>
      <c r="AY131" s="375"/>
      <c r="AZ131" s="375"/>
      <c r="BA131" s="375"/>
      <c r="BB131" s="372"/>
      <c r="BC131" s="372"/>
      <c r="BD131" s="372"/>
      <c r="BE131" s="372"/>
      <c r="BF131" s="375"/>
      <c r="BG131" s="375"/>
      <c r="BH131" s="375"/>
      <c r="BI131" s="375"/>
      <c r="BJ131" s="375"/>
      <c r="BK131" s="375"/>
      <c r="BL131" s="375"/>
      <c r="BM131" s="370"/>
      <c r="BN131" s="370"/>
      <c r="BO131" s="370"/>
      <c r="BP131" s="370"/>
      <c r="BQ131" s="370"/>
      <c r="BR131" s="370"/>
      <c r="BS131" s="370"/>
      <c r="BT131" s="370"/>
      <c r="BU131" s="370"/>
      <c r="BV131" s="370"/>
      <c r="BW131" s="370"/>
      <c r="BX131" s="369"/>
      <c r="BY131" s="370"/>
      <c r="BZ131" s="370"/>
      <c r="CA131" s="370"/>
      <c r="CB131" s="370"/>
      <c r="CC131" s="370"/>
      <c r="CD131" s="370"/>
      <c r="CE131" s="370"/>
      <c r="CF131" s="370"/>
      <c r="CG131" s="370"/>
      <c r="CH131" s="370"/>
      <c r="CI131" s="370"/>
      <c r="CJ131" s="370"/>
      <c r="CK131" s="370"/>
      <c r="CL131" s="369"/>
      <c r="CM131" s="370"/>
      <c r="CN131" s="370"/>
      <c r="CO131" s="370"/>
      <c r="CP131" s="370"/>
      <c r="CQ131" s="370"/>
      <c r="CR131" s="370"/>
      <c r="CS131" s="370"/>
      <c r="CT131" s="370"/>
    </row>
    <row r="132" spans="1:98" ht="12" customHeight="1">
      <c r="A132" s="366" t="s">
        <v>36</v>
      </c>
      <c r="B132" s="377"/>
      <c r="C132" s="372" t="s">
        <v>741</v>
      </c>
      <c r="D132" s="373" t="s">
        <v>152</v>
      </c>
      <c r="E132" s="372">
        <v>3</v>
      </c>
      <c r="F132" s="373">
        <v>1</v>
      </c>
      <c r="G132" s="372"/>
      <c r="H132" s="372"/>
      <c r="I132" s="372"/>
      <c r="J132" s="372"/>
      <c r="K132" s="372"/>
      <c r="L132" s="372"/>
      <c r="M132" s="372"/>
      <c r="N132" s="372"/>
      <c r="O132" s="372"/>
      <c r="P132" s="372"/>
      <c r="Q132" s="372"/>
      <c r="R132" s="372"/>
      <c r="S132" s="372"/>
      <c r="T132" s="372"/>
      <c r="U132" s="372"/>
      <c r="V132" s="372"/>
      <c r="W132" s="372"/>
      <c r="X132" s="372"/>
      <c r="Y132" s="372"/>
      <c r="Z132" s="372"/>
      <c r="AA132" s="372"/>
      <c r="AB132" s="372"/>
      <c r="AC132" s="372"/>
      <c r="AD132" s="372"/>
      <c r="AE132" s="372"/>
      <c r="AF132" s="372"/>
      <c r="AG132" s="372"/>
      <c r="AH132" s="372"/>
      <c r="AI132" s="372"/>
      <c r="AJ132" s="372"/>
      <c r="AK132" s="372"/>
      <c r="AL132" s="372"/>
      <c r="AM132" s="366"/>
      <c r="AN132" s="366"/>
      <c r="AO132" s="366"/>
      <c r="AP132" s="366"/>
      <c r="AQ132" s="366"/>
      <c r="AR132" s="366"/>
      <c r="AS132" s="366"/>
      <c r="AT132" s="375"/>
      <c r="AU132" s="375"/>
      <c r="AV132" s="375"/>
      <c r="AW132" s="375"/>
      <c r="AX132" s="375"/>
      <c r="AY132" s="375"/>
      <c r="AZ132" s="375"/>
      <c r="BA132" s="375"/>
      <c r="BB132" s="372"/>
      <c r="BC132" s="372"/>
      <c r="BD132" s="372"/>
      <c r="BE132" s="372"/>
      <c r="BF132" s="375"/>
      <c r="BG132" s="375"/>
      <c r="BH132" s="375"/>
      <c r="BI132" s="375"/>
      <c r="BJ132" s="375"/>
      <c r="BK132" s="375"/>
      <c r="BL132" s="375"/>
      <c r="BM132" s="370"/>
      <c r="BN132" s="370"/>
      <c r="BO132" s="370"/>
      <c r="BP132" s="370"/>
      <c r="BQ132" s="370"/>
      <c r="BR132" s="370"/>
      <c r="BS132" s="370"/>
      <c r="BT132" s="370"/>
      <c r="BU132" s="370"/>
      <c r="BV132" s="370"/>
      <c r="BW132" s="370"/>
      <c r="BX132" s="369"/>
      <c r="BY132" s="370"/>
      <c r="BZ132" s="370"/>
      <c r="CA132" s="370"/>
      <c r="CB132" s="370"/>
      <c r="CC132" s="370"/>
      <c r="CD132" s="370"/>
      <c r="CE132" s="370"/>
      <c r="CF132" s="370"/>
      <c r="CG132" s="370"/>
      <c r="CH132" s="370"/>
      <c r="CI132" s="370"/>
      <c r="CJ132" s="370"/>
      <c r="CK132" s="370"/>
      <c r="CL132" s="369"/>
      <c r="CM132" s="370"/>
      <c r="CN132" s="370"/>
      <c r="CO132" s="370"/>
      <c r="CP132" s="370"/>
      <c r="CQ132" s="370"/>
      <c r="CR132" s="370"/>
      <c r="CS132" s="370"/>
      <c r="CT132" s="370"/>
    </row>
    <row r="133" spans="1:98">
      <c r="A133" s="450"/>
      <c r="B133" s="450"/>
      <c r="C133" s="450" t="s">
        <v>745</v>
      </c>
      <c r="D133" s="450" t="s">
        <v>318</v>
      </c>
      <c r="E133" s="450">
        <v>1.5</v>
      </c>
      <c r="F133" s="450">
        <v>0</v>
      </c>
      <c r="G133" s="450"/>
      <c r="H133" s="450"/>
      <c r="I133" s="450"/>
      <c r="J133" s="450"/>
      <c r="K133" s="450"/>
      <c r="L133" s="450"/>
      <c r="M133" s="450"/>
      <c r="N133" s="450"/>
      <c r="O133" s="450"/>
      <c r="P133" s="450"/>
      <c r="Q133" s="450"/>
      <c r="R133" s="450"/>
      <c r="S133" s="450"/>
      <c r="T133" s="450"/>
      <c r="U133" s="450"/>
      <c r="V133" s="450"/>
      <c r="W133" s="450"/>
      <c r="X133" s="450"/>
      <c r="Y133" s="450"/>
      <c r="Z133" s="450"/>
      <c r="AA133" s="450"/>
      <c r="AB133" s="450"/>
      <c r="AC133" s="450"/>
      <c r="AD133" s="450"/>
      <c r="AE133" s="450"/>
      <c r="AF133" s="450"/>
      <c r="AG133" s="450"/>
      <c r="AH133" s="450"/>
      <c r="AI133" s="450"/>
      <c r="AJ133" s="450"/>
      <c r="AK133" s="450"/>
      <c r="AL133" s="450"/>
      <c r="AM133" s="450"/>
      <c r="AN133" s="450"/>
      <c r="AO133" s="450"/>
      <c r="AP133" s="450"/>
      <c r="AQ133" s="450"/>
      <c r="AR133" s="450"/>
      <c r="AS133" s="450"/>
      <c r="AT133" s="450"/>
      <c r="AU133" s="450"/>
      <c r="AV133" s="450"/>
      <c r="AW133" s="450"/>
      <c r="AX133" s="450"/>
      <c r="AY133" s="450"/>
      <c r="AZ133" s="450"/>
      <c r="BA133" s="450"/>
      <c r="BB133" s="450"/>
      <c r="BC133" s="450"/>
      <c r="BD133" s="450"/>
      <c r="BE133" s="450"/>
      <c r="BF133" s="450"/>
      <c r="BG133" s="450"/>
      <c r="BH133" s="450"/>
      <c r="BI133" s="450"/>
      <c r="BJ133" s="450"/>
      <c r="BK133" s="450"/>
      <c r="BL133" s="450"/>
      <c r="BM133" s="450"/>
      <c r="BN133" s="450"/>
      <c r="BO133" s="450"/>
      <c r="BP133" s="450"/>
      <c r="BQ133" s="450"/>
      <c r="BR133" s="450"/>
      <c r="BS133" s="450"/>
      <c r="BT133" s="450"/>
      <c r="BU133" s="450"/>
      <c r="BV133" s="450"/>
      <c r="BW133" s="450"/>
      <c r="BX133" s="450"/>
      <c r="BY133" s="450"/>
      <c r="BZ133" s="450"/>
      <c r="CA133" s="450"/>
      <c r="CB133" s="450"/>
      <c r="CC133" s="450"/>
      <c r="CD133" s="450"/>
      <c r="CE133" s="450"/>
      <c r="CF133" s="450"/>
      <c r="CG133" s="450"/>
      <c r="CH133" s="450"/>
      <c r="CI133" s="450"/>
      <c r="CJ133" s="450"/>
      <c r="CK133" s="450"/>
      <c r="CL133" s="450"/>
      <c r="CM133" s="450"/>
      <c r="CN133" s="450"/>
      <c r="CO133" s="450"/>
      <c r="CP133" s="450"/>
      <c r="CQ133" s="450"/>
      <c r="CR133" s="450"/>
      <c r="CS133" s="450"/>
      <c r="CT133" s="450"/>
    </row>
    <row r="134" spans="1:98">
      <c r="A134" s="450"/>
      <c r="B134" s="450"/>
      <c r="C134" s="450" t="s">
        <v>745</v>
      </c>
      <c r="D134" s="450" t="s">
        <v>746</v>
      </c>
      <c r="E134" s="450">
        <v>1.5</v>
      </c>
      <c r="F134" s="450">
        <v>1</v>
      </c>
      <c r="G134" s="450"/>
      <c r="H134" s="450"/>
      <c r="I134" s="450"/>
      <c r="J134" s="450"/>
      <c r="K134" s="450"/>
      <c r="L134" s="450"/>
      <c r="M134" s="450"/>
      <c r="N134" s="450"/>
      <c r="O134" s="450"/>
      <c r="P134" s="450"/>
      <c r="Q134" s="450"/>
      <c r="R134" s="450"/>
      <c r="S134" s="450"/>
      <c r="T134" s="450"/>
      <c r="U134" s="450"/>
      <c r="V134" s="450"/>
      <c r="W134" s="450"/>
      <c r="X134" s="450"/>
      <c r="Y134" s="450"/>
      <c r="Z134" s="450"/>
      <c r="AA134" s="450"/>
      <c r="AB134" s="450"/>
      <c r="AC134" s="450"/>
      <c r="AD134" s="450"/>
      <c r="AE134" s="450"/>
      <c r="AF134" s="450"/>
      <c r="AG134" s="450"/>
      <c r="AH134" s="450"/>
      <c r="AI134" s="450"/>
      <c r="AJ134" s="450"/>
      <c r="AK134" s="450"/>
      <c r="AL134" s="450"/>
      <c r="AM134" s="450"/>
      <c r="AN134" s="450"/>
      <c r="AO134" s="450"/>
      <c r="AP134" s="450"/>
      <c r="AQ134" s="450"/>
      <c r="AR134" s="450"/>
      <c r="AS134" s="450"/>
      <c r="AT134" s="450"/>
      <c r="AU134" s="450"/>
      <c r="AV134" s="450"/>
      <c r="AW134" s="450"/>
      <c r="AX134" s="450"/>
      <c r="AY134" s="450"/>
      <c r="AZ134" s="450"/>
      <c r="BA134" s="450"/>
      <c r="BB134" s="450"/>
      <c r="BC134" s="450"/>
      <c r="BD134" s="450"/>
      <c r="BE134" s="450"/>
      <c r="BF134" s="450"/>
      <c r="BG134" s="450"/>
      <c r="BH134" s="450"/>
      <c r="BI134" s="450"/>
      <c r="BJ134" s="450"/>
      <c r="BK134" s="450"/>
      <c r="BL134" s="450"/>
      <c r="BM134" s="450"/>
      <c r="BN134" s="450"/>
      <c r="BO134" s="450"/>
      <c r="BP134" s="450"/>
      <c r="BQ134" s="450"/>
      <c r="BR134" s="450"/>
      <c r="BS134" s="450"/>
      <c r="BT134" s="450"/>
      <c r="BU134" s="450"/>
      <c r="BV134" s="450"/>
      <c r="BW134" s="450"/>
      <c r="BX134" s="450"/>
      <c r="BY134" s="450"/>
      <c r="BZ134" s="450"/>
      <c r="CA134" s="450"/>
      <c r="CB134" s="450"/>
      <c r="CC134" s="450"/>
      <c r="CD134" s="450"/>
      <c r="CE134" s="450"/>
      <c r="CF134" s="450"/>
      <c r="CG134" s="450"/>
      <c r="CH134" s="450"/>
      <c r="CI134" s="450"/>
      <c r="CJ134" s="450"/>
      <c r="CK134" s="450"/>
      <c r="CL134" s="450"/>
      <c r="CM134" s="450"/>
      <c r="CN134" s="450"/>
      <c r="CO134" s="450"/>
      <c r="CP134" s="450"/>
      <c r="CQ134" s="450"/>
      <c r="CR134" s="450"/>
      <c r="CS134" s="450"/>
      <c r="CT134" s="450"/>
    </row>
    <row r="135" spans="1:98">
      <c r="A135" s="450"/>
      <c r="B135" s="450"/>
      <c r="C135" s="450" t="s">
        <v>745</v>
      </c>
      <c r="D135" s="450" t="s">
        <v>747</v>
      </c>
      <c r="E135" s="450">
        <v>0</v>
      </c>
      <c r="F135" s="450">
        <v>1</v>
      </c>
      <c r="G135" s="450"/>
      <c r="H135" s="450"/>
      <c r="I135" s="450"/>
      <c r="J135" s="450"/>
      <c r="K135" s="450"/>
      <c r="L135" s="450"/>
      <c r="M135" s="450"/>
      <c r="N135" s="450"/>
      <c r="O135" s="450"/>
      <c r="P135" s="450"/>
      <c r="Q135" s="450"/>
      <c r="R135" s="450"/>
      <c r="S135" s="450"/>
      <c r="T135" s="450"/>
      <c r="U135" s="450"/>
      <c r="V135" s="450"/>
      <c r="W135" s="450"/>
      <c r="X135" s="450"/>
      <c r="Y135" s="450"/>
      <c r="Z135" s="450"/>
      <c r="AA135" s="450"/>
      <c r="AB135" s="450"/>
      <c r="AC135" s="450"/>
      <c r="AD135" s="450"/>
      <c r="AE135" s="450"/>
      <c r="AF135" s="450"/>
      <c r="AG135" s="450"/>
      <c r="AH135" s="450"/>
      <c r="AI135" s="450"/>
      <c r="AJ135" s="450"/>
      <c r="AK135" s="450"/>
      <c r="AL135" s="450"/>
      <c r="AM135" s="450"/>
      <c r="AN135" s="450"/>
      <c r="AO135" s="450"/>
      <c r="AP135" s="450"/>
      <c r="AQ135" s="450"/>
      <c r="AR135" s="450"/>
      <c r="AS135" s="450"/>
      <c r="AT135" s="450"/>
      <c r="AU135" s="450"/>
      <c r="AV135" s="450"/>
      <c r="AW135" s="450"/>
      <c r="AX135" s="450"/>
      <c r="AY135" s="450"/>
      <c r="AZ135" s="450"/>
      <c r="BA135" s="450"/>
      <c r="BB135" s="450"/>
      <c r="BC135" s="450"/>
      <c r="BD135" s="450"/>
      <c r="BE135" s="450"/>
      <c r="BF135" s="450"/>
      <c r="BG135" s="450"/>
      <c r="BH135" s="450"/>
      <c r="BI135" s="450"/>
      <c r="BJ135" s="450"/>
      <c r="BK135" s="450"/>
      <c r="BL135" s="450"/>
      <c r="BM135" s="450"/>
      <c r="BN135" s="450"/>
      <c r="BO135" s="450"/>
      <c r="BP135" s="450"/>
      <c r="BQ135" s="450"/>
      <c r="BR135" s="450"/>
      <c r="BS135" s="450"/>
      <c r="BT135" s="450"/>
      <c r="BU135" s="450"/>
      <c r="BV135" s="450"/>
      <c r="BW135" s="450"/>
      <c r="BX135" s="450"/>
      <c r="BY135" s="450"/>
      <c r="BZ135" s="450"/>
      <c r="CA135" s="450"/>
      <c r="CB135" s="450"/>
      <c r="CC135" s="450"/>
      <c r="CD135" s="450"/>
      <c r="CE135" s="450"/>
      <c r="CF135" s="450"/>
      <c r="CG135" s="450"/>
      <c r="CH135" s="450"/>
      <c r="CI135" s="450"/>
      <c r="CJ135" s="450"/>
      <c r="CK135" s="450"/>
      <c r="CL135" s="450"/>
      <c r="CM135" s="450"/>
      <c r="CN135" s="450"/>
      <c r="CO135" s="450"/>
      <c r="CP135" s="450"/>
      <c r="CQ135" s="450"/>
      <c r="CR135" s="450"/>
      <c r="CS135" s="450"/>
      <c r="CT135" s="450"/>
    </row>
    <row r="136" spans="1:98">
      <c r="A136" s="450"/>
      <c r="B136" s="450"/>
      <c r="C136" s="450" t="s">
        <v>745</v>
      </c>
      <c r="D136" s="450" t="s">
        <v>748</v>
      </c>
      <c r="E136" s="450">
        <v>1.5</v>
      </c>
      <c r="F136" s="450">
        <v>1</v>
      </c>
      <c r="G136" s="450"/>
      <c r="H136" s="450"/>
      <c r="I136" s="450"/>
      <c r="J136" s="450"/>
      <c r="K136" s="450"/>
      <c r="L136" s="450"/>
      <c r="M136" s="450"/>
      <c r="N136" s="450"/>
      <c r="O136" s="450"/>
      <c r="P136" s="450"/>
      <c r="Q136" s="450"/>
      <c r="R136" s="450"/>
      <c r="S136" s="450"/>
      <c r="T136" s="450"/>
      <c r="U136" s="450"/>
      <c r="V136" s="450"/>
      <c r="W136" s="450"/>
      <c r="X136" s="450"/>
      <c r="Y136" s="450"/>
      <c r="Z136" s="450"/>
      <c r="AA136" s="450"/>
      <c r="AB136" s="450"/>
      <c r="AC136" s="450"/>
      <c r="AD136" s="450"/>
      <c r="AE136" s="450"/>
      <c r="AF136" s="450"/>
      <c r="AG136" s="450"/>
      <c r="AH136" s="450"/>
      <c r="AI136" s="450"/>
      <c r="AJ136" s="450"/>
      <c r="AK136" s="450"/>
      <c r="AL136" s="450"/>
      <c r="AM136" s="450"/>
      <c r="AN136" s="450"/>
      <c r="AO136" s="450"/>
      <c r="AP136" s="450"/>
      <c r="AQ136" s="450"/>
      <c r="AR136" s="450"/>
      <c r="AS136" s="450"/>
      <c r="AT136" s="450"/>
      <c r="AU136" s="450"/>
      <c r="AV136" s="450"/>
      <c r="AW136" s="450"/>
      <c r="AX136" s="450"/>
      <c r="AY136" s="450"/>
      <c r="AZ136" s="450"/>
      <c r="BA136" s="450"/>
      <c r="BB136" s="450"/>
      <c r="BC136" s="450"/>
      <c r="BD136" s="450"/>
      <c r="BE136" s="450"/>
      <c r="BF136" s="450"/>
      <c r="BG136" s="450"/>
      <c r="BH136" s="450"/>
      <c r="BI136" s="450"/>
      <c r="BJ136" s="450"/>
      <c r="BK136" s="450"/>
      <c r="BL136" s="450"/>
      <c r="BM136" s="450"/>
      <c r="BN136" s="450"/>
      <c r="BO136" s="450"/>
      <c r="BP136" s="450"/>
      <c r="BQ136" s="450"/>
      <c r="BR136" s="450"/>
      <c r="BS136" s="450"/>
      <c r="BT136" s="450"/>
      <c r="BU136" s="450"/>
      <c r="BV136" s="450"/>
      <c r="BW136" s="450"/>
      <c r="BX136" s="450"/>
      <c r="BY136" s="450"/>
      <c r="BZ136" s="450"/>
      <c r="CA136" s="450"/>
      <c r="CB136" s="450"/>
      <c r="CC136" s="450"/>
      <c r="CD136" s="450"/>
      <c r="CE136" s="450"/>
      <c r="CF136" s="450"/>
      <c r="CG136" s="450"/>
      <c r="CH136" s="450"/>
      <c r="CI136" s="450"/>
      <c r="CJ136" s="450"/>
      <c r="CK136" s="450"/>
      <c r="CL136" s="450"/>
      <c r="CM136" s="450"/>
      <c r="CN136" s="450"/>
      <c r="CO136" s="450"/>
      <c r="CP136" s="450"/>
      <c r="CQ136" s="450"/>
      <c r="CR136" s="450"/>
      <c r="CS136" s="450"/>
      <c r="CT136" s="450"/>
    </row>
    <row r="137" spans="1:98">
      <c r="A137" s="450"/>
      <c r="B137" s="450"/>
      <c r="C137" s="450" t="s">
        <v>745</v>
      </c>
      <c r="D137" s="450" t="s">
        <v>749</v>
      </c>
      <c r="E137" s="450">
        <v>1.5</v>
      </c>
      <c r="F137" s="450">
        <v>0</v>
      </c>
      <c r="G137" s="450"/>
      <c r="H137" s="450"/>
      <c r="I137" s="450"/>
      <c r="J137" s="450"/>
      <c r="K137" s="450"/>
      <c r="L137" s="450"/>
      <c r="M137" s="450"/>
      <c r="N137" s="450"/>
      <c r="O137" s="450"/>
      <c r="P137" s="450"/>
      <c r="Q137" s="450"/>
      <c r="R137" s="450"/>
      <c r="S137" s="450"/>
      <c r="T137" s="450"/>
      <c r="U137" s="450"/>
      <c r="V137" s="450"/>
      <c r="W137" s="450"/>
      <c r="X137" s="450"/>
      <c r="Y137" s="450"/>
      <c r="Z137" s="450"/>
      <c r="AA137" s="450"/>
      <c r="AB137" s="450"/>
      <c r="AC137" s="450"/>
      <c r="AD137" s="450"/>
      <c r="AE137" s="450"/>
      <c r="AF137" s="450"/>
      <c r="AG137" s="450"/>
      <c r="AH137" s="450"/>
      <c r="AI137" s="450"/>
      <c r="AJ137" s="450"/>
      <c r="AK137" s="450"/>
      <c r="AL137" s="450"/>
      <c r="AM137" s="450"/>
      <c r="AN137" s="450"/>
      <c r="AO137" s="450"/>
      <c r="AP137" s="450"/>
      <c r="AQ137" s="450"/>
      <c r="AR137" s="450"/>
      <c r="AS137" s="450"/>
      <c r="AT137" s="450"/>
      <c r="AU137" s="450"/>
      <c r="AV137" s="450"/>
      <c r="AW137" s="450"/>
      <c r="AX137" s="450"/>
      <c r="AY137" s="450"/>
      <c r="AZ137" s="450"/>
      <c r="BA137" s="450"/>
      <c r="BB137" s="450"/>
      <c r="BC137" s="450"/>
      <c r="BD137" s="450"/>
      <c r="BE137" s="450"/>
      <c r="BF137" s="450"/>
      <c r="BG137" s="450"/>
      <c r="BH137" s="450"/>
      <c r="BI137" s="450"/>
      <c r="BJ137" s="450"/>
      <c r="BK137" s="450"/>
      <c r="BL137" s="450"/>
      <c r="BM137" s="450"/>
      <c r="BN137" s="450"/>
      <c r="BO137" s="450"/>
      <c r="BP137" s="450"/>
      <c r="BQ137" s="450"/>
      <c r="BR137" s="450"/>
      <c r="BS137" s="450"/>
      <c r="BT137" s="450"/>
      <c r="BU137" s="450"/>
      <c r="BV137" s="450"/>
      <c r="BW137" s="450"/>
      <c r="BX137" s="450"/>
      <c r="BY137" s="450"/>
      <c r="BZ137" s="450"/>
      <c r="CA137" s="450"/>
      <c r="CB137" s="450"/>
      <c r="CC137" s="450"/>
      <c r="CD137" s="450"/>
      <c r="CE137" s="450"/>
      <c r="CF137" s="450"/>
      <c r="CG137" s="450"/>
      <c r="CH137" s="450"/>
      <c r="CI137" s="450"/>
      <c r="CJ137" s="450"/>
      <c r="CK137" s="450"/>
      <c r="CL137" s="450"/>
      <c r="CM137" s="450"/>
      <c r="CN137" s="450"/>
      <c r="CO137" s="450"/>
      <c r="CP137" s="450"/>
      <c r="CQ137" s="450"/>
      <c r="CR137" s="450"/>
      <c r="CS137" s="450"/>
      <c r="CT137" s="450"/>
    </row>
    <row r="138" spans="1:98">
      <c r="A138" s="450"/>
      <c r="B138" s="450"/>
      <c r="C138" s="450" t="s">
        <v>745</v>
      </c>
      <c r="D138" s="450" t="s">
        <v>750</v>
      </c>
      <c r="E138" s="450">
        <v>1.5</v>
      </c>
      <c r="F138" s="450">
        <v>1</v>
      </c>
      <c r="G138" s="450"/>
      <c r="H138" s="450"/>
      <c r="I138" s="450"/>
      <c r="J138" s="450"/>
      <c r="K138" s="450"/>
      <c r="L138" s="450"/>
      <c r="M138" s="450"/>
      <c r="N138" s="450"/>
      <c r="O138" s="450"/>
      <c r="P138" s="450"/>
      <c r="Q138" s="450"/>
      <c r="R138" s="450"/>
      <c r="S138" s="450"/>
      <c r="T138" s="450"/>
      <c r="U138" s="450"/>
      <c r="V138" s="450"/>
      <c r="W138" s="450"/>
      <c r="X138" s="450"/>
      <c r="Y138" s="450"/>
      <c r="Z138" s="450"/>
      <c r="AA138" s="450"/>
      <c r="AB138" s="450"/>
      <c r="AC138" s="450"/>
      <c r="AD138" s="450"/>
      <c r="AE138" s="450"/>
      <c r="AF138" s="450"/>
      <c r="AG138" s="450"/>
      <c r="AH138" s="450"/>
      <c r="AI138" s="450"/>
      <c r="AJ138" s="450"/>
      <c r="AK138" s="450"/>
      <c r="AL138" s="450"/>
      <c r="AM138" s="450"/>
      <c r="AN138" s="450"/>
      <c r="AO138" s="450"/>
      <c r="AP138" s="450"/>
      <c r="AQ138" s="450"/>
      <c r="AR138" s="450"/>
      <c r="AS138" s="450"/>
      <c r="AT138" s="450"/>
      <c r="AU138" s="450"/>
      <c r="AV138" s="450"/>
      <c r="AW138" s="450"/>
      <c r="AX138" s="450"/>
      <c r="AY138" s="450"/>
      <c r="AZ138" s="450"/>
      <c r="BA138" s="450"/>
      <c r="BB138" s="450"/>
      <c r="BC138" s="450"/>
      <c r="BD138" s="450"/>
      <c r="BE138" s="450"/>
      <c r="BF138" s="450"/>
      <c r="BG138" s="450"/>
      <c r="BH138" s="450"/>
      <c r="BI138" s="450"/>
      <c r="BJ138" s="450"/>
      <c r="BK138" s="450"/>
      <c r="BL138" s="450"/>
      <c r="BM138" s="450"/>
      <c r="BN138" s="450"/>
      <c r="BO138" s="450"/>
      <c r="BP138" s="450"/>
      <c r="BQ138" s="450"/>
      <c r="BR138" s="450"/>
      <c r="BS138" s="450"/>
      <c r="BT138" s="450"/>
      <c r="BU138" s="450"/>
      <c r="BV138" s="450"/>
      <c r="BW138" s="450"/>
      <c r="BX138" s="450"/>
      <c r="BY138" s="450"/>
      <c r="BZ138" s="450"/>
      <c r="CA138" s="450"/>
      <c r="CB138" s="450"/>
      <c r="CC138" s="450"/>
      <c r="CD138" s="450"/>
      <c r="CE138" s="450"/>
      <c r="CF138" s="450"/>
      <c r="CG138" s="450"/>
      <c r="CH138" s="450"/>
      <c r="CI138" s="450"/>
      <c r="CJ138" s="450"/>
      <c r="CK138" s="450"/>
      <c r="CL138" s="450"/>
      <c r="CM138" s="450"/>
      <c r="CN138" s="450"/>
      <c r="CO138" s="450"/>
      <c r="CP138" s="450"/>
      <c r="CQ138" s="450"/>
      <c r="CR138" s="450"/>
      <c r="CS138" s="450"/>
      <c r="CT138" s="450"/>
    </row>
    <row r="139" spans="1:98">
      <c r="A139" s="450"/>
      <c r="B139" s="450"/>
      <c r="C139" s="450" t="s">
        <v>745</v>
      </c>
      <c r="D139" s="450" t="s">
        <v>751</v>
      </c>
      <c r="E139" s="450">
        <v>1.5</v>
      </c>
      <c r="F139" s="450">
        <v>1</v>
      </c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50"/>
      <c r="AA139" s="450"/>
      <c r="AB139" s="450"/>
      <c r="AC139" s="450"/>
      <c r="AD139" s="450"/>
      <c r="AE139" s="450"/>
      <c r="AF139" s="450"/>
      <c r="AG139" s="450"/>
      <c r="AH139" s="450"/>
      <c r="AI139" s="450"/>
      <c r="AJ139" s="450"/>
      <c r="AK139" s="450"/>
      <c r="AL139" s="450"/>
      <c r="AM139" s="450"/>
      <c r="AN139" s="450"/>
      <c r="AO139" s="450"/>
      <c r="AP139" s="450"/>
      <c r="AQ139" s="450"/>
      <c r="AR139" s="450"/>
      <c r="AS139" s="450"/>
      <c r="AT139" s="450"/>
      <c r="AU139" s="450"/>
      <c r="AV139" s="450"/>
      <c r="AW139" s="450"/>
      <c r="AX139" s="450"/>
      <c r="AY139" s="450"/>
      <c r="AZ139" s="450"/>
      <c r="BA139" s="450"/>
      <c r="BB139" s="450"/>
      <c r="BC139" s="450"/>
      <c r="BD139" s="450"/>
      <c r="BE139" s="450"/>
      <c r="BF139" s="450"/>
      <c r="BG139" s="450"/>
      <c r="BH139" s="450"/>
      <c r="BI139" s="450"/>
      <c r="BJ139" s="450"/>
      <c r="BK139" s="450"/>
      <c r="BL139" s="450"/>
      <c r="BM139" s="450"/>
      <c r="BN139" s="450"/>
      <c r="BO139" s="450"/>
      <c r="BP139" s="450"/>
      <c r="BQ139" s="450"/>
      <c r="BR139" s="450"/>
      <c r="BS139" s="450"/>
      <c r="BT139" s="450"/>
      <c r="BU139" s="450"/>
      <c r="BV139" s="450"/>
      <c r="BW139" s="450"/>
      <c r="BX139" s="450"/>
      <c r="BY139" s="450"/>
      <c r="BZ139" s="450"/>
      <c r="CA139" s="450"/>
      <c r="CB139" s="450"/>
      <c r="CC139" s="450"/>
      <c r="CD139" s="450"/>
      <c r="CE139" s="450"/>
      <c r="CF139" s="450"/>
      <c r="CG139" s="450"/>
      <c r="CH139" s="450"/>
      <c r="CI139" s="450"/>
      <c r="CJ139" s="450"/>
      <c r="CK139" s="450"/>
      <c r="CL139" s="450"/>
      <c r="CM139" s="450"/>
      <c r="CN139" s="450"/>
      <c r="CO139" s="450"/>
      <c r="CP139" s="450"/>
      <c r="CQ139" s="450"/>
      <c r="CR139" s="450"/>
      <c r="CS139" s="450"/>
      <c r="CT139" s="450"/>
    </row>
    <row r="140" spans="1:98">
      <c r="A140" s="450"/>
      <c r="B140" s="450"/>
      <c r="C140" s="450" t="s">
        <v>745</v>
      </c>
      <c r="D140" s="450" t="s">
        <v>746</v>
      </c>
      <c r="E140" s="450">
        <v>0.5</v>
      </c>
      <c r="F140" s="450">
        <v>1</v>
      </c>
      <c r="G140" s="450"/>
      <c r="H140" s="450"/>
      <c r="I140" s="450"/>
      <c r="J140" s="450"/>
      <c r="K140" s="450"/>
      <c r="L140" s="450"/>
      <c r="M140" s="450"/>
      <c r="N140" s="450"/>
      <c r="O140" s="450"/>
      <c r="P140" s="450"/>
      <c r="Q140" s="450"/>
      <c r="R140" s="450"/>
      <c r="S140" s="450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0"/>
      <c r="AI140" s="450"/>
      <c r="AJ140" s="450"/>
      <c r="AK140" s="450"/>
      <c r="AL140" s="450"/>
      <c r="AM140" s="450"/>
      <c r="AN140" s="450"/>
      <c r="AO140" s="450"/>
      <c r="AP140" s="450"/>
      <c r="AQ140" s="450"/>
      <c r="AR140" s="450"/>
      <c r="AS140" s="450"/>
      <c r="AT140" s="450"/>
      <c r="AU140" s="450"/>
      <c r="AV140" s="450"/>
      <c r="AW140" s="450"/>
      <c r="AX140" s="450"/>
      <c r="AY140" s="450"/>
      <c r="AZ140" s="450"/>
      <c r="BA140" s="450"/>
      <c r="BB140" s="450"/>
      <c r="BC140" s="450"/>
      <c r="BD140" s="450"/>
      <c r="BE140" s="450"/>
      <c r="BF140" s="450"/>
      <c r="BG140" s="450"/>
      <c r="BH140" s="450"/>
      <c r="BI140" s="450"/>
      <c r="BJ140" s="450"/>
      <c r="BK140" s="450"/>
      <c r="BL140" s="450"/>
      <c r="BM140" s="450"/>
      <c r="BN140" s="450"/>
      <c r="BO140" s="450"/>
      <c r="BP140" s="450"/>
      <c r="BQ140" s="450"/>
      <c r="BR140" s="450"/>
      <c r="BS140" s="450"/>
      <c r="BT140" s="450"/>
      <c r="BU140" s="450"/>
      <c r="BV140" s="450"/>
      <c r="BW140" s="450"/>
      <c r="BX140" s="450"/>
      <c r="BY140" s="450"/>
      <c r="BZ140" s="450"/>
      <c r="CA140" s="450"/>
      <c r="CB140" s="450"/>
      <c r="CC140" s="450"/>
      <c r="CD140" s="450"/>
      <c r="CE140" s="450"/>
      <c r="CF140" s="450"/>
      <c r="CG140" s="450"/>
      <c r="CH140" s="450"/>
      <c r="CI140" s="450"/>
      <c r="CJ140" s="450"/>
      <c r="CK140" s="450"/>
      <c r="CL140" s="450"/>
      <c r="CM140" s="450"/>
      <c r="CN140" s="450"/>
      <c r="CO140" s="450"/>
      <c r="CP140" s="450"/>
      <c r="CQ140" s="450"/>
      <c r="CR140" s="450"/>
      <c r="CS140" s="450"/>
      <c r="CT140" s="450"/>
    </row>
    <row r="141" spans="1:98">
      <c r="A141" s="450"/>
      <c r="B141" s="450"/>
      <c r="C141" s="450" t="s">
        <v>745</v>
      </c>
      <c r="D141" s="450" t="s">
        <v>752</v>
      </c>
      <c r="E141" s="450">
        <v>1.5</v>
      </c>
      <c r="F141" s="450">
        <v>0</v>
      </c>
      <c r="G141" s="450"/>
      <c r="H141" s="450"/>
      <c r="I141" s="450"/>
      <c r="J141" s="450"/>
      <c r="K141" s="450"/>
      <c r="L141" s="450"/>
      <c r="M141" s="450"/>
      <c r="N141" s="450"/>
      <c r="O141" s="450"/>
      <c r="P141" s="450"/>
      <c r="Q141" s="450"/>
      <c r="R141" s="450"/>
      <c r="S141" s="450"/>
      <c r="T141" s="450"/>
      <c r="U141" s="450"/>
      <c r="V141" s="450"/>
      <c r="W141" s="450"/>
      <c r="X141" s="450"/>
      <c r="Y141" s="450"/>
      <c r="Z141" s="450"/>
      <c r="AA141" s="450"/>
      <c r="AB141" s="450"/>
      <c r="AC141" s="450"/>
      <c r="AD141" s="450"/>
      <c r="AE141" s="450"/>
      <c r="AF141" s="450"/>
      <c r="AG141" s="450"/>
      <c r="AH141" s="450"/>
      <c r="AI141" s="450"/>
      <c r="AJ141" s="450"/>
      <c r="AK141" s="450"/>
      <c r="AL141" s="450"/>
      <c r="AM141" s="450"/>
      <c r="AN141" s="450"/>
      <c r="AO141" s="450"/>
      <c r="AP141" s="450"/>
      <c r="AQ141" s="450"/>
      <c r="AR141" s="450"/>
      <c r="AS141" s="450"/>
      <c r="AT141" s="450"/>
      <c r="AU141" s="450"/>
      <c r="AV141" s="450"/>
      <c r="AW141" s="450"/>
      <c r="AX141" s="450"/>
      <c r="AY141" s="450"/>
      <c r="AZ141" s="450"/>
      <c r="BA141" s="450"/>
      <c r="BB141" s="450"/>
      <c r="BC141" s="450"/>
      <c r="BD141" s="450"/>
      <c r="BE141" s="450"/>
      <c r="BF141" s="450"/>
      <c r="BG141" s="450"/>
      <c r="BH141" s="450"/>
      <c r="BI141" s="450"/>
      <c r="BJ141" s="450"/>
      <c r="BK141" s="450"/>
      <c r="BL141" s="450"/>
      <c r="BM141" s="450"/>
      <c r="BN141" s="450"/>
      <c r="BO141" s="450"/>
      <c r="BP141" s="450"/>
      <c r="BQ141" s="450"/>
      <c r="BR141" s="450"/>
      <c r="BS141" s="450"/>
      <c r="BT141" s="450"/>
      <c r="BU141" s="450"/>
      <c r="BV141" s="450"/>
      <c r="BW141" s="450"/>
      <c r="BX141" s="450"/>
      <c r="BY141" s="450"/>
      <c r="BZ141" s="450"/>
      <c r="CA141" s="450"/>
      <c r="CB141" s="450"/>
      <c r="CC141" s="450"/>
      <c r="CD141" s="450"/>
      <c r="CE141" s="450"/>
      <c r="CF141" s="450"/>
      <c r="CG141" s="450"/>
      <c r="CH141" s="450"/>
      <c r="CI141" s="450"/>
      <c r="CJ141" s="450"/>
      <c r="CK141" s="450"/>
      <c r="CL141" s="450"/>
      <c r="CM141" s="450"/>
      <c r="CN141" s="450"/>
      <c r="CO141" s="450"/>
      <c r="CP141" s="450"/>
      <c r="CQ141" s="450"/>
      <c r="CR141" s="450"/>
      <c r="CS141" s="450"/>
      <c r="CT141" s="450"/>
    </row>
    <row r="142" spans="1:98">
      <c r="A142" s="450"/>
      <c r="B142" s="450"/>
      <c r="C142" s="450" t="s">
        <v>745</v>
      </c>
      <c r="D142" s="450" t="s">
        <v>753</v>
      </c>
      <c r="E142" s="450">
        <v>1.5</v>
      </c>
      <c r="F142" s="450">
        <v>1</v>
      </c>
      <c r="G142" s="450"/>
      <c r="H142" s="450"/>
      <c r="I142" s="450"/>
      <c r="J142" s="450"/>
      <c r="K142" s="450"/>
      <c r="L142" s="450"/>
      <c r="M142" s="450"/>
      <c r="N142" s="450"/>
      <c r="O142" s="450"/>
      <c r="P142" s="450"/>
      <c r="Q142" s="450"/>
      <c r="R142" s="450"/>
      <c r="S142" s="450"/>
      <c r="T142" s="450"/>
      <c r="U142" s="450"/>
      <c r="V142" s="450"/>
      <c r="W142" s="450"/>
      <c r="X142" s="450"/>
      <c r="Y142" s="450"/>
      <c r="Z142" s="450"/>
      <c r="AA142" s="450"/>
      <c r="AB142" s="450"/>
      <c r="AC142" s="450"/>
      <c r="AD142" s="450"/>
      <c r="AE142" s="450"/>
      <c r="AF142" s="450"/>
      <c r="AG142" s="450"/>
      <c r="AH142" s="450"/>
      <c r="AI142" s="450"/>
      <c r="AJ142" s="450"/>
      <c r="AK142" s="450"/>
      <c r="AL142" s="450"/>
      <c r="AM142" s="450"/>
      <c r="AN142" s="450"/>
      <c r="AO142" s="450"/>
      <c r="AP142" s="450"/>
      <c r="AQ142" s="450"/>
      <c r="AR142" s="450"/>
      <c r="AS142" s="450"/>
      <c r="AT142" s="450"/>
      <c r="AU142" s="450"/>
      <c r="AV142" s="450"/>
      <c r="AW142" s="450"/>
      <c r="AX142" s="450"/>
      <c r="AY142" s="450"/>
      <c r="AZ142" s="450"/>
      <c r="BA142" s="450"/>
      <c r="BB142" s="450"/>
      <c r="BC142" s="450"/>
      <c r="BD142" s="450"/>
      <c r="BE142" s="450"/>
      <c r="BF142" s="450"/>
      <c r="BG142" s="450"/>
      <c r="BH142" s="450"/>
      <c r="BI142" s="450"/>
      <c r="BJ142" s="450"/>
      <c r="BK142" s="450"/>
      <c r="BL142" s="450"/>
      <c r="BM142" s="450"/>
      <c r="BN142" s="450"/>
      <c r="BO142" s="450"/>
      <c r="BP142" s="450"/>
      <c r="BQ142" s="450"/>
      <c r="BR142" s="450"/>
      <c r="BS142" s="450"/>
      <c r="BT142" s="450"/>
      <c r="BU142" s="450"/>
      <c r="BV142" s="450"/>
      <c r="BW142" s="450"/>
      <c r="BX142" s="450"/>
      <c r="BY142" s="450"/>
      <c r="BZ142" s="450"/>
      <c r="CA142" s="450"/>
      <c r="CB142" s="450"/>
      <c r="CC142" s="450"/>
      <c r="CD142" s="450"/>
      <c r="CE142" s="450"/>
      <c r="CF142" s="450"/>
      <c r="CG142" s="450"/>
      <c r="CH142" s="450"/>
      <c r="CI142" s="450"/>
      <c r="CJ142" s="450"/>
      <c r="CK142" s="450"/>
      <c r="CL142" s="450"/>
      <c r="CM142" s="450"/>
      <c r="CN142" s="450"/>
      <c r="CO142" s="450"/>
      <c r="CP142" s="450"/>
      <c r="CQ142" s="450"/>
      <c r="CR142" s="450"/>
      <c r="CS142" s="450"/>
      <c r="CT142" s="450"/>
    </row>
    <row r="143" spans="1:98">
      <c r="A143" s="451"/>
      <c r="B143" s="451"/>
      <c r="C143" s="451" t="s">
        <v>754</v>
      </c>
      <c r="D143" s="451" t="s">
        <v>755</v>
      </c>
      <c r="E143" s="451">
        <v>1.5</v>
      </c>
      <c r="F143" s="451">
        <v>1</v>
      </c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451"/>
      <c r="AA143" s="451"/>
      <c r="AB143" s="458"/>
      <c r="AC143" s="451"/>
      <c r="AD143" s="451"/>
      <c r="AE143" s="451"/>
      <c r="AF143" s="451"/>
      <c r="AG143" s="451"/>
      <c r="AH143" s="451"/>
      <c r="AI143" s="451"/>
      <c r="AJ143" s="451"/>
      <c r="AK143" s="451"/>
      <c r="AL143" s="451"/>
      <c r="AM143" s="451"/>
      <c r="AN143" s="451"/>
      <c r="AO143" s="451"/>
      <c r="AP143" s="451"/>
      <c r="AQ143" s="451"/>
      <c r="AR143" s="451"/>
      <c r="AS143" s="451"/>
      <c r="AT143" s="451"/>
      <c r="AU143" s="451"/>
      <c r="AV143" s="451"/>
      <c r="AW143" s="451"/>
      <c r="AX143" s="451"/>
      <c r="AY143" s="451"/>
      <c r="AZ143" s="451"/>
      <c r="BA143" s="451"/>
      <c r="BB143" s="451"/>
      <c r="BC143" s="451"/>
      <c r="BD143" s="451"/>
      <c r="BE143" s="451"/>
      <c r="BF143" s="451"/>
      <c r="BG143" s="451"/>
      <c r="BH143" s="451"/>
      <c r="BI143" s="451"/>
      <c r="BJ143" s="451"/>
      <c r="BK143" s="451"/>
      <c r="BL143" s="451"/>
      <c r="BM143" s="451"/>
      <c r="BN143" s="451"/>
      <c r="BO143" s="451"/>
      <c r="BP143" s="451"/>
      <c r="BQ143" s="451"/>
      <c r="BR143" s="451"/>
      <c r="BS143" s="451"/>
      <c r="BT143" s="451"/>
      <c r="BU143" s="451"/>
      <c r="BV143" s="451"/>
      <c r="BW143" s="451"/>
      <c r="BX143" s="451"/>
      <c r="BY143" s="451"/>
      <c r="BZ143" s="451"/>
      <c r="CA143" s="451"/>
      <c r="CB143" s="451"/>
      <c r="CC143" s="451"/>
      <c r="CD143" s="451"/>
      <c r="CE143" s="451"/>
      <c r="CF143" s="451"/>
      <c r="CG143" s="451"/>
      <c r="CH143" s="451"/>
      <c r="CI143" s="451"/>
      <c r="CJ143" s="451"/>
      <c r="CK143" s="451"/>
      <c r="CL143" s="451"/>
      <c r="CM143" s="451"/>
      <c r="CN143" s="451"/>
      <c r="CO143" s="451"/>
      <c r="CP143" s="451"/>
      <c r="CQ143" s="451"/>
      <c r="CR143" s="451"/>
      <c r="CS143" s="451"/>
      <c r="CT143" s="451"/>
    </row>
    <row r="144" spans="1:98">
      <c r="A144" s="451"/>
      <c r="B144" s="451"/>
      <c r="C144" s="451" t="s">
        <v>754</v>
      </c>
      <c r="D144" s="451" t="s">
        <v>756</v>
      </c>
      <c r="E144" s="451">
        <v>1.5</v>
      </c>
      <c r="F144" s="451">
        <v>1</v>
      </c>
      <c r="G144" s="451"/>
      <c r="H144" s="451"/>
      <c r="I144" s="451"/>
      <c r="J144" s="451"/>
      <c r="K144" s="451"/>
      <c r="L144" s="451"/>
      <c r="M144" s="451"/>
      <c r="N144" s="451"/>
      <c r="O144" s="451"/>
      <c r="P144" s="451"/>
      <c r="Q144" s="451"/>
      <c r="R144" s="451"/>
      <c r="S144" s="451"/>
      <c r="T144" s="451"/>
      <c r="U144" s="451"/>
      <c r="V144" s="451"/>
      <c r="W144" s="451"/>
      <c r="X144" s="451"/>
      <c r="Y144" s="451"/>
      <c r="Z144" s="451"/>
      <c r="AA144" s="451"/>
      <c r="AB144" s="451"/>
      <c r="AC144" s="451"/>
      <c r="AD144" s="451"/>
      <c r="AE144" s="451"/>
      <c r="AF144" s="451"/>
      <c r="AG144" s="451"/>
      <c r="AH144" s="451"/>
      <c r="AI144" s="451"/>
      <c r="AJ144" s="451"/>
      <c r="AK144" s="451"/>
      <c r="AL144" s="451"/>
      <c r="AM144" s="451"/>
      <c r="AN144" s="451"/>
      <c r="AO144" s="451"/>
      <c r="AP144" s="451"/>
      <c r="AQ144" s="451"/>
      <c r="AR144" s="451"/>
      <c r="AS144" s="451"/>
      <c r="AT144" s="451"/>
      <c r="AU144" s="451"/>
      <c r="AV144" s="451"/>
      <c r="AW144" s="451"/>
      <c r="AX144" s="451"/>
      <c r="AY144" s="451"/>
      <c r="AZ144" s="451"/>
      <c r="BA144" s="451"/>
      <c r="BB144" s="451"/>
      <c r="BC144" s="451"/>
      <c r="BD144" s="451"/>
      <c r="BE144" s="451"/>
      <c r="BF144" s="451"/>
      <c r="BG144" s="451"/>
      <c r="BH144" s="451"/>
      <c r="BI144" s="451"/>
      <c r="BJ144" s="451"/>
      <c r="BK144" s="451"/>
      <c r="BL144" s="451"/>
      <c r="BM144" s="451"/>
      <c r="BN144" s="451"/>
      <c r="BO144" s="451"/>
      <c r="BP144" s="451"/>
      <c r="BQ144" s="451"/>
      <c r="BR144" s="451"/>
      <c r="BS144" s="451"/>
      <c r="BT144" s="451"/>
      <c r="BU144" s="451"/>
      <c r="BV144" s="451"/>
      <c r="BW144" s="451"/>
      <c r="BX144" s="451"/>
      <c r="BY144" s="451"/>
      <c r="BZ144" s="451"/>
      <c r="CA144" s="451"/>
      <c r="CB144" s="451"/>
      <c r="CC144" s="451"/>
      <c r="CD144" s="451"/>
      <c r="CE144" s="451"/>
      <c r="CF144" s="451"/>
      <c r="CG144" s="451"/>
      <c r="CH144" s="451"/>
      <c r="CI144" s="451"/>
      <c r="CJ144" s="451"/>
      <c r="CK144" s="451"/>
      <c r="CL144" s="451"/>
      <c r="CM144" s="451"/>
      <c r="CN144" s="451"/>
      <c r="CO144" s="451"/>
      <c r="CP144" s="451"/>
      <c r="CQ144" s="451"/>
      <c r="CR144" s="451"/>
      <c r="CS144" s="451"/>
      <c r="CT144" s="451"/>
    </row>
    <row r="145" spans="1:98">
      <c r="A145" s="451"/>
      <c r="B145" s="451"/>
      <c r="C145" s="451" t="s">
        <v>754</v>
      </c>
      <c r="D145" s="451" t="s">
        <v>757</v>
      </c>
      <c r="E145" s="451">
        <v>1.5</v>
      </c>
      <c r="F145" s="451">
        <v>1</v>
      </c>
      <c r="G145" s="451"/>
      <c r="H145" s="451"/>
      <c r="I145" s="451"/>
      <c r="J145" s="451"/>
      <c r="K145" s="451"/>
      <c r="L145" s="451"/>
      <c r="M145" s="451"/>
      <c r="N145" s="451"/>
      <c r="O145" s="451"/>
      <c r="P145" s="451"/>
      <c r="Q145" s="451"/>
      <c r="R145" s="451"/>
      <c r="S145" s="451"/>
      <c r="T145" s="451"/>
      <c r="U145" s="451"/>
      <c r="V145" s="451"/>
      <c r="W145" s="451"/>
      <c r="X145" s="451"/>
      <c r="Y145" s="451"/>
      <c r="Z145" s="451"/>
      <c r="AA145" s="451"/>
      <c r="AB145" s="451"/>
      <c r="AC145" s="451"/>
      <c r="AD145" s="451"/>
      <c r="AE145" s="451"/>
      <c r="AF145" s="451"/>
      <c r="AG145" s="451"/>
      <c r="AH145" s="451"/>
      <c r="AI145" s="451"/>
      <c r="AJ145" s="451"/>
      <c r="AK145" s="451"/>
      <c r="AL145" s="451"/>
      <c r="AM145" s="451"/>
      <c r="AN145" s="451"/>
      <c r="AO145" s="451"/>
      <c r="AP145" s="451"/>
      <c r="AQ145" s="451"/>
      <c r="AR145" s="451"/>
      <c r="AS145" s="451"/>
      <c r="AT145" s="451"/>
      <c r="AU145" s="451"/>
      <c r="AV145" s="451"/>
      <c r="AW145" s="451"/>
      <c r="AX145" s="451"/>
      <c r="AY145" s="451"/>
      <c r="AZ145" s="451"/>
      <c r="BA145" s="451"/>
      <c r="BB145" s="451"/>
      <c r="BC145" s="451"/>
      <c r="BD145" s="451"/>
      <c r="BE145" s="451"/>
      <c r="BF145" s="451"/>
      <c r="BG145" s="451"/>
      <c r="BH145" s="451"/>
      <c r="BI145" s="451"/>
      <c r="BJ145" s="451"/>
      <c r="BK145" s="451"/>
      <c r="BL145" s="451"/>
      <c r="BM145" s="451"/>
      <c r="BN145" s="451"/>
      <c r="BO145" s="451"/>
      <c r="BP145" s="451"/>
      <c r="BQ145" s="451"/>
      <c r="BR145" s="451"/>
      <c r="BS145" s="451"/>
      <c r="BT145" s="451"/>
      <c r="BU145" s="451"/>
      <c r="BV145" s="451"/>
      <c r="BW145" s="451"/>
      <c r="BX145" s="451"/>
      <c r="BY145" s="451"/>
      <c r="BZ145" s="451"/>
      <c r="CA145" s="451"/>
      <c r="CB145" s="451"/>
      <c r="CC145" s="451"/>
      <c r="CD145" s="451"/>
      <c r="CE145" s="451"/>
      <c r="CF145" s="451"/>
      <c r="CG145" s="451"/>
      <c r="CH145" s="451"/>
      <c r="CI145" s="451"/>
      <c r="CJ145" s="451"/>
      <c r="CK145" s="451"/>
      <c r="CL145" s="451"/>
      <c r="CM145" s="451"/>
      <c r="CN145" s="451"/>
      <c r="CO145" s="451"/>
      <c r="CP145" s="451"/>
      <c r="CQ145" s="451"/>
      <c r="CR145" s="451"/>
      <c r="CS145" s="451"/>
      <c r="CT145" s="451"/>
    </row>
    <row r="146" spans="1:98">
      <c r="A146" s="451"/>
      <c r="B146" s="451"/>
      <c r="C146" s="451" t="s">
        <v>754</v>
      </c>
      <c r="D146" s="451" t="s">
        <v>758</v>
      </c>
      <c r="E146" s="451">
        <v>1.5</v>
      </c>
      <c r="F146" s="451">
        <v>1</v>
      </c>
      <c r="G146" s="451"/>
      <c r="H146" s="451"/>
      <c r="I146" s="451"/>
      <c r="J146" s="451"/>
      <c r="K146" s="451"/>
      <c r="L146" s="451"/>
      <c r="M146" s="451"/>
      <c r="N146" s="451"/>
      <c r="O146" s="451"/>
      <c r="P146" s="451"/>
      <c r="Q146" s="451"/>
      <c r="R146" s="451"/>
      <c r="S146" s="451"/>
      <c r="T146" s="451"/>
      <c r="U146" s="451"/>
      <c r="V146" s="451"/>
      <c r="W146" s="451"/>
      <c r="X146" s="451"/>
      <c r="Y146" s="451"/>
      <c r="Z146" s="451"/>
      <c r="AA146" s="451"/>
      <c r="AB146" s="451"/>
      <c r="AC146" s="451"/>
      <c r="AD146" s="451"/>
      <c r="AE146" s="451"/>
      <c r="AF146" s="451"/>
      <c r="AG146" s="451"/>
      <c r="AH146" s="451"/>
      <c r="AI146" s="451"/>
      <c r="AJ146" s="451"/>
      <c r="AK146" s="451"/>
      <c r="AL146" s="451"/>
      <c r="AM146" s="451"/>
      <c r="AN146" s="451"/>
      <c r="AO146" s="451"/>
      <c r="AP146" s="451"/>
      <c r="AQ146" s="451"/>
      <c r="AR146" s="451"/>
      <c r="AS146" s="451"/>
      <c r="AT146" s="451"/>
      <c r="AU146" s="451"/>
      <c r="AV146" s="451"/>
      <c r="AW146" s="451"/>
      <c r="AX146" s="451"/>
      <c r="AY146" s="451"/>
      <c r="AZ146" s="451"/>
      <c r="BA146" s="451"/>
      <c r="BB146" s="451"/>
      <c r="BC146" s="451"/>
      <c r="BD146" s="451"/>
      <c r="BE146" s="451"/>
      <c r="BF146" s="451"/>
      <c r="BG146" s="451"/>
      <c r="BH146" s="451"/>
      <c r="BI146" s="451"/>
      <c r="BJ146" s="451"/>
      <c r="BK146" s="451"/>
      <c r="BL146" s="451"/>
      <c r="BM146" s="451"/>
      <c r="BN146" s="451"/>
      <c r="BO146" s="451"/>
      <c r="BP146" s="451"/>
      <c r="BQ146" s="451"/>
      <c r="BR146" s="451"/>
      <c r="BS146" s="451"/>
      <c r="BT146" s="451"/>
      <c r="BU146" s="451"/>
      <c r="BV146" s="451"/>
      <c r="BW146" s="451"/>
      <c r="BX146" s="451"/>
      <c r="BY146" s="451"/>
      <c r="BZ146" s="451"/>
      <c r="CA146" s="451"/>
      <c r="CB146" s="451"/>
      <c r="CC146" s="451"/>
      <c r="CD146" s="451"/>
      <c r="CE146" s="451"/>
      <c r="CF146" s="451"/>
      <c r="CG146" s="451"/>
      <c r="CH146" s="451"/>
      <c r="CI146" s="451"/>
      <c r="CJ146" s="451"/>
      <c r="CK146" s="451"/>
      <c r="CL146" s="451"/>
      <c r="CM146" s="451"/>
      <c r="CN146" s="451"/>
      <c r="CO146" s="451"/>
      <c r="CP146" s="451"/>
      <c r="CQ146" s="451"/>
      <c r="CR146" s="451"/>
      <c r="CS146" s="451"/>
      <c r="CT146" s="451"/>
    </row>
    <row r="147" spans="1:98">
      <c r="A147" s="451"/>
      <c r="B147" s="451"/>
      <c r="C147" s="451" t="s">
        <v>754</v>
      </c>
      <c r="D147" s="451" t="s">
        <v>759</v>
      </c>
      <c r="E147" s="451">
        <v>1.5</v>
      </c>
      <c r="F147" s="451">
        <v>1</v>
      </c>
      <c r="G147" s="451"/>
      <c r="H147" s="451"/>
      <c r="I147" s="451"/>
      <c r="J147" s="451"/>
      <c r="K147" s="451"/>
      <c r="L147" s="451"/>
      <c r="M147" s="451"/>
      <c r="N147" s="451"/>
      <c r="O147" s="451"/>
      <c r="P147" s="451"/>
      <c r="Q147" s="451"/>
      <c r="R147" s="451"/>
      <c r="S147" s="451"/>
      <c r="T147" s="451"/>
      <c r="U147" s="451"/>
      <c r="V147" s="451"/>
      <c r="W147" s="451"/>
      <c r="X147" s="451"/>
      <c r="Y147" s="451"/>
      <c r="Z147" s="451"/>
      <c r="AA147" s="451"/>
      <c r="AB147" s="451"/>
      <c r="AC147" s="451"/>
      <c r="AD147" s="451"/>
      <c r="AE147" s="451"/>
      <c r="AF147" s="451"/>
      <c r="AG147" s="451"/>
      <c r="AH147" s="451"/>
      <c r="AI147" s="451"/>
      <c r="AJ147" s="451"/>
      <c r="AK147" s="451"/>
      <c r="AL147" s="451"/>
      <c r="AM147" s="451"/>
      <c r="AN147" s="451"/>
      <c r="AO147" s="451"/>
      <c r="AP147" s="451"/>
      <c r="AQ147" s="451"/>
      <c r="AR147" s="451"/>
      <c r="AS147" s="451"/>
      <c r="AT147" s="451"/>
      <c r="AU147" s="451"/>
      <c r="AV147" s="451"/>
      <c r="AW147" s="451"/>
      <c r="AX147" s="451"/>
      <c r="AY147" s="451"/>
      <c r="AZ147" s="451"/>
      <c r="BA147" s="451"/>
      <c r="BB147" s="451"/>
      <c r="BC147" s="451"/>
      <c r="BD147" s="451"/>
      <c r="BE147" s="451"/>
      <c r="BF147" s="451"/>
      <c r="BG147" s="451"/>
      <c r="BH147" s="451"/>
      <c r="BI147" s="451"/>
      <c r="BJ147" s="451"/>
      <c r="BK147" s="451"/>
      <c r="BL147" s="451"/>
      <c r="BM147" s="451"/>
      <c r="BN147" s="451"/>
      <c r="BO147" s="451"/>
      <c r="BP147" s="451"/>
      <c r="BQ147" s="451"/>
      <c r="BR147" s="451"/>
      <c r="BS147" s="451"/>
      <c r="BT147" s="451"/>
      <c r="BU147" s="451"/>
      <c r="BV147" s="451"/>
      <c r="BW147" s="451"/>
      <c r="BX147" s="451"/>
      <c r="BY147" s="451"/>
      <c r="BZ147" s="451"/>
      <c r="CA147" s="451"/>
      <c r="CB147" s="451"/>
      <c r="CC147" s="451"/>
      <c r="CD147" s="451"/>
      <c r="CE147" s="451"/>
      <c r="CF147" s="451"/>
      <c r="CG147" s="451"/>
      <c r="CH147" s="451"/>
      <c r="CI147" s="451"/>
      <c r="CJ147" s="451"/>
      <c r="CK147" s="451"/>
      <c r="CL147" s="451"/>
      <c r="CM147" s="451"/>
      <c r="CN147" s="451"/>
      <c r="CO147" s="451"/>
      <c r="CP147" s="451"/>
      <c r="CQ147" s="451"/>
      <c r="CR147" s="451"/>
      <c r="CS147" s="451"/>
      <c r="CT147" s="451"/>
    </row>
    <row r="148" spans="1:98">
      <c r="A148" s="451"/>
      <c r="B148" s="451"/>
      <c r="C148" s="451" t="s">
        <v>754</v>
      </c>
      <c r="D148" s="451" t="s">
        <v>760</v>
      </c>
      <c r="E148" s="451">
        <v>1.5</v>
      </c>
      <c r="F148" s="451">
        <v>1</v>
      </c>
      <c r="G148" s="451"/>
      <c r="H148" s="451"/>
      <c r="I148" s="451"/>
      <c r="J148" s="451"/>
      <c r="K148" s="451"/>
      <c r="L148" s="451"/>
      <c r="M148" s="451"/>
      <c r="N148" s="451"/>
      <c r="O148" s="451"/>
      <c r="P148" s="451"/>
      <c r="Q148" s="451"/>
      <c r="R148" s="451"/>
      <c r="S148" s="451"/>
      <c r="T148" s="451"/>
      <c r="U148" s="451"/>
      <c r="V148" s="451"/>
      <c r="W148" s="451"/>
      <c r="X148" s="451"/>
      <c r="Y148" s="451"/>
      <c r="Z148" s="451"/>
      <c r="AA148" s="451"/>
      <c r="AB148" s="451"/>
      <c r="AC148" s="451"/>
      <c r="AD148" s="451"/>
      <c r="AE148" s="451"/>
      <c r="AF148" s="451"/>
      <c r="AG148" s="451"/>
      <c r="AH148" s="451"/>
      <c r="AI148" s="451"/>
      <c r="AJ148" s="451"/>
      <c r="AK148" s="451"/>
      <c r="AL148" s="451"/>
      <c r="AM148" s="451"/>
      <c r="AN148" s="451"/>
      <c r="AO148" s="451"/>
      <c r="AP148" s="451"/>
      <c r="AQ148" s="451"/>
      <c r="AR148" s="451"/>
      <c r="AS148" s="451"/>
      <c r="AT148" s="451"/>
      <c r="AU148" s="451"/>
      <c r="AV148" s="451"/>
      <c r="AW148" s="451"/>
      <c r="AX148" s="451"/>
      <c r="AY148" s="451"/>
      <c r="AZ148" s="451"/>
      <c r="BA148" s="451"/>
      <c r="BB148" s="451"/>
      <c r="BC148" s="451"/>
      <c r="BD148" s="451"/>
      <c r="BE148" s="451"/>
      <c r="BF148" s="451"/>
      <c r="BG148" s="451"/>
      <c r="BH148" s="451"/>
      <c r="BI148" s="451"/>
      <c r="BJ148" s="451"/>
      <c r="BK148" s="451"/>
      <c r="BL148" s="451"/>
      <c r="BM148" s="451"/>
      <c r="BN148" s="451"/>
      <c r="BO148" s="451"/>
      <c r="BP148" s="451"/>
      <c r="BQ148" s="451"/>
      <c r="BR148" s="451"/>
      <c r="BS148" s="451"/>
      <c r="BT148" s="451"/>
      <c r="BU148" s="451"/>
      <c r="BV148" s="451"/>
      <c r="BW148" s="451"/>
      <c r="BX148" s="451"/>
      <c r="BY148" s="451"/>
      <c r="BZ148" s="451"/>
      <c r="CA148" s="451"/>
      <c r="CB148" s="451"/>
      <c r="CC148" s="451"/>
      <c r="CD148" s="451"/>
      <c r="CE148" s="451"/>
      <c r="CF148" s="451"/>
      <c r="CG148" s="451"/>
      <c r="CH148" s="451"/>
      <c r="CI148" s="451"/>
      <c r="CJ148" s="451"/>
      <c r="CK148" s="451"/>
      <c r="CL148" s="451"/>
      <c r="CM148" s="451"/>
      <c r="CN148" s="451"/>
      <c r="CO148" s="451"/>
      <c r="CP148" s="451"/>
      <c r="CQ148" s="451"/>
      <c r="CR148" s="451"/>
      <c r="CS148" s="451"/>
      <c r="CT148" s="451"/>
    </row>
    <row r="149" spans="1:98">
      <c r="A149" s="451"/>
      <c r="B149" s="451"/>
      <c r="C149" s="451" t="s">
        <v>754</v>
      </c>
      <c r="D149" s="451" t="s">
        <v>761</v>
      </c>
      <c r="E149" s="451">
        <v>1.5</v>
      </c>
      <c r="F149" s="451">
        <v>1</v>
      </c>
      <c r="G149" s="451"/>
      <c r="H149" s="451"/>
      <c r="I149" s="451"/>
      <c r="J149" s="451"/>
      <c r="K149" s="451"/>
      <c r="L149" s="451"/>
      <c r="M149" s="451"/>
      <c r="N149" s="451"/>
      <c r="O149" s="451"/>
      <c r="P149" s="451"/>
      <c r="Q149" s="451"/>
      <c r="R149" s="451"/>
      <c r="S149" s="451"/>
      <c r="T149" s="451"/>
      <c r="U149" s="451"/>
      <c r="V149" s="451"/>
      <c r="W149" s="451"/>
      <c r="X149" s="451"/>
      <c r="Y149" s="451"/>
      <c r="Z149" s="451"/>
      <c r="AA149" s="451"/>
      <c r="AB149" s="451"/>
      <c r="AC149" s="451"/>
      <c r="AD149" s="451"/>
      <c r="AE149" s="451"/>
      <c r="AF149" s="451"/>
      <c r="AG149" s="451"/>
      <c r="AH149" s="451"/>
      <c r="AI149" s="451"/>
      <c r="AJ149" s="451"/>
      <c r="AK149" s="451"/>
      <c r="AL149" s="451"/>
      <c r="AM149" s="451"/>
      <c r="AN149" s="451"/>
      <c r="AO149" s="451"/>
      <c r="AP149" s="451"/>
      <c r="AQ149" s="451"/>
      <c r="AR149" s="451"/>
      <c r="AS149" s="451"/>
      <c r="AT149" s="451"/>
      <c r="AU149" s="451"/>
      <c r="AV149" s="451"/>
      <c r="AW149" s="451"/>
      <c r="AX149" s="451"/>
      <c r="AY149" s="451"/>
      <c r="AZ149" s="451"/>
      <c r="BA149" s="451"/>
      <c r="BB149" s="451"/>
      <c r="BC149" s="451"/>
      <c r="BD149" s="451"/>
      <c r="BE149" s="451"/>
      <c r="BF149" s="451"/>
      <c r="BG149" s="451"/>
      <c r="BH149" s="451"/>
      <c r="BI149" s="451"/>
      <c r="BJ149" s="451"/>
      <c r="BK149" s="451"/>
      <c r="BL149" s="451"/>
      <c r="BM149" s="451"/>
      <c r="BN149" s="451"/>
      <c r="BO149" s="451"/>
      <c r="BP149" s="451"/>
      <c r="BQ149" s="451"/>
      <c r="BR149" s="451"/>
      <c r="BS149" s="451"/>
      <c r="BT149" s="451"/>
      <c r="BU149" s="451"/>
      <c r="BV149" s="451"/>
      <c r="BW149" s="451"/>
      <c r="BX149" s="451"/>
      <c r="BY149" s="451"/>
      <c r="BZ149" s="451"/>
      <c r="CA149" s="451"/>
      <c r="CB149" s="451"/>
      <c r="CC149" s="451"/>
      <c r="CD149" s="451"/>
      <c r="CE149" s="451"/>
      <c r="CF149" s="451"/>
      <c r="CG149" s="451"/>
      <c r="CH149" s="451"/>
      <c r="CI149" s="451"/>
      <c r="CJ149" s="451"/>
      <c r="CK149" s="451"/>
      <c r="CL149" s="451"/>
      <c r="CM149" s="451"/>
      <c r="CN149" s="451"/>
      <c r="CO149" s="451"/>
      <c r="CP149" s="451"/>
      <c r="CQ149" s="451"/>
      <c r="CR149" s="451"/>
      <c r="CS149" s="451"/>
      <c r="CT149" s="451"/>
    </row>
    <row r="150" spans="1:98">
      <c r="A150" s="451"/>
      <c r="B150" s="451"/>
      <c r="C150" s="451" t="s">
        <v>754</v>
      </c>
      <c r="D150" s="451" t="s">
        <v>762</v>
      </c>
      <c r="E150" s="451">
        <v>1.5</v>
      </c>
      <c r="F150" s="451">
        <v>1</v>
      </c>
      <c r="G150" s="451"/>
      <c r="H150" s="451"/>
      <c r="I150" s="451"/>
      <c r="J150" s="451"/>
      <c r="K150" s="451"/>
      <c r="L150" s="451"/>
      <c r="M150" s="451"/>
      <c r="N150" s="451"/>
      <c r="O150" s="451"/>
      <c r="P150" s="451"/>
      <c r="Q150" s="451"/>
      <c r="R150" s="451"/>
      <c r="S150" s="451"/>
      <c r="T150" s="451"/>
      <c r="U150" s="451"/>
      <c r="V150" s="451"/>
      <c r="W150" s="451"/>
      <c r="X150" s="451"/>
      <c r="Y150" s="451"/>
      <c r="Z150" s="451"/>
      <c r="AA150" s="451"/>
      <c r="AB150" s="451"/>
      <c r="AC150" s="451"/>
      <c r="AD150" s="451"/>
      <c r="AE150" s="451"/>
      <c r="AF150" s="451"/>
      <c r="AG150" s="451"/>
      <c r="AH150" s="451"/>
      <c r="AI150" s="451"/>
      <c r="AJ150" s="451"/>
      <c r="AK150" s="451"/>
      <c r="AL150" s="451"/>
      <c r="AM150" s="451"/>
      <c r="AN150" s="451"/>
      <c r="AO150" s="451"/>
      <c r="AP150" s="451"/>
      <c r="AQ150" s="451"/>
      <c r="AR150" s="451"/>
      <c r="AS150" s="451"/>
      <c r="AT150" s="451"/>
      <c r="AU150" s="451"/>
      <c r="AV150" s="451"/>
      <c r="AW150" s="451"/>
      <c r="AX150" s="451"/>
      <c r="AY150" s="451"/>
      <c r="AZ150" s="451"/>
      <c r="BA150" s="451"/>
      <c r="BB150" s="451"/>
      <c r="BC150" s="451"/>
      <c r="BD150" s="451"/>
      <c r="BE150" s="451"/>
      <c r="BF150" s="451"/>
      <c r="BG150" s="451"/>
      <c r="BH150" s="451"/>
      <c r="BI150" s="451"/>
      <c r="BJ150" s="451"/>
      <c r="BK150" s="451"/>
      <c r="BL150" s="451"/>
      <c r="BM150" s="451"/>
      <c r="BN150" s="451"/>
      <c r="BO150" s="451"/>
      <c r="BP150" s="451"/>
      <c r="BQ150" s="451"/>
      <c r="BR150" s="451"/>
      <c r="BS150" s="451"/>
      <c r="BT150" s="451"/>
      <c r="BU150" s="451"/>
      <c r="BV150" s="451"/>
      <c r="BW150" s="451"/>
      <c r="BX150" s="451"/>
      <c r="BY150" s="451"/>
      <c r="BZ150" s="451"/>
      <c r="CA150" s="451"/>
      <c r="CB150" s="451"/>
      <c r="CC150" s="451"/>
      <c r="CD150" s="451"/>
      <c r="CE150" s="451"/>
      <c r="CF150" s="451"/>
      <c r="CG150" s="451"/>
      <c r="CH150" s="451"/>
      <c r="CI150" s="451"/>
      <c r="CJ150" s="451"/>
      <c r="CK150" s="451"/>
      <c r="CL150" s="451"/>
      <c r="CM150" s="451"/>
      <c r="CN150" s="451"/>
      <c r="CO150" s="451"/>
      <c r="CP150" s="451"/>
      <c r="CQ150" s="451"/>
      <c r="CR150" s="451"/>
      <c r="CS150" s="451"/>
      <c r="CT150" s="451"/>
    </row>
    <row r="151" spans="1:98">
      <c r="A151" s="451"/>
      <c r="B151" s="451"/>
      <c r="C151" s="451" t="s">
        <v>754</v>
      </c>
      <c r="D151" s="451" t="s">
        <v>763</v>
      </c>
      <c r="E151" s="451">
        <v>1.5</v>
      </c>
      <c r="F151" s="451">
        <v>1</v>
      </c>
      <c r="G151" s="451"/>
      <c r="H151" s="451"/>
      <c r="I151" s="451"/>
      <c r="J151" s="451"/>
      <c r="K151" s="451"/>
      <c r="L151" s="451"/>
      <c r="M151" s="451"/>
      <c r="N151" s="451"/>
      <c r="O151" s="451"/>
      <c r="P151" s="451"/>
      <c r="Q151" s="451"/>
      <c r="R151" s="451"/>
      <c r="S151" s="451"/>
      <c r="T151" s="451"/>
      <c r="U151" s="451"/>
      <c r="V151" s="451"/>
      <c r="W151" s="451"/>
      <c r="X151" s="451"/>
      <c r="Y151" s="451"/>
      <c r="Z151" s="451"/>
      <c r="AA151" s="451"/>
      <c r="AB151" s="451"/>
      <c r="AC151" s="451"/>
      <c r="AD151" s="451"/>
      <c r="AE151" s="451"/>
      <c r="AF151" s="451"/>
      <c r="AG151" s="451"/>
      <c r="AH151" s="451"/>
      <c r="AI151" s="451"/>
      <c r="AJ151" s="451"/>
      <c r="AK151" s="451"/>
      <c r="AL151" s="451"/>
      <c r="AM151" s="451"/>
      <c r="AN151" s="451"/>
      <c r="AO151" s="451"/>
      <c r="AP151" s="451"/>
      <c r="AQ151" s="451"/>
      <c r="AR151" s="451"/>
      <c r="AS151" s="451"/>
      <c r="AT151" s="451"/>
      <c r="AU151" s="451"/>
      <c r="AV151" s="451"/>
      <c r="AW151" s="451"/>
      <c r="AX151" s="451"/>
      <c r="AY151" s="451"/>
      <c r="AZ151" s="451"/>
      <c r="BA151" s="451"/>
      <c r="BB151" s="451"/>
      <c r="BC151" s="451"/>
      <c r="BD151" s="451"/>
      <c r="BE151" s="451"/>
      <c r="BF151" s="451"/>
      <c r="BG151" s="451"/>
      <c r="BH151" s="451"/>
      <c r="BI151" s="451"/>
      <c r="BJ151" s="451"/>
      <c r="BK151" s="451"/>
      <c r="BL151" s="451"/>
      <c r="BM151" s="451"/>
      <c r="BN151" s="451"/>
      <c r="BO151" s="451"/>
      <c r="BP151" s="451"/>
      <c r="BQ151" s="451"/>
      <c r="BR151" s="451"/>
      <c r="BS151" s="451"/>
      <c r="BT151" s="451"/>
      <c r="BU151" s="451"/>
      <c r="BV151" s="451"/>
      <c r="BW151" s="451"/>
      <c r="BX151" s="451"/>
      <c r="BY151" s="451"/>
      <c r="BZ151" s="451"/>
      <c r="CA151" s="451"/>
      <c r="CB151" s="451"/>
      <c r="CC151" s="451"/>
      <c r="CD151" s="451"/>
      <c r="CE151" s="451"/>
      <c r="CF151" s="451"/>
      <c r="CG151" s="451"/>
      <c r="CH151" s="451"/>
      <c r="CI151" s="451"/>
      <c r="CJ151" s="451"/>
      <c r="CK151" s="451"/>
      <c r="CL151" s="451"/>
      <c r="CM151" s="451"/>
      <c r="CN151" s="451"/>
      <c r="CO151" s="451"/>
      <c r="CP151" s="451"/>
      <c r="CQ151" s="451"/>
      <c r="CR151" s="451"/>
      <c r="CS151" s="451"/>
      <c r="CT151" s="451"/>
    </row>
    <row r="152" spans="1:98">
      <c r="A152" s="452"/>
      <c r="B152" s="452"/>
      <c r="C152" s="452" t="s">
        <v>764</v>
      </c>
      <c r="D152" s="452" t="s">
        <v>765</v>
      </c>
      <c r="E152" s="452">
        <v>1.5</v>
      </c>
      <c r="F152" s="452">
        <v>1</v>
      </c>
      <c r="G152" s="452"/>
      <c r="H152" s="452"/>
      <c r="I152" s="452"/>
      <c r="J152" s="452"/>
      <c r="K152" s="452"/>
      <c r="L152" s="452"/>
      <c r="M152" s="452"/>
      <c r="N152" s="452"/>
      <c r="O152" s="452"/>
      <c r="P152" s="452"/>
      <c r="Q152" s="452"/>
      <c r="R152" s="452"/>
      <c r="S152" s="452"/>
      <c r="T152" s="452"/>
      <c r="U152" s="452"/>
      <c r="V152" s="452"/>
      <c r="W152" s="452"/>
      <c r="X152" s="452"/>
      <c r="Y152" s="452"/>
      <c r="Z152" s="452"/>
      <c r="AA152" s="452"/>
      <c r="AB152" s="452"/>
      <c r="AC152" s="452"/>
      <c r="AD152" s="452"/>
      <c r="AE152" s="452"/>
      <c r="AF152" s="452"/>
      <c r="AG152" s="452"/>
      <c r="AH152" s="452"/>
      <c r="AI152" s="452"/>
      <c r="AJ152" s="452"/>
      <c r="AK152" s="452"/>
      <c r="AL152" s="452"/>
      <c r="AM152" s="452"/>
      <c r="AN152" s="452"/>
      <c r="AO152" s="452"/>
      <c r="AP152" s="452"/>
      <c r="AQ152" s="452"/>
      <c r="AR152" s="452"/>
      <c r="AS152" s="452"/>
      <c r="AT152" s="452"/>
      <c r="AU152" s="452"/>
      <c r="AV152" s="452"/>
      <c r="AW152" s="452"/>
      <c r="AX152" s="452"/>
      <c r="AY152" s="452"/>
      <c r="AZ152" s="452"/>
      <c r="BA152" s="452"/>
      <c r="BB152" s="452"/>
      <c r="BC152" s="452"/>
      <c r="BD152" s="452"/>
      <c r="BE152" s="452"/>
      <c r="BF152" s="452"/>
      <c r="BG152" s="452"/>
      <c r="BH152" s="452"/>
      <c r="BI152" s="452"/>
      <c r="BJ152" s="452"/>
      <c r="BK152" s="452"/>
      <c r="BL152" s="452"/>
      <c r="BM152" s="452"/>
      <c r="BN152" s="452"/>
      <c r="BO152" s="452"/>
      <c r="BP152" s="452"/>
      <c r="BQ152" s="452"/>
      <c r="BR152" s="452"/>
      <c r="BS152" s="452"/>
      <c r="BT152" s="452"/>
      <c r="BU152" s="452"/>
      <c r="BV152" s="452"/>
      <c r="BW152" s="452"/>
      <c r="BX152" s="452"/>
      <c r="BY152" s="452"/>
      <c r="BZ152" s="452"/>
      <c r="CA152" s="452"/>
      <c r="CB152" s="452"/>
      <c r="CC152" s="452"/>
      <c r="CD152" s="452"/>
      <c r="CE152" s="452"/>
      <c r="CF152" s="452"/>
      <c r="CG152" s="452"/>
      <c r="CH152" s="452"/>
      <c r="CI152" s="452"/>
      <c r="CJ152" s="452"/>
      <c r="CK152" s="452"/>
      <c r="CL152" s="452"/>
      <c r="CM152" s="452"/>
      <c r="CN152" s="452"/>
      <c r="CO152" s="452"/>
      <c r="CP152" s="452"/>
      <c r="CQ152" s="452"/>
      <c r="CR152" s="452"/>
      <c r="CS152" s="452"/>
      <c r="CT152" s="452"/>
    </row>
    <row r="153" spans="1:98">
      <c r="A153" s="452"/>
      <c r="B153" s="452"/>
      <c r="C153" s="452" t="s">
        <v>766</v>
      </c>
      <c r="D153" s="452" t="s">
        <v>767</v>
      </c>
      <c r="E153" s="452">
        <v>1.5</v>
      </c>
      <c r="F153" s="452">
        <v>1</v>
      </c>
      <c r="G153" s="452"/>
      <c r="H153" s="452"/>
      <c r="I153" s="452"/>
      <c r="J153" s="452"/>
      <c r="K153" s="452"/>
      <c r="L153" s="452"/>
      <c r="M153" s="452"/>
      <c r="N153" s="452"/>
      <c r="O153" s="452"/>
      <c r="P153" s="452"/>
      <c r="Q153" s="452"/>
      <c r="R153" s="452"/>
      <c r="S153" s="452"/>
      <c r="T153" s="452"/>
      <c r="U153" s="452"/>
      <c r="V153" s="452"/>
      <c r="W153" s="452"/>
      <c r="X153" s="452"/>
      <c r="Y153" s="452"/>
      <c r="Z153" s="452"/>
      <c r="AA153" s="452"/>
      <c r="AB153" s="452"/>
      <c r="AC153" s="452"/>
      <c r="AD153" s="452"/>
      <c r="AE153" s="452"/>
      <c r="AF153" s="452"/>
      <c r="AG153" s="452"/>
      <c r="AH153" s="452"/>
      <c r="AI153" s="452"/>
      <c r="AJ153" s="452"/>
      <c r="AK153" s="452"/>
      <c r="AL153" s="452"/>
      <c r="AM153" s="452"/>
      <c r="AN153" s="452"/>
      <c r="AO153" s="452"/>
      <c r="AP153" s="452"/>
      <c r="AQ153" s="452"/>
      <c r="AR153" s="452"/>
      <c r="AS153" s="452"/>
      <c r="AT153" s="452"/>
      <c r="AU153" s="452"/>
      <c r="AV153" s="452"/>
      <c r="AW153" s="452"/>
      <c r="AX153" s="452"/>
      <c r="AY153" s="452"/>
      <c r="AZ153" s="452"/>
      <c r="BA153" s="452"/>
      <c r="BB153" s="452"/>
      <c r="BC153" s="452"/>
      <c r="BD153" s="452"/>
      <c r="BE153" s="452"/>
      <c r="BF153" s="452"/>
      <c r="BG153" s="452"/>
      <c r="BH153" s="452"/>
      <c r="BI153" s="452"/>
      <c r="BJ153" s="452"/>
      <c r="BK153" s="452"/>
      <c r="BL153" s="452"/>
      <c r="BM153" s="452"/>
      <c r="BN153" s="452"/>
      <c r="BO153" s="452"/>
      <c r="BP153" s="452"/>
      <c r="BQ153" s="452"/>
      <c r="BR153" s="452"/>
      <c r="BS153" s="452"/>
      <c r="BT153" s="452"/>
      <c r="BU153" s="452"/>
      <c r="BV153" s="452"/>
      <c r="BW153" s="452"/>
      <c r="BX153" s="452"/>
      <c r="BY153" s="452"/>
      <c r="BZ153" s="452"/>
      <c r="CA153" s="452"/>
      <c r="CB153" s="452"/>
      <c r="CC153" s="452"/>
      <c r="CD153" s="452"/>
      <c r="CE153" s="452"/>
      <c r="CF153" s="452"/>
      <c r="CG153" s="452"/>
      <c r="CH153" s="452"/>
      <c r="CI153" s="452"/>
      <c r="CJ153" s="452"/>
      <c r="CK153" s="452"/>
      <c r="CL153" s="452"/>
      <c r="CM153" s="452"/>
      <c r="CN153" s="452"/>
      <c r="CO153" s="452"/>
      <c r="CP153" s="452"/>
      <c r="CQ153" s="452"/>
      <c r="CR153" s="452"/>
      <c r="CS153" s="452"/>
      <c r="CT153" s="452"/>
    </row>
    <row r="154" spans="1:98">
      <c r="A154" s="452"/>
      <c r="B154" s="452"/>
      <c r="C154" s="452" t="s">
        <v>764</v>
      </c>
      <c r="D154" s="452" t="s">
        <v>768</v>
      </c>
      <c r="E154" s="452">
        <v>1.5</v>
      </c>
      <c r="F154" s="452">
        <v>1</v>
      </c>
      <c r="G154" s="452"/>
      <c r="H154" s="452"/>
      <c r="I154" s="452"/>
      <c r="J154" s="452"/>
      <c r="K154" s="452"/>
      <c r="L154" s="452"/>
      <c r="M154" s="452"/>
      <c r="N154" s="452"/>
      <c r="O154" s="452"/>
      <c r="P154" s="452"/>
      <c r="Q154" s="452"/>
      <c r="R154" s="452"/>
      <c r="S154" s="452"/>
      <c r="T154" s="452"/>
      <c r="U154" s="452"/>
      <c r="V154" s="452"/>
      <c r="W154" s="452"/>
      <c r="X154" s="452"/>
      <c r="Y154" s="452"/>
      <c r="Z154" s="452"/>
      <c r="AA154" s="452"/>
      <c r="AB154" s="452"/>
      <c r="AC154" s="452"/>
      <c r="AD154" s="452"/>
      <c r="AE154" s="452"/>
      <c r="AF154" s="452"/>
      <c r="AG154" s="452"/>
      <c r="AH154" s="452"/>
      <c r="AI154" s="452"/>
      <c r="AJ154" s="452"/>
      <c r="AK154" s="452"/>
      <c r="AL154" s="452"/>
      <c r="AM154" s="452"/>
      <c r="AN154" s="452"/>
      <c r="AO154" s="452"/>
      <c r="AP154" s="452"/>
      <c r="AQ154" s="452"/>
      <c r="AR154" s="452"/>
      <c r="AS154" s="452"/>
      <c r="AT154" s="452"/>
      <c r="AU154" s="452"/>
      <c r="AV154" s="452"/>
      <c r="AW154" s="452"/>
      <c r="AX154" s="452"/>
      <c r="AY154" s="452"/>
      <c r="AZ154" s="452"/>
      <c r="BA154" s="452"/>
      <c r="BB154" s="452"/>
      <c r="BC154" s="452"/>
      <c r="BD154" s="452"/>
      <c r="BE154" s="452"/>
      <c r="BF154" s="452"/>
      <c r="BG154" s="452"/>
      <c r="BH154" s="452"/>
      <c r="BI154" s="452"/>
      <c r="BJ154" s="452"/>
      <c r="BK154" s="452"/>
      <c r="BL154" s="452"/>
      <c r="BM154" s="452"/>
      <c r="BN154" s="452"/>
      <c r="BO154" s="452"/>
      <c r="BP154" s="452"/>
      <c r="BQ154" s="452"/>
      <c r="BR154" s="452"/>
      <c r="BS154" s="452"/>
      <c r="BT154" s="452"/>
      <c r="BU154" s="452"/>
      <c r="BV154" s="452"/>
      <c r="BW154" s="452"/>
      <c r="BX154" s="452"/>
      <c r="BY154" s="452"/>
      <c r="BZ154" s="452"/>
      <c r="CA154" s="452"/>
      <c r="CB154" s="452"/>
      <c r="CC154" s="452"/>
      <c r="CD154" s="452"/>
      <c r="CE154" s="452"/>
      <c r="CF154" s="452"/>
      <c r="CG154" s="452"/>
      <c r="CH154" s="452"/>
      <c r="CI154" s="452"/>
      <c r="CJ154" s="452"/>
      <c r="CK154" s="452"/>
      <c r="CL154" s="452"/>
      <c r="CM154" s="452"/>
      <c r="CN154" s="452"/>
      <c r="CO154" s="452"/>
      <c r="CP154" s="452"/>
      <c r="CQ154" s="452"/>
      <c r="CR154" s="452"/>
      <c r="CS154" s="452"/>
      <c r="CT154" s="452"/>
    </row>
    <row r="155" spans="1:98">
      <c r="A155" s="452"/>
      <c r="B155" s="452"/>
      <c r="C155" s="452" t="s">
        <v>764</v>
      </c>
      <c r="D155" s="452" t="s">
        <v>765</v>
      </c>
      <c r="E155" s="452">
        <v>1.5</v>
      </c>
      <c r="F155" s="452">
        <v>1</v>
      </c>
      <c r="G155" s="452"/>
      <c r="H155" s="452"/>
      <c r="I155" s="452"/>
      <c r="J155" s="452"/>
      <c r="K155" s="452"/>
      <c r="L155" s="452"/>
      <c r="M155" s="452"/>
      <c r="N155" s="452"/>
      <c r="O155" s="452"/>
      <c r="P155" s="452"/>
      <c r="Q155" s="452"/>
      <c r="R155" s="452"/>
      <c r="S155" s="452"/>
      <c r="T155" s="452"/>
      <c r="U155" s="452"/>
      <c r="V155" s="452"/>
      <c r="W155" s="452"/>
      <c r="X155" s="452"/>
      <c r="Y155" s="452"/>
      <c r="Z155" s="452"/>
      <c r="AA155" s="452"/>
      <c r="AB155" s="452"/>
      <c r="AC155" s="452"/>
      <c r="AD155" s="452"/>
      <c r="AE155" s="452"/>
      <c r="AF155" s="452"/>
      <c r="AG155" s="452"/>
      <c r="AH155" s="452"/>
      <c r="AI155" s="452"/>
      <c r="AJ155" s="452"/>
      <c r="AK155" s="452"/>
      <c r="AL155" s="452"/>
      <c r="AM155" s="452"/>
      <c r="AN155" s="452"/>
      <c r="AO155" s="452"/>
      <c r="AP155" s="452"/>
      <c r="AQ155" s="452"/>
      <c r="AR155" s="452"/>
      <c r="AS155" s="452"/>
      <c r="AT155" s="452"/>
      <c r="AU155" s="452"/>
      <c r="AV155" s="452"/>
      <c r="AW155" s="452"/>
      <c r="AX155" s="452"/>
      <c r="AY155" s="452"/>
      <c r="AZ155" s="452"/>
      <c r="BA155" s="452"/>
      <c r="BB155" s="452"/>
      <c r="BC155" s="452"/>
      <c r="BD155" s="452"/>
      <c r="BE155" s="452"/>
      <c r="BF155" s="452"/>
      <c r="BG155" s="452"/>
      <c r="BH155" s="452"/>
      <c r="BI155" s="452"/>
      <c r="BJ155" s="452"/>
      <c r="BK155" s="452"/>
      <c r="BL155" s="452"/>
      <c r="BM155" s="452"/>
      <c r="BN155" s="452"/>
      <c r="BO155" s="452"/>
      <c r="BP155" s="452"/>
      <c r="BQ155" s="452"/>
      <c r="BR155" s="452"/>
      <c r="BS155" s="452"/>
      <c r="BT155" s="452"/>
      <c r="BU155" s="452"/>
      <c r="BV155" s="452"/>
      <c r="BW155" s="452"/>
      <c r="BX155" s="452"/>
      <c r="BY155" s="452"/>
      <c r="BZ155" s="452"/>
      <c r="CA155" s="452"/>
      <c r="CB155" s="452"/>
      <c r="CC155" s="452"/>
      <c r="CD155" s="452"/>
      <c r="CE155" s="452"/>
      <c r="CF155" s="452"/>
      <c r="CG155" s="452"/>
      <c r="CH155" s="452"/>
      <c r="CI155" s="452"/>
      <c r="CJ155" s="452"/>
      <c r="CK155" s="452"/>
      <c r="CL155" s="452"/>
      <c r="CM155" s="452"/>
      <c r="CN155" s="452"/>
      <c r="CO155" s="452"/>
      <c r="CP155" s="452"/>
      <c r="CQ155" s="452"/>
      <c r="CR155" s="452"/>
      <c r="CS155" s="452"/>
      <c r="CT155" s="452"/>
    </row>
    <row r="156" spans="1:98">
      <c r="A156" s="452"/>
      <c r="B156" s="452"/>
      <c r="C156" s="452" t="s">
        <v>764</v>
      </c>
      <c r="D156" s="452" t="s">
        <v>769</v>
      </c>
      <c r="E156" s="452">
        <v>1.5</v>
      </c>
      <c r="F156" s="452">
        <v>1</v>
      </c>
      <c r="G156" s="452"/>
      <c r="H156" s="452"/>
      <c r="I156" s="452"/>
      <c r="J156" s="452"/>
      <c r="K156" s="452"/>
      <c r="L156" s="452"/>
      <c r="M156" s="452"/>
      <c r="N156" s="452"/>
      <c r="O156" s="452"/>
      <c r="P156" s="452"/>
      <c r="Q156" s="452"/>
      <c r="R156" s="452"/>
      <c r="S156" s="452"/>
      <c r="T156" s="452"/>
      <c r="U156" s="452"/>
      <c r="V156" s="452"/>
      <c r="W156" s="452"/>
      <c r="X156" s="452"/>
      <c r="Y156" s="452"/>
      <c r="Z156" s="452"/>
      <c r="AA156" s="452"/>
      <c r="AB156" s="452"/>
      <c r="AC156" s="452"/>
      <c r="AD156" s="452"/>
      <c r="AE156" s="452"/>
      <c r="AF156" s="452"/>
      <c r="AG156" s="452"/>
      <c r="AH156" s="452"/>
      <c r="AI156" s="452"/>
      <c r="AJ156" s="452"/>
      <c r="AK156" s="452"/>
      <c r="AL156" s="452"/>
      <c r="AM156" s="452"/>
      <c r="AN156" s="452"/>
      <c r="AO156" s="452"/>
      <c r="AP156" s="452"/>
      <c r="AQ156" s="452"/>
      <c r="AR156" s="452"/>
      <c r="AS156" s="452"/>
      <c r="AT156" s="452"/>
      <c r="AU156" s="452"/>
      <c r="AV156" s="452"/>
      <c r="AW156" s="452"/>
      <c r="AX156" s="452"/>
      <c r="AY156" s="452"/>
      <c r="AZ156" s="452"/>
      <c r="BA156" s="452"/>
      <c r="BB156" s="452"/>
      <c r="BC156" s="452"/>
      <c r="BD156" s="452"/>
      <c r="BE156" s="452"/>
      <c r="BF156" s="452"/>
      <c r="BG156" s="452"/>
      <c r="BH156" s="452"/>
      <c r="BI156" s="452"/>
      <c r="BJ156" s="452"/>
      <c r="BK156" s="452"/>
      <c r="BL156" s="452"/>
      <c r="BM156" s="452"/>
      <c r="BN156" s="452"/>
      <c r="BO156" s="452"/>
      <c r="BP156" s="452"/>
      <c r="BQ156" s="452"/>
      <c r="BR156" s="452"/>
      <c r="BS156" s="452"/>
      <c r="BT156" s="452"/>
      <c r="BU156" s="452"/>
      <c r="BV156" s="452"/>
      <c r="BW156" s="452"/>
      <c r="BX156" s="452"/>
      <c r="BY156" s="452"/>
      <c r="BZ156" s="452"/>
      <c r="CA156" s="452"/>
      <c r="CB156" s="452"/>
      <c r="CC156" s="452"/>
      <c r="CD156" s="452"/>
      <c r="CE156" s="452"/>
      <c r="CF156" s="452"/>
      <c r="CG156" s="452"/>
      <c r="CH156" s="452"/>
      <c r="CI156" s="452"/>
      <c r="CJ156" s="452"/>
      <c r="CK156" s="452"/>
      <c r="CL156" s="452"/>
      <c r="CM156" s="452"/>
      <c r="CN156" s="452"/>
      <c r="CO156" s="452"/>
      <c r="CP156" s="452"/>
      <c r="CQ156" s="452"/>
      <c r="CR156" s="452"/>
      <c r="CS156" s="452"/>
      <c r="CT156" s="452"/>
    </row>
    <row r="157" spans="1:98">
      <c r="A157" s="452"/>
      <c r="B157" s="452"/>
      <c r="C157" s="452" t="s">
        <v>764</v>
      </c>
      <c r="D157" s="452" t="s">
        <v>769</v>
      </c>
      <c r="E157" s="452">
        <v>1.5</v>
      </c>
      <c r="F157" s="452">
        <v>2</v>
      </c>
      <c r="G157" s="452"/>
      <c r="H157" s="452"/>
      <c r="I157" s="452"/>
      <c r="J157" s="452"/>
      <c r="K157" s="452"/>
      <c r="L157" s="452"/>
      <c r="M157" s="452"/>
      <c r="N157" s="452"/>
      <c r="O157" s="452"/>
      <c r="P157" s="452"/>
      <c r="Q157" s="452"/>
      <c r="R157" s="452"/>
      <c r="S157" s="452"/>
      <c r="T157" s="452"/>
      <c r="U157" s="452"/>
      <c r="V157" s="452"/>
      <c r="W157" s="452"/>
      <c r="X157" s="452"/>
      <c r="Y157" s="452"/>
      <c r="Z157" s="452"/>
      <c r="AA157" s="452"/>
      <c r="AB157" s="452"/>
      <c r="AC157" s="452"/>
      <c r="AD157" s="452"/>
      <c r="AE157" s="452"/>
      <c r="AF157" s="452"/>
      <c r="AG157" s="452"/>
      <c r="AH157" s="452"/>
      <c r="AI157" s="452"/>
      <c r="AJ157" s="452"/>
      <c r="AK157" s="452"/>
      <c r="AL157" s="452"/>
      <c r="AM157" s="452"/>
      <c r="AN157" s="452"/>
      <c r="AO157" s="452"/>
      <c r="AP157" s="452"/>
      <c r="AQ157" s="452"/>
      <c r="AR157" s="452"/>
      <c r="AS157" s="452"/>
      <c r="AT157" s="452"/>
      <c r="AU157" s="452"/>
      <c r="AV157" s="452"/>
      <c r="AW157" s="452"/>
      <c r="AX157" s="452"/>
      <c r="AY157" s="452"/>
      <c r="AZ157" s="452"/>
      <c r="BA157" s="452"/>
      <c r="BB157" s="452"/>
      <c r="BC157" s="452"/>
      <c r="BD157" s="452"/>
      <c r="BE157" s="452"/>
      <c r="BF157" s="452"/>
      <c r="BG157" s="452"/>
      <c r="BH157" s="452"/>
      <c r="BI157" s="452"/>
      <c r="BJ157" s="452"/>
      <c r="BK157" s="452"/>
      <c r="BL157" s="452"/>
      <c r="BM157" s="452"/>
      <c r="BN157" s="452"/>
      <c r="BO157" s="452"/>
      <c r="BP157" s="452"/>
      <c r="BQ157" s="452"/>
      <c r="BR157" s="452"/>
      <c r="BS157" s="452"/>
      <c r="BT157" s="452"/>
      <c r="BU157" s="452"/>
      <c r="BV157" s="452"/>
      <c r="BW157" s="452"/>
      <c r="BX157" s="452"/>
      <c r="BY157" s="452"/>
      <c r="BZ157" s="452"/>
      <c r="CA157" s="452"/>
      <c r="CB157" s="452"/>
      <c r="CC157" s="452"/>
      <c r="CD157" s="452"/>
      <c r="CE157" s="452"/>
      <c r="CF157" s="452"/>
      <c r="CG157" s="452"/>
      <c r="CH157" s="452"/>
      <c r="CI157" s="452"/>
      <c r="CJ157" s="452"/>
      <c r="CK157" s="452"/>
      <c r="CL157" s="452"/>
      <c r="CM157" s="452"/>
      <c r="CN157" s="452"/>
      <c r="CO157" s="452"/>
      <c r="CP157" s="452"/>
      <c r="CQ157" s="452"/>
      <c r="CR157" s="452"/>
      <c r="CS157" s="452"/>
      <c r="CT157" s="452"/>
    </row>
    <row r="158" spans="1:98">
      <c r="A158" s="452"/>
      <c r="B158" s="452"/>
      <c r="C158" s="452" t="s">
        <v>764</v>
      </c>
      <c r="D158" s="452" t="s">
        <v>770</v>
      </c>
      <c r="E158" s="452">
        <v>1.5</v>
      </c>
      <c r="F158" s="452">
        <v>1</v>
      </c>
      <c r="G158" s="452"/>
      <c r="H158" s="452"/>
      <c r="I158" s="452"/>
      <c r="J158" s="452"/>
      <c r="K158" s="452"/>
      <c r="L158" s="452"/>
      <c r="M158" s="452"/>
      <c r="N158" s="452"/>
      <c r="O158" s="452"/>
      <c r="P158" s="452"/>
      <c r="Q158" s="452"/>
      <c r="R158" s="452"/>
      <c r="S158" s="452"/>
      <c r="T158" s="452"/>
      <c r="U158" s="452"/>
      <c r="V158" s="452"/>
      <c r="W158" s="452"/>
      <c r="X158" s="452"/>
      <c r="Y158" s="452"/>
      <c r="Z158" s="452"/>
      <c r="AA158" s="452"/>
      <c r="AB158" s="452"/>
      <c r="AC158" s="452"/>
      <c r="AD158" s="452"/>
      <c r="AE158" s="452"/>
      <c r="AF158" s="452"/>
      <c r="AG158" s="452"/>
      <c r="AH158" s="452"/>
      <c r="AI158" s="452"/>
      <c r="AJ158" s="452"/>
      <c r="AK158" s="452"/>
      <c r="AL158" s="452"/>
      <c r="AM158" s="452"/>
      <c r="AN158" s="452"/>
      <c r="AO158" s="452"/>
      <c r="AP158" s="452"/>
      <c r="AQ158" s="452"/>
      <c r="AR158" s="452"/>
      <c r="AS158" s="452"/>
      <c r="AT158" s="452"/>
      <c r="AU158" s="452"/>
      <c r="AV158" s="452"/>
      <c r="AW158" s="452"/>
      <c r="AX158" s="452"/>
      <c r="AY158" s="452"/>
      <c r="AZ158" s="452"/>
      <c r="BA158" s="452"/>
      <c r="BB158" s="452"/>
      <c r="BC158" s="452"/>
      <c r="BD158" s="452"/>
      <c r="BE158" s="452"/>
      <c r="BF158" s="452"/>
      <c r="BG158" s="452"/>
      <c r="BH158" s="452"/>
      <c r="BI158" s="452"/>
      <c r="BJ158" s="452"/>
      <c r="BK158" s="452"/>
      <c r="BL158" s="452"/>
      <c r="BM158" s="452"/>
      <c r="BN158" s="452"/>
      <c r="BO158" s="452"/>
      <c r="BP158" s="452"/>
      <c r="BQ158" s="452"/>
      <c r="BR158" s="452"/>
      <c r="BS158" s="452"/>
      <c r="BT158" s="452"/>
      <c r="BU158" s="452"/>
      <c r="BV158" s="452"/>
      <c r="BW158" s="452"/>
      <c r="BX158" s="452"/>
      <c r="BY158" s="452"/>
      <c r="BZ158" s="452"/>
      <c r="CA158" s="452"/>
      <c r="CB158" s="452"/>
      <c r="CC158" s="452"/>
      <c r="CD158" s="452"/>
      <c r="CE158" s="452"/>
      <c r="CF158" s="452"/>
      <c r="CG158" s="452"/>
      <c r="CH158" s="452"/>
      <c r="CI158" s="452"/>
      <c r="CJ158" s="452"/>
      <c r="CK158" s="452"/>
      <c r="CL158" s="452"/>
      <c r="CM158" s="452"/>
      <c r="CN158" s="452"/>
      <c r="CO158" s="452"/>
      <c r="CP158" s="452"/>
      <c r="CQ158" s="452"/>
      <c r="CR158" s="452"/>
      <c r="CS158" s="452"/>
      <c r="CT158" s="452"/>
    </row>
    <row r="159" spans="1:98">
      <c r="A159" s="452"/>
      <c r="B159" s="452"/>
      <c r="C159" s="452" t="s">
        <v>764</v>
      </c>
      <c r="D159" s="452" t="s">
        <v>770</v>
      </c>
      <c r="E159" s="452">
        <v>1.5</v>
      </c>
      <c r="F159" s="452">
        <v>2</v>
      </c>
      <c r="G159" s="452"/>
      <c r="H159" s="452"/>
      <c r="I159" s="452"/>
      <c r="J159" s="452"/>
      <c r="K159" s="452"/>
      <c r="L159" s="452"/>
      <c r="M159" s="452"/>
      <c r="N159" s="452"/>
      <c r="O159" s="452"/>
      <c r="P159" s="452"/>
      <c r="Q159" s="452"/>
      <c r="R159" s="452"/>
      <c r="S159" s="452"/>
      <c r="T159" s="452"/>
      <c r="U159" s="452"/>
      <c r="V159" s="452"/>
      <c r="W159" s="452"/>
      <c r="X159" s="452"/>
      <c r="Y159" s="452"/>
      <c r="Z159" s="452"/>
      <c r="AA159" s="452"/>
      <c r="AB159" s="452"/>
      <c r="AC159" s="452"/>
      <c r="AD159" s="452"/>
      <c r="AE159" s="452"/>
      <c r="AF159" s="452"/>
      <c r="AG159" s="452"/>
      <c r="AH159" s="452"/>
      <c r="AI159" s="452"/>
      <c r="AJ159" s="452"/>
      <c r="AK159" s="452"/>
      <c r="AL159" s="452"/>
      <c r="AM159" s="452"/>
      <c r="AN159" s="452"/>
      <c r="AO159" s="452"/>
      <c r="AP159" s="452"/>
      <c r="AQ159" s="452"/>
      <c r="AR159" s="452"/>
      <c r="AS159" s="452"/>
      <c r="AT159" s="452"/>
      <c r="AU159" s="452"/>
      <c r="AV159" s="452"/>
      <c r="AW159" s="452"/>
      <c r="AX159" s="452"/>
      <c r="AY159" s="452"/>
      <c r="AZ159" s="452"/>
      <c r="BA159" s="452"/>
      <c r="BB159" s="452"/>
      <c r="BC159" s="452"/>
      <c r="BD159" s="452"/>
      <c r="BE159" s="452"/>
      <c r="BF159" s="452"/>
      <c r="BG159" s="452"/>
      <c r="BH159" s="452"/>
      <c r="BI159" s="452"/>
      <c r="BJ159" s="452"/>
      <c r="BK159" s="452"/>
      <c r="BL159" s="452"/>
      <c r="BM159" s="452"/>
      <c r="BN159" s="452"/>
      <c r="BO159" s="452"/>
      <c r="BP159" s="452"/>
      <c r="BQ159" s="452"/>
      <c r="BR159" s="452"/>
      <c r="BS159" s="452"/>
      <c r="BT159" s="452"/>
      <c r="BU159" s="452"/>
      <c r="BV159" s="452"/>
      <c r="BW159" s="452"/>
      <c r="BX159" s="452"/>
      <c r="BY159" s="452"/>
      <c r="BZ159" s="452"/>
      <c r="CA159" s="452"/>
      <c r="CB159" s="452"/>
      <c r="CC159" s="452"/>
      <c r="CD159" s="452"/>
      <c r="CE159" s="452"/>
      <c r="CF159" s="452"/>
      <c r="CG159" s="452"/>
      <c r="CH159" s="452"/>
      <c r="CI159" s="452"/>
      <c r="CJ159" s="452"/>
      <c r="CK159" s="452"/>
      <c r="CL159" s="452"/>
      <c r="CM159" s="452"/>
      <c r="CN159" s="452"/>
      <c r="CO159" s="452"/>
      <c r="CP159" s="452"/>
      <c r="CQ159" s="452"/>
      <c r="CR159" s="452"/>
      <c r="CS159" s="452"/>
      <c r="CT159" s="452"/>
    </row>
    <row r="160" spans="1:98">
      <c r="A160" s="452"/>
      <c r="B160" s="452"/>
      <c r="C160" s="452" t="s">
        <v>764</v>
      </c>
      <c r="D160" s="452" t="s">
        <v>771</v>
      </c>
      <c r="E160" s="452">
        <v>0</v>
      </c>
      <c r="F160" s="452">
        <v>1</v>
      </c>
      <c r="G160" s="452"/>
      <c r="H160" s="452"/>
      <c r="I160" s="452"/>
      <c r="J160" s="452"/>
      <c r="K160" s="452"/>
      <c r="L160" s="452"/>
      <c r="M160" s="452"/>
      <c r="N160" s="452"/>
      <c r="O160" s="452"/>
      <c r="P160" s="452"/>
      <c r="Q160" s="452"/>
      <c r="R160" s="452"/>
      <c r="S160" s="452"/>
      <c r="T160" s="452"/>
      <c r="U160" s="452"/>
      <c r="V160" s="452"/>
      <c r="W160" s="452"/>
      <c r="X160" s="452"/>
      <c r="Y160" s="452"/>
      <c r="Z160" s="452"/>
      <c r="AA160" s="452"/>
      <c r="AB160" s="452"/>
      <c r="AC160" s="452"/>
      <c r="AD160" s="452"/>
      <c r="AE160" s="452"/>
      <c r="AF160" s="452"/>
      <c r="AG160" s="452"/>
      <c r="AH160" s="452"/>
      <c r="AI160" s="452"/>
      <c r="AJ160" s="452"/>
      <c r="AK160" s="452"/>
      <c r="AL160" s="452"/>
      <c r="AM160" s="452"/>
      <c r="AN160" s="452"/>
      <c r="AO160" s="452"/>
      <c r="AP160" s="452"/>
      <c r="AQ160" s="452"/>
      <c r="AR160" s="452"/>
      <c r="AS160" s="452"/>
      <c r="AT160" s="452"/>
      <c r="AU160" s="452"/>
      <c r="AV160" s="452"/>
      <c r="AW160" s="452"/>
      <c r="AX160" s="452"/>
      <c r="AY160" s="452"/>
      <c r="AZ160" s="452"/>
      <c r="BA160" s="452"/>
      <c r="BB160" s="452"/>
      <c r="BC160" s="452"/>
      <c r="BD160" s="452"/>
      <c r="BE160" s="452"/>
      <c r="BF160" s="452"/>
      <c r="BG160" s="452"/>
      <c r="BH160" s="452"/>
      <c r="BI160" s="452"/>
      <c r="BJ160" s="452"/>
      <c r="BK160" s="452"/>
      <c r="BL160" s="452"/>
      <c r="BM160" s="452"/>
      <c r="BN160" s="452"/>
      <c r="BO160" s="452"/>
      <c r="BP160" s="452"/>
      <c r="BQ160" s="452"/>
      <c r="BR160" s="452"/>
      <c r="BS160" s="452"/>
      <c r="BT160" s="452"/>
      <c r="BU160" s="452"/>
      <c r="BV160" s="452"/>
      <c r="BW160" s="452"/>
      <c r="BX160" s="452"/>
      <c r="BY160" s="452"/>
      <c r="BZ160" s="452"/>
      <c r="CA160" s="452"/>
      <c r="CB160" s="452"/>
      <c r="CC160" s="452"/>
      <c r="CD160" s="452"/>
      <c r="CE160" s="452"/>
      <c r="CF160" s="452"/>
      <c r="CG160" s="452"/>
      <c r="CH160" s="452"/>
      <c r="CI160" s="452"/>
      <c r="CJ160" s="452"/>
      <c r="CK160" s="452"/>
      <c r="CL160" s="452"/>
      <c r="CM160" s="452"/>
      <c r="CN160" s="452"/>
      <c r="CO160" s="452"/>
      <c r="CP160" s="452"/>
      <c r="CQ160" s="452"/>
      <c r="CR160" s="452"/>
      <c r="CS160" s="452"/>
      <c r="CT160" s="452"/>
    </row>
    <row r="161" spans="1:98">
      <c r="A161" s="452"/>
      <c r="B161" s="452"/>
      <c r="C161" s="452" t="s">
        <v>764</v>
      </c>
      <c r="D161" s="452" t="s">
        <v>772</v>
      </c>
      <c r="E161" s="452">
        <v>0</v>
      </c>
      <c r="F161" s="452">
        <v>1</v>
      </c>
      <c r="G161" s="452"/>
      <c r="H161" s="452"/>
      <c r="I161" s="452"/>
      <c r="J161" s="452"/>
      <c r="K161" s="452"/>
      <c r="L161" s="452"/>
      <c r="M161" s="452"/>
      <c r="N161" s="452"/>
      <c r="O161" s="452"/>
      <c r="P161" s="452"/>
      <c r="Q161" s="452"/>
      <c r="R161" s="452"/>
      <c r="S161" s="452"/>
      <c r="T161" s="452"/>
      <c r="U161" s="452"/>
      <c r="V161" s="452"/>
      <c r="W161" s="452"/>
      <c r="X161" s="452"/>
      <c r="Y161" s="452"/>
      <c r="Z161" s="452"/>
      <c r="AA161" s="452"/>
      <c r="AB161" s="452"/>
      <c r="AC161" s="452"/>
      <c r="AD161" s="452"/>
      <c r="AE161" s="452"/>
      <c r="AF161" s="452"/>
      <c r="AG161" s="452"/>
      <c r="AH161" s="452"/>
      <c r="AI161" s="452"/>
      <c r="AJ161" s="452"/>
      <c r="AK161" s="452"/>
      <c r="AL161" s="452"/>
      <c r="AM161" s="452"/>
      <c r="AN161" s="452"/>
      <c r="AO161" s="452"/>
      <c r="AP161" s="452"/>
      <c r="AQ161" s="452"/>
      <c r="AR161" s="452"/>
      <c r="AS161" s="452"/>
      <c r="AT161" s="452"/>
      <c r="AU161" s="452"/>
      <c r="AV161" s="452"/>
      <c r="AW161" s="452"/>
      <c r="AX161" s="452"/>
      <c r="AY161" s="452"/>
      <c r="AZ161" s="452"/>
      <c r="BA161" s="452"/>
      <c r="BB161" s="452"/>
      <c r="BC161" s="452"/>
      <c r="BD161" s="452"/>
      <c r="BE161" s="452"/>
      <c r="BF161" s="452"/>
      <c r="BG161" s="452"/>
      <c r="BH161" s="452"/>
      <c r="BI161" s="452"/>
      <c r="BJ161" s="452"/>
      <c r="BK161" s="452"/>
      <c r="BL161" s="452"/>
      <c r="BM161" s="452"/>
      <c r="BN161" s="452"/>
      <c r="BO161" s="452"/>
      <c r="BP161" s="452"/>
      <c r="BQ161" s="452"/>
      <c r="BR161" s="452"/>
      <c r="BS161" s="452"/>
      <c r="BT161" s="452"/>
      <c r="BU161" s="452"/>
      <c r="BV161" s="452"/>
      <c r="BW161" s="452"/>
      <c r="BX161" s="452"/>
      <c r="BY161" s="452"/>
      <c r="BZ161" s="452"/>
      <c r="CA161" s="452"/>
      <c r="CB161" s="452"/>
      <c r="CC161" s="452"/>
      <c r="CD161" s="452"/>
      <c r="CE161" s="452"/>
      <c r="CF161" s="452"/>
      <c r="CG161" s="452"/>
      <c r="CH161" s="452"/>
      <c r="CI161" s="452"/>
      <c r="CJ161" s="452"/>
      <c r="CK161" s="452"/>
      <c r="CL161" s="452"/>
      <c r="CM161" s="452"/>
      <c r="CN161" s="452"/>
      <c r="CO161" s="452"/>
      <c r="CP161" s="452"/>
      <c r="CQ161" s="452"/>
      <c r="CR161" s="452"/>
      <c r="CS161" s="452"/>
      <c r="CT161" s="452"/>
    </row>
    <row r="162" spans="1:98">
      <c r="A162" s="452"/>
      <c r="B162" s="452"/>
      <c r="C162" s="452" t="s">
        <v>764</v>
      </c>
      <c r="D162" s="452" t="s">
        <v>773</v>
      </c>
      <c r="E162" s="452">
        <v>1.5</v>
      </c>
      <c r="F162" s="452">
        <v>1</v>
      </c>
      <c r="G162" s="452"/>
      <c r="H162" s="452"/>
      <c r="I162" s="452"/>
      <c r="J162" s="452"/>
      <c r="K162" s="452"/>
      <c r="L162" s="452"/>
      <c r="M162" s="452"/>
      <c r="N162" s="452"/>
      <c r="O162" s="452"/>
      <c r="P162" s="452"/>
      <c r="Q162" s="452"/>
      <c r="R162" s="452"/>
      <c r="S162" s="452"/>
      <c r="T162" s="452"/>
      <c r="U162" s="452"/>
      <c r="V162" s="452"/>
      <c r="W162" s="452"/>
      <c r="X162" s="452"/>
      <c r="Y162" s="452"/>
      <c r="Z162" s="452"/>
      <c r="AA162" s="452"/>
      <c r="AB162" s="452"/>
      <c r="AC162" s="452"/>
      <c r="AD162" s="452"/>
      <c r="AE162" s="452"/>
      <c r="AF162" s="452"/>
      <c r="AG162" s="452"/>
      <c r="AH162" s="452"/>
      <c r="AI162" s="452"/>
      <c r="AJ162" s="452"/>
      <c r="AK162" s="452"/>
      <c r="AL162" s="452"/>
      <c r="AM162" s="452"/>
      <c r="AN162" s="452"/>
      <c r="AO162" s="452"/>
      <c r="AP162" s="452"/>
      <c r="AQ162" s="452"/>
      <c r="AR162" s="452"/>
      <c r="AS162" s="452"/>
      <c r="AT162" s="452"/>
      <c r="AU162" s="452"/>
      <c r="AV162" s="452"/>
      <c r="AW162" s="452"/>
      <c r="AX162" s="452"/>
      <c r="AY162" s="452"/>
      <c r="AZ162" s="452"/>
      <c r="BA162" s="452"/>
      <c r="BB162" s="452"/>
      <c r="BC162" s="452"/>
      <c r="BD162" s="452"/>
      <c r="BE162" s="452"/>
      <c r="BF162" s="452"/>
      <c r="BG162" s="452"/>
      <c r="BH162" s="452"/>
      <c r="BI162" s="452"/>
      <c r="BJ162" s="452"/>
      <c r="BK162" s="452"/>
      <c r="BL162" s="452"/>
      <c r="BM162" s="452"/>
      <c r="BN162" s="452"/>
      <c r="BO162" s="452"/>
      <c r="BP162" s="452"/>
      <c r="BQ162" s="452"/>
      <c r="BR162" s="452"/>
      <c r="BS162" s="452"/>
      <c r="BT162" s="452"/>
      <c r="BU162" s="452"/>
      <c r="BV162" s="452"/>
      <c r="BW162" s="452"/>
      <c r="BX162" s="452"/>
      <c r="BY162" s="452"/>
      <c r="BZ162" s="452"/>
      <c r="CA162" s="452"/>
      <c r="CB162" s="452"/>
      <c r="CC162" s="452"/>
      <c r="CD162" s="452"/>
      <c r="CE162" s="452"/>
      <c r="CF162" s="452"/>
      <c r="CG162" s="452"/>
      <c r="CH162" s="452"/>
      <c r="CI162" s="452"/>
      <c r="CJ162" s="452"/>
      <c r="CK162" s="452"/>
      <c r="CL162" s="452"/>
      <c r="CM162" s="452"/>
      <c r="CN162" s="452"/>
      <c r="CO162" s="452"/>
      <c r="CP162" s="452"/>
      <c r="CQ162" s="452"/>
      <c r="CR162" s="452"/>
      <c r="CS162" s="452"/>
      <c r="CT162" s="452"/>
    </row>
    <row r="163" spans="1:98">
      <c r="A163" s="452"/>
      <c r="B163" s="452"/>
      <c r="C163" s="452" t="s">
        <v>764</v>
      </c>
      <c r="D163" s="452" t="s">
        <v>774</v>
      </c>
      <c r="E163" s="452">
        <v>1.5</v>
      </c>
      <c r="F163" s="452">
        <v>1</v>
      </c>
      <c r="G163" s="452"/>
      <c r="H163" s="452"/>
      <c r="I163" s="452"/>
      <c r="J163" s="452"/>
      <c r="K163" s="452"/>
      <c r="L163" s="452"/>
      <c r="M163" s="452"/>
      <c r="N163" s="452"/>
      <c r="O163" s="452"/>
      <c r="P163" s="452"/>
      <c r="Q163" s="452"/>
      <c r="R163" s="452"/>
      <c r="S163" s="452"/>
      <c r="T163" s="452"/>
      <c r="U163" s="452"/>
      <c r="V163" s="452"/>
      <c r="W163" s="452"/>
      <c r="X163" s="452"/>
      <c r="Y163" s="452"/>
      <c r="Z163" s="452"/>
      <c r="AA163" s="452"/>
      <c r="AB163" s="452"/>
      <c r="AC163" s="452"/>
      <c r="AD163" s="452"/>
      <c r="AE163" s="452"/>
      <c r="AF163" s="452"/>
      <c r="AG163" s="452"/>
      <c r="AH163" s="452"/>
      <c r="AI163" s="452"/>
      <c r="AJ163" s="452"/>
      <c r="AK163" s="452"/>
      <c r="AL163" s="452"/>
      <c r="AM163" s="452"/>
      <c r="AN163" s="452"/>
      <c r="AO163" s="452"/>
      <c r="AP163" s="452"/>
      <c r="AQ163" s="452"/>
      <c r="AR163" s="452"/>
      <c r="AS163" s="452"/>
      <c r="AT163" s="452"/>
      <c r="AU163" s="452"/>
      <c r="AV163" s="452"/>
      <c r="AW163" s="452"/>
      <c r="AX163" s="452"/>
      <c r="AY163" s="452"/>
      <c r="AZ163" s="452"/>
      <c r="BA163" s="452"/>
      <c r="BB163" s="452"/>
      <c r="BC163" s="452"/>
      <c r="BD163" s="452"/>
      <c r="BE163" s="452"/>
      <c r="BF163" s="452"/>
      <c r="BG163" s="452"/>
      <c r="BH163" s="452"/>
      <c r="BI163" s="452"/>
      <c r="BJ163" s="452"/>
      <c r="BK163" s="452"/>
      <c r="BL163" s="452"/>
      <c r="BM163" s="452"/>
      <c r="BN163" s="452"/>
      <c r="BO163" s="452"/>
      <c r="BP163" s="452"/>
      <c r="BQ163" s="452"/>
      <c r="BR163" s="452"/>
      <c r="BS163" s="452"/>
      <c r="BT163" s="452"/>
      <c r="BU163" s="452"/>
      <c r="BV163" s="452"/>
      <c r="BW163" s="452"/>
      <c r="BX163" s="452"/>
      <c r="BY163" s="452"/>
      <c r="BZ163" s="452"/>
      <c r="CA163" s="452"/>
      <c r="CB163" s="452"/>
      <c r="CC163" s="452"/>
      <c r="CD163" s="452"/>
      <c r="CE163" s="452"/>
      <c r="CF163" s="452"/>
      <c r="CG163" s="452"/>
      <c r="CH163" s="452"/>
      <c r="CI163" s="452"/>
      <c r="CJ163" s="452"/>
      <c r="CK163" s="452"/>
      <c r="CL163" s="452"/>
      <c r="CM163" s="452"/>
      <c r="CN163" s="452"/>
      <c r="CO163" s="452"/>
      <c r="CP163" s="452"/>
      <c r="CQ163" s="452"/>
      <c r="CR163" s="452"/>
      <c r="CS163" s="452"/>
      <c r="CT163" s="452"/>
    </row>
    <row r="164" spans="1:98">
      <c r="A164" s="452"/>
      <c r="B164" s="452"/>
      <c r="C164" s="452" t="s">
        <v>764</v>
      </c>
      <c r="D164" s="452" t="s">
        <v>775</v>
      </c>
      <c r="E164" s="452">
        <v>1.5</v>
      </c>
      <c r="F164" s="452">
        <v>1</v>
      </c>
      <c r="G164" s="452"/>
      <c r="H164" s="452"/>
      <c r="I164" s="452"/>
      <c r="J164" s="452"/>
      <c r="K164" s="452"/>
      <c r="L164" s="452"/>
      <c r="M164" s="452"/>
      <c r="N164" s="452"/>
      <c r="O164" s="452"/>
      <c r="P164" s="452"/>
      <c r="Q164" s="452"/>
      <c r="R164" s="452"/>
      <c r="S164" s="452"/>
      <c r="T164" s="452"/>
      <c r="U164" s="452"/>
      <c r="V164" s="452"/>
      <c r="W164" s="452"/>
      <c r="X164" s="452"/>
      <c r="Y164" s="452"/>
      <c r="Z164" s="452"/>
      <c r="AA164" s="452"/>
      <c r="AB164" s="452"/>
      <c r="AC164" s="452"/>
      <c r="AD164" s="452"/>
      <c r="AE164" s="452"/>
      <c r="AF164" s="452"/>
      <c r="AG164" s="452"/>
      <c r="AH164" s="452"/>
      <c r="AI164" s="452"/>
      <c r="AJ164" s="452"/>
      <c r="AK164" s="452"/>
      <c r="AL164" s="452"/>
      <c r="AM164" s="452"/>
      <c r="AN164" s="452"/>
      <c r="AO164" s="452"/>
      <c r="AP164" s="452"/>
      <c r="AQ164" s="452"/>
      <c r="AR164" s="452"/>
      <c r="AS164" s="452"/>
      <c r="AT164" s="452"/>
      <c r="AU164" s="452"/>
      <c r="AV164" s="452"/>
      <c r="AW164" s="452"/>
      <c r="AX164" s="452"/>
      <c r="AY164" s="452"/>
      <c r="AZ164" s="452"/>
      <c r="BA164" s="452"/>
      <c r="BB164" s="452"/>
      <c r="BC164" s="452"/>
      <c r="BD164" s="452"/>
      <c r="BE164" s="452"/>
      <c r="BF164" s="452"/>
      <c r="BG164" s="452"/>
      <c r="BH164" s="452"/>
      <c r="BI164" s="452"/>
      <c r="BJ164" s="452"/>
      <c r="BK164" s="452"/>
      <c r="BL164" s="452"/>
      <c r="BM164" s="452"/>
      <c r="BN164" s="452"/>
      <c r="BO164" s="452"/>
      <c r="BP164" s="452"/>
      <c r="BQ164" s="452"/>
      <c r="BR164" s="452"/>
      <c r="BS164" s="452"/>
      <c r="BT164" s="452"/>
      <c r="BU164" s="452"/>
      <c r="BV164" s="452"/>
      <c r="BW164" s="452"/>
      <c r="BX164" s="452"/>
      <c r="BY164" s="452"/>
      <c r="BZ164" s="452"/>
      <c r="CA164" s="452"/>
      <c r="CB164" s="452"/>
      <c r="CC164" s="452"/>
      <c r="CD164" s="452"/>
      <c r="CE164" s="452"/>
      <c r="CF164" s="452"/>
      <c r="CG164" s="452"/>
      <c r="CH164" s="452"/>
      <c r="CI164" s="452"/>
      <c r="CJ164" s="452"/>
      <c r="CK164" s="452"/>
      <c r="CL164" s="452"/>
      <c r="CM164" s="452"/>
      <c r="CN164" s="452"/>
      <c r="CO164" s="452"/>
      <c r="CP164" s="452"/>
      <c r="CQ164" s="452"/>
      <c r="CR164" s="452"/>
      <c r="CS164" s="452"/>
      <c r="CT164" s="452"/>
    </row>
    <row r="165" spans="1:98">
      <c r="A165" s="452"/>
      <c r="B165" s="452"/>
      <c r="C165" s="452" t="s">
        <v>764</v>
      </c>
      <c r="D165" s="452" t="s">
        <v>776</v>
      </c>
      <c r="E165" s="452">
        <v>1.5</v>
      </c>
      <c r="F165" s="452">
        <v>1</v>
      </c>
      <c r="G165" s="452"/>
      <c r="H165" s="452"/>
      <c r="I165" s="452"/>
      <c r="J165" s="452"/>
      <c r="K165" s="452"/>
      <c r="L165" s="452"/>
      <c r="M165" s="452"/>
      <c r="N165" s="452"/>
      <c r="O165" s="452"/>
      <c r="P165" s="452"/>
      <c r="Q165" s="452"/>
      <c r="R165" s="452"/>
      <c r="S165" s="452"/>
      <c r="T165" s="452"/>
      <c r="U165" s="452"/>
      <c r="V165" s="452"/>
      <c r="W165" s="452"/>
      <c r="X165" s="452"/>
      <c r="Y165" s="452"/>
      <c r="Z165" s="452"/>
      <c r="AA165" s="452"/>
      <c r="AB165" s="452"/>
      <c r="AC165" s="452"/>
      <c r="AD165" s="452"/>
      <c r="AE165" s="452"/>
      <c r="AF165" s="452"/>
      <c r="AG165" s="452"/>
      <c r="AH165" s="452"/>
      <c r="AI165" s="452"/>
      <c r="AJ165" s="452"/>
      <c r="AK165" s="452"/>
      <c r="AL165" s="452"/>
      <c r="AM165" s="452"/>
      <c r="AN165" s="452"/>
      <c r="AO165" s="452"/>
      <c r="AP165" s="452"/>
      <c r="AQ165" s="452"/>
      <c r="AR165" s="452"/>
      <c r="AS165" s="452"/>
      <c r="AT165" s="452"/>
      <c r="AU165" s="452"/>
      <c r="AV165" s="452"/>
      <c r="AW165" s="452"/>
      <c r="AX165" s="452"/>
      <c r="AY165" s="452"/>
      <c r="AZ165" s="452"/>
      <c r="BA165" s="452"/>
      <c r="BB165" s="452"/>
      <c r="BC165" s="452"/>
      <c r="BD165" s="452"/>
      <c r="BE165" s="452"/>
      <c r="BF165" s="452"/>
      <c r="BG165" s="452"/>
      <c r="BH165" s="452"/>
      <c r="BI165" s="452"/>
      <c r="BJ165" s="452"/>
      <c r="BK165" s="452"/>
      <c r="BL165" s="452"/>
      <c r="BM165" s="452"/>
      <c r="BN165" s="452"/>
      <c r="BO165" s="452"/>
      <c r="BP165" s="452"/>
      <c r="BQ165" s="452"/>
      <c r="BR165" s="452"/>
      <c r="BS165" s="452"/>
      <c r="BT165" s="452"/>
      <c r="BU165" s="452"/>
      <c r="BV165" s="452"/>
      <c r="BW165" s="452"/>
      <c r="BX165" s="452"/>
      <c r="BY165" s="452"/>
      <c r="BZ165" s="452"/>
      <c r="CA165" s="452"/>
      <c r="CB165" s="452"/>
      <c r="CC165" s="452"/>
      <c r="CD165" s="452"/>
      <c r="CE165" s="452"/>
      <c r="CF165" s="452"/>
      <c r="CG165" s="452"/>
      <c r="CH165" s="452"/>
      <c r="CI165" s="452"/>
      <c r="CJ165" s="452"/>
      <c r="CK165" s="452"/>
      <c r="CL165" s="452"/>
      <c r="CM165" s="452"/>
      <c r="CN165" s="452"/>
      <c r="CO165" s="452"/>
      <c r="CP165" s="452"/>
      <c r="CQ165" s="452"/>
      <c r="CR165" s="452"/>
      <c r="CS165" s="452"/>
      <c r="CT165" s="452"/>
    </row>
    <row r="166" spans="1:98">
      <c r="A166" s="452"/>
      <c r="B166" s="452"/>
      <c r="C166" s="452" t="s">
        <v>764</v>
      </c>
      <c r="D166" s="452" t="s">
        <v>777</v>
      </c>
      <c r="E166" s="452">
        <v>1.5</v>
      </c>
      <c r="F166" s="452">
        <v>1</v>
      </c>
      <c r="G166" s="452"/>
      <c r="H166" s="452"/>
      <c r="I166" s="452"/>
      <c r="J166" s="452"/>
      <c r="K166" s="452"/>
      <c r="L166" s="452"/>
      <c r="M166" s="452"/>
      <c r="N166" s="452"/>
      <c r="O166" s="452"/>
      <c r="P166" s="452"/>
      <c r="Q166" s="452"/>
      <c r="R166" s="452"/>
      <c r="S166" s="452"/>
      <c r="T166" s="452"/>
      <c r="U166" s="452"/>
      <c r="V166" s="452"/>
      <c r="W166" s="452"/>
      <c r="X166" s="452"/>
      <c r="Y166" s="452"/>
      <c r="Z166" s="452"/>
      <c r="AA166" s="452"/>
      <c r="AB166" s="452"/>
      <c r="AC166" s="452"/>
      <c r="AD166" s="452"/>
      <c r="AE166" s="452"/>
      <c r="AF166" s="452"/>
      <c r="AG166" s="452"/>
      <c r="AH166" s="452"/>
      <c r="AI166" s="452"/>
      <c r="AJ166" s="452"/>
      <c r="AK166" s="452"/>
      <c r="AL166" s="452"/>
      <c r="AM166" s="452"/>
      <c r="AN166" s="452"/>
      <c r="AO166" s="452"/>
      <c r="AP166" s="452"/>
      <c r="AQ166" s="452"/>
      <c r="AR166" s="452"/>
      <c r="AS166" s="452"/>
      <c r="AT166" s="452"/>
      <c r="AU166" s="452"/>
      <c r="AV166" s="452"/>
      <c r="AW166" s="452"/>
      <c r="AX166" s="452"/>
      <c r="AY166" s="452"/>
      <c r="AZ166" s="452"/>
      <c r="BA166" s="452"/>
      <c r="BB166" s="452"/>
      <c r="BC166" s="452"/>
      <c r="BD166" s="452"/>
      <c r="BE166" s="452"/>
      <c r="BF166" s="452"/>
      <c r="BG166" s="452"/>
      <c r="BH166" s="452"/>
      <c r="BI166" s="452"/>
      <c r="BJ166" s="452"/>
      <c r="BK166" s="452"/>
      <c r="BL166" s="452"/>
      <c r="BM166" s="452"/>
      <c r="BN166" s="452"/>
      <c r="BO166" s="452"/>
      <c r="BP166" s="452"/>
      <c r="BQ166" s="452"/>
      <c r="BR166" s="452"/>
      <c r="BS166" s="452"/>
      <c r="BT166" s="452"/>
      <c r="BU166" s="452"/>
      <c r="BV166" s="452"/>
      <c r="BW166" s="452"/>
      <c r="BX166" s="452"/>
      <c r="BY166" s="452"/>
      <c r="BZ166" s="452"/>
      <c r="CA166" s="452"/>
      <c r="CB166" s="452"/>
      <c r="CC166" s="452"/>
      <c r="CD166" s="452"/>
      <c r="CE166" s="452"/>
      <c r="CF166" s="452"/>
      <c r="CG166" s="452"/>
      <c r="CH166" s="452"/>
      <c r="CI166" s="452"/>
      <c r="CJ166" s="452"/>
      <c r="CK166" s="452"/>
      <c r="CL166" s="452"/>
      <c r="CM166" s="452"/>
      <c r="CN166" s="452"/>
      <c r="CO166" s="452"/>
      <c r="CP166" s="452"/>
      <c r="CQ166" s="452"/>
      <c r="CR166" s="452"/>
      <c r="CS166" s="452"/>
      <c r="CT166" s="452"/>
    </row>
    <row r="167" spans="1:98">
      <c r="A167" s="452"/>
      <c r="B167" s="452"/>
      <c r="C167" s="452" t="s">
        <v>764</v>
      </c>
      <c r="D167" s="452" t="s">
        <v>778</v>
      </c>
      <c r="E167" s="452">
        <v>1.5</v>
      </c>
      <c r="F167" s="452">
        <v>1</v>
      </c>
      <c r="G167" s="452"/>
      <c r="H167" s="452"/>
      <c r="I167" s="452"/>
      <c r="J167" s="452"/>
      <c r="K167" s="452"/>
      <c r="L167" s="452"/>
      <c r="M167" s="457"/>
      <c r="N167" s="452"/>
      <c r="O167" s="452"/>
      <c r="P167" s="452"/>
      <c r="Q167" s="452"/>
      <c r="R167" s="452"/>
      <c r="S167" s="452"/>
      <c r="T167" s="452"/>
      <c r="U167" s="452"/>
      <c r="V167" s="452"/>
      <c r="W167" s="452"/>
      <c r="X167" s="452"/>
      <c r="Y167" s="452"/>
      <c r="Z167" s="452"/>
      <c r="AA167" s="452"/>
      <c r="AB167" s="452"/>
      <c r="AC167" s="452"/>
      <c r="AD167" s="452"/>
      <c r="AE167" s="452"/>
      <c r="AF167" s="452"/>
      <c r="AG167" s="452"/>
      <c r="AH167" s="452"/>
      <c r="AI167" s="452"/>
      <c r="AJ167" s="452"/>
      <c r="AK167" s="452"/>
      <c r="AL167" s="452"/>
      <c r="AM167" s="452"/>
      <c r="AN167" s="452"/>
      <c r="AO167" s="452"/>
      <c r="AP167" s="452"/>
      <c r="AQ167" s="452"/>
      <c r="AR167" s="452"/>
      <c r="AS167" s="452"/>
      <c r="AT167" s="452"/>
      <c r="AU167" s="452"/>
      <c r="AV167" s="452"/>
      <c r="AW167" s="452"/>
      <c r="AX167" s="452"/>
      <c r="AY167" s="452"/>
      <c r="AZ167" s="452"/>
      <c r="BA167" s="452"/>
      <c r="BB167" s="452"/>
      <c r="BC167" s="452"/>
      <c r="BD167" s="452"/>
      <c r="BE167" s="452"/>
      <c r="BF167" s="452"/>
      <c r="BG167" s="452"/>
      <c r="BH167" s="452"/>
      <c r="BI167" s="452"/>
      <c r="BJ167" s="452"/>
      <c r="BK167" s="452"/>
      <c r="BL167" s="452"/>
      <c r="BM167" s="452"/>
      <c r="BN167" s="452"/>
      <c r="BO167" s="452"/>
      <c r="BP167" s="452"/>
      <c r="BQ167" s="452"/>
      <c r="BR167" s="452"/>
      <c r="BS167" s="452"/>
      <c r="BT167" s="452"/>
      <c r="BU167" s="452"/>
      <c r="BV167" s="452"/>
      <c r="BW167" s="452"/>
      <c r="BX167" s="452"/>
      <c r="BY167" s="452"/>
      <c r="BZ167" s="452"/>
      <c r="CA167" s="452"/>
      <c r="CB167" s="452"/>
      <c r="CC167" s="452"/>
      <c r="CD167" s="452"/>
      <c r="CE167" s="452"/>
      <c r="CF167" s="452"/>
      <c r="CG167" s="452"/>
      <c r="CH167" s="452"/>
      <c r="CI167" s="452"/>
      <c r="CJ167" s="452"/>
      <c r="CK167" s="452"/>
      <c r="CL167" s="452"/>
      <c r="CM167" s="452"/>
      <c r="CN167" s="452"/>
      <c r="CO167" s="452"/>
      <c r="CP167" s="452"/>
      <c r="CQ167" s="452"/>
      <c r="CR167" s="452"/>
      <c r="CS167" s="452"/>
      <c r="CT167" s="452"/>
    </row>
    <row r="168" spans="1:98">
      <c r="A168" s="452"/>
      <c r="B168" s="452"/>
      <c r="C168" s="452" t="s">
        <v>764</v>
      </c>
      <c r="D168" s="452" t="s">
        <v>779</v>
      </c>
      <c r="E168" s="452">
        <v>1.5</v>
      </c>
      <c r="F168" s="452">
        <v>1</v>
      </c>
      <c r="G168" s="452"/>
      <c r="H168" s="452"/>
      <c r="I168" s="452"/>
      <c r="J168" s="452"/>
      <c r="K168" s="452"/>
      <c r="L168" s="452"/>
      <c r="M168" s="452"/>
      <c r="N168" s="452"/>
      <c r="O168" s="452"/>
      <c r="P168" s="452"/>
      <c r="Q168" s="452"/>
      <c r="R168" s="452"/>
      <c r="S168" s="452"/>
      <c r="T168" s="452"/>
      <c r="U168" s="452"/>
      <c r="V168" s="452"/>
      <c r="W168" s="452"/>
      <c r="X168" s="452"/>
      <c r="Y168" s="452"/>
      <c r="Z168" s="452"/>
      <c r="AA168" s="452"/>
      <c r="AB168" s="452"/>
      <c r="AC168" s="452"/>
      <c r="AD168" s="452"/>
      <c r="AE168" s="452"/>
      <c r="AF168" s="452"/>
      <c r="AG168" s="452"/>
      <c r="AH168" s="452"/>
      <c r="AI168" s="452"/>
      <c r="AJ168" s="452"/>
      <c r="AK168" s="452"/>
      <c r="AL168" s="452"/>
      <c r="AM168" s="452"/>
      <c r="AN168" s="452"/>
      <c r="AO168" s="452"/>
      <c r="AP168" s="452"/>
      <c r="AQ168" s="452"/>
      <c r="AR168" s="452"/>
      <c r="AS168" s="452"/>
      <c r="AT168" s="452"/>
      <c r="AU168" s="452"/>
      <c r="AV168" s="452"/>
      <c r="AW168" s="452"/>
      <c r="AX168" s="452"/>
      <c r="AY168" s="452"/>
      <c r="AZ168" s="452"/>
      <c r="BA168" s="452"/>
      <c r="BB168" s="452"/>
      <c r="BC168" s="452"/>
      <c r="BD168" s="452"/>
      <c r="BE168" s="452"/>
      <c r="BF168" s="452"/>
      <c r="BG168" s="452"/>
      <c r="BH168" s="452"/>
      <c r="BI168" s="452"/>
      <c r="BJ168" s="452"/>
      <c r="BK168" s="452"/>
      <c r="BL168" s="452"/>
      <c r="BM168" s="452"/>
      <c r="BN168" s="452"/>
      <c r="BO168" s="452"/>
      <c r="BP168" s="452"/>
      <c r="BQ168" s="452"/>
      <c r="BR168" s="452"/>
      <c r="BS168" s="452"/>
      <c r="BT168" s="452"/>
      <c r="BU168" s="452"/>
      <c r="BV168" s="452"/>
      <c r="BW168" s="452"/>
      <c r="BX168" s="452"/>
      <c r="BY168" s="452"/>
      <c r="BZ168" s="452"/>
      <c r="CA168" s="452"/>
      <c r="CB168" s="452"/>
      <c r="CC168" s="452"/>
      <c r="CD168" s="452"/>
      <c r="CE168" s="452"/>
      <c r="CF168" s="452"/>
      <c r="CG168" s="452"/>
      <c r="CH168" s="452"/>
      <c r="CI168" s="452"/>
      <c r="CJ168" s="452"/>
      <c r="CK168" s="452"/>
      <c r="CL168" s="452"/>
      <c r="CM168" s="452"/>
      <c r="CN168" s="452"/>
      <c r="CO168" s="452"/>
      <c r="CP168" s="452"/>
      <c r="CQ168" s="452"/>
      <c r="CR168" s="452"/>
      <c r="CS168" s="452"/>
      <c r="CT168" s="452"/>
    </row>
    <row r="169" spans="1:98">
      <c r="A169" s="452"/>
      <c r="B169" s="452"/>
      <c r="C169" s="452" t="s">
        <v>764</v>
      </c>
      <c r="D169" s="452" t="s">
        <v>780</v>
      </c>
      <c r="E169" s="452">
        <v>1.5</v>
      </c>
      <c r="F169" s="452">
        <v>1</v>
      </c>
      <c r="G169" s="452"/>
      <c r="H169" s="452"/>
      <c r="I169" s="452"/>
      <c r="J169" s="452"/>
      <c r="K169" s="452"/>
      <c r="L169" s="452"/>
      <c r="M169" s="452"/>
      <c r="N169" s="452"/>
      <c r="O169" s="452"/>
      <c r="P169" s="452"/>
      <c r="Q169" s="452"/>
      <c r="R169" s="452"/>
      <c r="S169" s="452"/>
      <c r="T169" s="452"/>
      <c r="U169" s="452"/>
      <c r="V169" s="452"/>
      <c r="W169" s="452"/>
      <c r="X169" s="452"/>
      <c r="Y169" s="452"/>
      <c r="Z169" s="452"/>
      <c r="AA169" s="452"/>
      <c r="AB169" s="452"/>
      <c r="AC169" s="452"/>
      <c r="AD169" s="452"/>
      <c r="AE169" s="452"/>
      <c r="AF169" s="452"/>
      <c r="AG169" s="452"/>
      <c r="AH169" s="452"/>
      <c r="AI169" s="452"/>
      <c r="AJ169" s="452"/>
      <c r="AK169" s="452"/>
      <c r="AL169" s="452"/>
      <c r="AM169" s="452"/>
      <c r="AN169" s="452"/>
      <c r="AO169" s="452"/>
      <c r="AP169" s="452"/>
      <c r="AQ169" s="452"/>
      <c r="AR169" s="452"/>
      <c r="AS169" s="452"/>
      <c r="AT169" s="452"/>
      <c r="AU169" s="452"/>
      <c r="AV169" s="452"/>
      <c r="AW169" s="452"/>
      <c r="AX169" s="452"/>
      <c r="AY169" s="452"/>
      <c r="AZ169" s="452"/>
      <c r="BA169" s="452"/>
      <c r="BB169" s="452"/>
      <c r="BC169" s="452"/>
      <c r="BD169" s="452"/>
      <c r="BE169" s="452"/>
      <c r="BF169" s="452"/>
      <c r="BG169" s="452"/>
      <c r="BH169" s="452"/>
      <c r="BI169" s="452"/>
      <c r="BJ169" s="452"/>
      <c r="BK169" s="452"/>
      <c r="BL169" s="452"/>
      <c r="BM169" s="452"/>
      <c r="BN169" s="452"/>
      <c r="BO169" s="452"/>
      <c r="BP169" s="452"/>
      <c r="BQ169" s="452"/>
      <c r="BR169" s="452"/>
      <c r="BS169" s="452"/>
      <c r="BT169" s="452"/>
      <c r="BU169" s="452"/>
      <c r="BV169" s="452"/>
      <c r="BW169" s="452"/>
      <c r="BX169" s="452"/>
      <c r="BY169" s="452"/>
      <c r="BZ169" s="452"/>
      <c r="CA169" s="452"/>
      <c r="CB169" s="452"/>
      <c r="CC169" s="452"/>
      <c r="CD169" s="452"/>
      <c r="CE169" s="452"/>
      <c r="CF169" s="452"/>
      <c r="CG169" s="452"/>
      <c r="CH169" s="452"/>
      <c r="CI169" s="452"/>
      <c r="CJ169" s="452"/>
      <c r="CK169" s="452"/>
      <c r="CL169" s="452"/>
      <c r="CM169" s="452"/>
      <c r="CN169" s="452"/>
      <c r="CO169" s="452"/>
      <c r="CP169" s="452"/>
      <c r="CQ169" s="452"/>
      <c r="CR169" s="452"/>
      <c r="CS169" s="452"/>
      <c r="CT169" s="452"/>
    </row>
    <row r="170" spans="1:98">
      <c r="A170" s="452"/>
      <c r="B170" s="452"/>
      <c r="C170" s="452" t="s">
        <v>764</v>
      </c>
      <c r="D170" s="452" t="s">
        <v>781</v>
      </c>
      <c r="E170" s="452">
        <v>1.5</v>
      </c>
      <c r="F170" s="452">
        <v>1</v>
      </c>
      <c r="G170" s="452"/>
      <c r="H170" s="452"/>
      <c r="I170" s="452"/>
      <c r="J170" s="452"/>
      <c r="K170" s="452"/>
      <c r="L170" s="452"/>
      <c r="M170" s="452"/>
      <c r="N170" s="452"/>
      <c r="O170" s="452"/>
      <c r="P170" s="452"/>
      <c r="Q170" s="452"/>
      <c r="R170" s="452"/>
      <c r="S170" s="452"/>
      <c r="T170" s="452"/>
      <c r="U170" s="452"/>
      <c r="V170" s="452"/>
      <c r="W170" s="452"/>
      <c r="X170" s="452"/>
      <c r="Y170" s="452"/>
      <c r="Z170" s="452"/>
      <c r="AA170" s="452"/>
      <c r="AB170" s="452"/>
      <c r="AC170" s="452"/>
      <c r="AD170" s="452"/>
      <c r="AE170" s="452"/>
      <c r="AF170" s="452"/>
      <c r="AG170" s="452"/>
      <c r="AH170" s="452"/>
      <c r="AI170" s="452"/>
      <c r="AJ170" s="452"/>
      <c r="AK170" s="452"/>
      <c r="AL170" s="452"/>
      <c r="AM170" s="452"/>
      <c r="AN170" s="452"/>
      <c r="AO170" s="452"/>
      <c r="AP170" s="452"/>
      <c r="AQ170" s="452"/>
      <c r="AR170" s="452"/>
      <c r="AS170" s="452"/>
      <c r="AT170" s="452"/>
      <c r="AU170" s="452"/>
      <c r="AV170" s="452"/>
      <c r="AW170" s="452"/>
      <c r="AX170" s="452"/>
      <c r="AY170" s="452"/>
      <c r="AZ170" s="452"/>
      <c r="BA170" s="452"/>
      <c r="BB170" s="452"/>
      <c r="BC170" s="452"/>
      <c r="BD170" s="452"/>
      <c r="BE170" s="452"/>
      <c r="BF170" s="452"/>
      <c r="BG170" s="452"/>
      <c r="BH170" s="452"/>
      <c r="BI170" s="452"/>
      <c r="BJ170" s="452"/>
      <c r="BK170" s="452"/>
      <c r="BL170" s="452"/>
      <c r="BM170" s="452"/>
      <c r="BN170" s="452"/>
      <c r="BO170" s="452"/>
      <c r="BP170" s="452"/>
      <c r="BQ170" s="452"/>
      <c r="BR170" s="452"/>
      <c r="BS170" s="452"/>
      <c r="BT170" s="452"/>
      <c r="BU170" s="452"/>
      <c r="BV170" s="452"/>
      <c r="BW170" s="452"/>
      <c r="BX170" s="452"/>
      <c r="BY170" s="452"/>
      <c r="BZ170" s="452"/>
      <c r="CA170" s="452"/>
      <c r="CB170" s="452"/>
      <c r="CC170" s="452"/>
      <c r="CD170" s="452"/>
      <c r="CE170" s="452"/>
      <c r="CF170" s="452"/>
      <c r="CG170" s="452"/>
      <c r="CH170" s="452"/>
      <c r="CI170" s="452"/>
      <c r="CJ170" s="452"/>
      <c r="CK170" s="452"/>
      <c r="CL170" s="452"/>
      <c r="CM170" s="452"/>
      <c r="CN170" s="452"/>
      <c r="CO170" s="452"/>
      <c r="CP170" s="452"/>
      <c r="CQ170" s="452"/>
      <c r="CR170" s="452"/>
      <c r="CS170" s="452"/>
      <c r="CT170" s="452"/>
    </row>
    <row r="171" spans="1:98">
      <c r="A171" s="452"/>
      <c r="B171" s="452"/>
      <c r="C171" s="452" t="s">
        <v>764</v>
      </c>
      <c r="D171" s="452" t="s">
        <v>782</v>
      </c>
      <c r="E171" s="452">
        <v>1.5</v>
      </c>
      <c r="F171" s="452">
        <v>1</v>
      </c>
      <c r="G171" s="452"/>
      <c r="H171" s="452"/>
      <c r="I171" s="452"/>
      <c r="J171" s="452"/>
      <c r="K171" s="452"/>
      <c r="L171" s="452"/>
      <c r="M171" s="452"/>
      <c r="N171" s="452"/>
      <c r="O171" s="452"/>
      <c r="P171" s="452"/>
      <c r="Q171" s="452"/>
      <c r="R171" s="452"/>
      <c r="S171" s="452"/>
      <c r="T171" s="452"/>
      <c r="U171" s="452"/>
      <c r="V171" s="452"/>
      <c r="W171" s="452"/>
      <c r="X171" s="452"/>
      <c r="Y171" s="452"/>
      <c r="Z171" s="452"/>
      <c r="AA171" s="452"/>
      <c r="AB171" s="452"/>
      <c r="AC171" s="452"/>
      <c r="AD171" s="452"/>
      <c r="AE171" s="452"/>
      <c r="AF171" s="452"/>
      <c r="AG171" s="452"/>
      <c r="AH171" s="452"/>
      <c r="AI171" s="452"/>
      <c r="AJ171" s="452"/>
      <c r="AK171" s="452"/>
      <c r="AL171" s="452"/>
      <c r="AM171" s="452"/>
      <c r="AN171" s="452"/>
      <c r="AO171" s="452"/>
      <c r="AP171" s="452"/>
      <c r="AQ171" s="452"/>
      <c r="AR171" s="452"/>
      <c r="AS171" s="452"/>
      <c r="AT171" s="452"/>
      <c r="AU171" s="452"/>
      <c r="AV171" s="452"/>
      <c r="AW171" s="452"/>
      <c r="AX171" s="452"/>
      <c r="AY171" s="452"/>
      <c r="AZ171" s="452"/>
      <c r="BA171" s="452"/>
      <c r="BB171" s="452"/>
      <c r="BC171" s="452"/>
      <c r="BD171" s="452"/>
      <c r="BE171" s="452"/>
      <c r="BF171" s="452"/>
      <c r="BG171" s="452"/>
      <c r="BH171" s="452"/>
      <c r="BI171" s="452"/>
      <c r="BJ171" s="452"/>
      <c r="BK171" s="452"/>
      <c r="BL171" s="452"/>
      <c r="BM171" s="452"/>
      <c r="BN171" s="452"/>
      <c r="BO171" s="452"/>
      <c r="BP171" s="452"/>
      <c r="BQ171" s="452"/>
      <c r="BR171" s="452"/>
      <c r="BS171" s="452"/>
      <c r="BT171" s="452"/>
      <c r="BU171" s="452"/>
      <c r="BV171" s="452"/>
      <c r="BW171" s="452"/>
      <c r="BX171" s="452"/>
      <c r="BY171" s="452"/>
      <c r="BZ171" s="452"/>
      <c r="CA171" s="452"/>
      <c r="CB171" s="452"/>
      <c r="CC171" s="452"/>
      <c r="CD171" s="452"/>
      <c r="CE171" s="452"/>
      <c r="CF171" s="452"/>
      <c r="CG171" s="452"/>
      <c r="CH171" s="452"/>
      <c r="CI171" s="452"/>
      <c r="CJ171" s="452"/>
      <c r="CK171" s="452"/>
      <c r="CL171" s="452"/>
      <c r="CM171" s="452"/>
      <c r="CN171" s="452"/>
      <c r="CO171" s="452"/>
      <c r="CP171" s="452"/>
      <c r="CQ171" s="452"/>
      <c r="CR171" s="452"/>
      <c r="CS171" s="452"/>
      <c r="CT171" s="452"/>
    </row>
    <row r="172" spans="1:98">
      <c r="A172" s="452"/>
      <c r="B172" s="452"/>
      <c r="C172" s="452" t="s">
        <v>764</v>
      </c>
      <c r="D172" s="452" t="s">
        <v>783</v>
      </c>
      <c r="E172" s="452">
        <v>1.5</v>
      </c>
      <c r="F172" s="452">
        <v>1</v>
      </c>
      <c r="G172" s="452"/>
      <c r="H172" s="452"/>
      <c r="I172" s="452"/>
      <c r="J172" s="452"/>
      <c r="K172" s="452"/>
      <c r="L172" s="452"/>
      <c r="M172" s="452"/>
      <c r="N172" s="452"/>
      <c r="O172" s="452"/>
      <c r="P172" s="452"/>
      <c r="Q172" s="452"/>
      <c r="R172" s="452"/>
      <c r="S172" s="452"/>
      <c r="T172" s="452"/>
      <c r="U172" s="452"/>
      <c r="V172" s="452"/>
      <c r="W172" s="452"/>
      <c r="X172" s="452"/>
      <c r="Y172" s="452"/>
      <c r="Z172" s="452"/>
      <c r="AA172" s="452"/>
      <c r="AB172" s="452"/>
      <c r="AC172" s="452"/>
      <c r="AD172" s="452"/>
      <c r="AE172" s="452"/>
      <c r="AF172" s="452"/>
      <c r="AG172" s="452"/>
      <c r="AH172" s="452"/>
      <c r="AI172" s="452"/>
      <c r="AJ172" s="452"/>
      <c r="AK172" s="452"/>
      <c r="AL172" s="452"/>
      <c r="AM172" s="452"/>
      <c r="AN172" s="452"/>
      <c r="AO172" s="452"/>
      <c r="AP172" s="452"/>
      <c r="AQ172" s="452"/>
      <c r="AR172" s="452"/>
      <c r="AS172" s="452"/>
      <c r="AT172" s="452"/>
      <c r="AU172" s="452"/>
      <c r="AV172" s="452"/>
      <c r="AW172" s="452"/>
      <c r="AX172" s="452"/>
      <c r="AY172" s="452"/>
      <c r="AZ172" s="452"/>
      <c r="BA172" s="452"/>
      <c r="BB172" s="452"/>
      <c r="BC172" s="452"/>
      <c r="BD172" s="452"/>
      <c r="BE172" s="452"/>
      <c r="BF172" s="452"/>
      <c r="BG172" s="452"/>
      <c r="BH172" s="452"/>
      <c r="BI172" s="452"/>
      <c r="BJ172" s="452"/>
      <c r="BK172" s="452"/>
      <c r="BL172" s="452"/>
      <c r="BM172" s="452"/>
      <c r="BN172" s="452"/>
      <c r="BO172" s="452"/>
      <c r="BP172" s="452"/>
      <c r="BQ172" s="452"/>
      <c r="BR172" s="452"/>
      <c r="BS172" s="452"/>
      <c r="BT172" s="452"/>
      <c r="BU172" s="452"/>
      <c r="BV172" s="452"/>
      <c r="BW172" s="452"/>
      <c r="BX172" s="452"/>
      <c r="BY172" s="452"/>
      <c r="BZ172" s="452"/>
      <c r="CA172" s="452"/>
      <c r="CB172" s="452"/>
      <c r="CC172" s="452"/>
      <c r="CD172" s="452"/>
      <c r="CE172" s="452"/>
      <c r="CF172" s="452"/>
      <c r="CG172" s="452"/>
      <c r="CH172" s="452"/>
      <c r="CI172" s="452"/>
      <c r="CJ172" s="452"/>
      <c r="CK172" s="452"/>
      <c r="CL172" s="452"/>
      <c r="CM172" s="452"/>
      <c r="CN172" s="452"/>
      <c r="CO172" s="452"/>
      <c r="CP172" s="452"/>
      <c r="CQ172" s="452"/>
      <c r="CR172" s="452"/>
      <c r="CS172" s="452"/>
      <c r="CT172" s="452"/>
    </row>
    <row r="173" spans="1:98">
      <c r="A173" s="452"/>
      <c r="B173" s="452"/>
      <c r="C173" s="452" t="s">
        <v>764</v>
      </c>
      <c r="D173" s="452" t="s">
        <v>783</v>
      </c>
      <c r="E173" s="452">
        <v>1.5</v>
      </c>
      <c r="F173" s="452">
        <v>2</v>
      </c>
      <c r="G173" s="452"/>
      <c r="H173" s="452"/>
      <c r="I173" s="452"/>
      <c r="J173" s="452"/>
      <c r="K173" s="452"/>
      <c r="L173" s="452"/>
      <c r="M173" s="452"/>
      <c r="N173" s="452"/>
      <c r="O173" s="452"/>
      <c r="P173" s="452"/>
      <c r="Q173" s="452"/>
      <c r="R173" s="452"/>
      <c r="S173" s="452"/>
      <c r="T173" s="452"/>
      <c r="U173" s="452"/>
      <c r="V173" s="452"/>
      <c r="W173" s="452"/>
      <c r="X173" s="452"/>
      <c r="Y173" s="452"/>
      <c r="Z173" s="452"/>
      <c r="AA173" s="452"/>
      <c r="AB173" s="452"/>
      <c r="AC173" s="452"/>
      <c r="AD173" s="452"/>
      <c r="AE173" s="452"/>
      <c r="AF173" s="452"/>
      <c r="AG173" s="452"/>
      <c r="AH173" s="452"/>
      <c r="AI173" s="452"/>
      <c r="AJ173" s="452"/>
      <c r="AK173" s="452"/>
      <c r="AL173" s="452"/>
      <c r="AM173" s="452"/>
      <c r="AN173" s="452"/>
      <c r="AO173" s="452"/>
      <c r="AP173" s="452"/>
      <c r="AQ173" s="452"/>
      <c r="AR173" s="452"/>
      <c r="AS173" s="452"/>
      <c r="AT173" s="452"/>
      <c r="AU173" s="452"/>
      <c r="AV173" s="452"/>
      <c r="AW173" s="452"/>
      <c r="AX173" s="452"/>
      <c r="AY173" s="452"/>
      <c r="AZ173" s="452"/>
      <c r="BA173" s="452"/>
      <c r="BB173" s="452"/>
      <c r="BC173" s="452"/>
      <c r="BD173" s="452"/>
      <c r="BE173" s="452"/>
      <c r="BF173" s="452"/>
      <c r="BG173" s="452"/>
      <c r="BH173" s="452"/>
      <c r="BI173" s="452"/>
      <c r="BJ173" s="452"/>
      <c r="BK173" s="452"/>
      <c r="BL173" s="452"/>
      <c r="BM173" s="452"/>
      <c r="BN173" s="452"/>
      <c r="BO173" s="452"/>
      <c r="BP173" s="452"/>
      <c r="BQ173" s="452"/>
      <c r="BR173" s="452"/>
      <c r="BS173" s="452"/>
      <c r="BT173" s="452"/>
      <c r="BU173" s="452"/>
      <c r="BV173" s="452"/>
      <c r="BW173" s="452"/>
      <c r="BX173" s="452"/>
      <c r="BY173" s="452"/>
      <c r="BZ173" s="452"/>
      <c r="CA173" s="452"/>
      <c r="CB173" s="452"/>
      <c r="CC173" s="452"/>
      <c r="CD173" s="452"/>
      <c r="CE173" s="452"/>
      <c r="CF173" s="452"/>
      <c r="CG173" s="452"/>
      <c r="CH173" s="452"/>
      <c r="CI173" s="452"/>
      <c r="CJ173" s="452"/>
      <c r="CK173" s="452"/>
      <c r="CL173" s="452"/>
      <c r="CM173" s="452"/>
      <c r="CN173" s="452"/>
      <c r="CO173" s="452"/>
      <c r="CP173" s="452"/>
      <c r="CQ173" s="452"/>
      <c r="CR173" s="452"/>
      <c r="CS173" s="452"/>
      <c r="CT173" s="452"/>
    </row>
    <row r="174" spans="1:98">
      <c r="A174" s="452"/>
      <c r="B174" s="452"/>
      <c r="C174" s="452" t="s">
        <v>764</v>
      </c>
      <c r="D174" s="452" t="s">
        <v>784</v>
      </c>
      <c r="E174" s="452">
        <v>1.5</v>
      </c>
      <c r="F174" s="452">
        <v>1</v>
      </c>
      <c r="G174" s="452"/>
      <c r="H174" s="452"/>
      <c r="I174" s="452"/>
      <c r="J174" s="452"/>
      <c r="K174" s="452"/>
      <c r="L174" s="452"/>
      <c r="M174" s="452"/>
      <c r="N174" s="452"/>
      <c r="O174" s="452"/>
      <c r="P174" s="452"/>
      <c r="Q174" s="452"/>
      <c r="R174" s="452"/>
      <c r="S174" s="452"/>
      <c r="T174" s="452"/>
      <c r="U174" s="452"/>
      <c r="V174" s="452"/>
      <c r="W174" s="452"/>
      <c r="X174" s="452"/>
      <c r="Y174" s="452"/>
      <c r="Z174" s="452"/>
      <c r="AA174" s="452"/>
      <c r="AB174" s="452"/>
      <c r="AC174" s="452"/>
      <c r="AD174" s="452"/>
      <c r="AE174" s="452"/>
      <c r="AF174" s="452"/>
      <c r="AG174" s="452"/>
      <c r="AH174" s="452"/>
      <c r="AI174" s="452"/>
      <c r="AJ174" s="452"/>
      <c r="AK174" s="452"/>
      <c r="AL174" s="452"/>
      <c r="AM174" s="452"/>
      <c r="AN174" s="452"/>
      <c r="AO174" s="452"/>
      <c r="AP174" s="452"/>
      <c r="AQ174" s="452"/>
      <c r="AR174" s="452"/>
      <c r="AS174" s="452"/>
      <c r="AT174" s="452"/>
      <c r="AU174" s="452"/>
      <c r="AV174" s="452"/>
      <c r="AW174" s="452"/>
      <c r="AX174" s="452"/>
      <c r="AY174" s="452"/>
      <c r="AZ174" s="452"/>
      <c r="BA174" s="452"/>
      <c r="BB174" s="452"/>
      <c r="BC174" s="452"/>
      <c r="BD174" s="452"/>
      <c r="BE174" s="452"/>
      <c r="BF174" s="452"/>
      <c r="BG174" s="452"/>
      <c r="BH174" s="452"/>
      <c r="BI174" s="452"/>
      <c r="BJ174" s="452"/>
      <c r="BK174" s="452"/>
      <c r="BL174" s="452"/>
      <c r="BM174" s="452"/>
      <c r="BN174" s="452"/>
      <c r="BO174" s="452"/>
      <c r="BP174" s="452"/>
      <c r="BQ174" s="452"/>
      <c r="BR174" s="452"/>
      <c r="BS174" s="452"/>
      <c r="BT174" s="452"/>
      <c r="BU174" s="452"/>
      <c r="BV174" s="452"/>
      <c r="BW174" s="452"/>
      <c r="BX174" s="452"/>
      <c r="BY174" s="452"/>
      <c r="BZ174" s="452"/>
      <c r="CA174" s="452"/>
      <c r="CB174" s="452"/>
      <c r="CC174" s="452"/>
      <c r="CD174" s="452"/>
      <c r="CE174" s="452"/>
      <c r="CF174" s="452"/>
      <c r="CG174" s="452"/>
      <c r="CH174" s="452"/>
      <c r="CI174" s="452"/>
      <c r="CJ174" s="452"/>
      <c r="CK174" s="452"/>
      <c r="CL174" s="452"/>
      <c r="CM174" s="452"/>
      <c r="CN174" s="452"/>
      <c r="CO174" s="452"/>
      <c r="CP174" s="452"/>
      <c r="CQ174" s="452"/>
      <c r="CR174" s="452"/>
      <c r="CS174" s="452"/>
      <c r="CT174" s="452"/>
    </row>
    <row r="175" spans="1:98">
      <c r="A175" s="452"/>
      <c r="B175" s="452"/>
      <c r="C175" s="452" t="s">
        <v>766</v>
      </c>
      <c r="D175" s="452" t="s">
        <v>767</v>
      </c>
      <c r="E175" s="452">
        <v>1.5</v>
      </c>
      <c r="F175" s="452">
        <v>1</v>
      </c>
      <c r="G175" s="452"/>
      <c r="H175" s="452"/>
      <c r="I175" s="452"/>
      <c r="J175" s="452"/>
      <c r="K175" s="452"/>
      <c r="L175" s="452"/>
      <c r="M175" s="452"/>
      <c r="N175" s="452"/>
      <c r="O175" s="452"/>
      <c r="P175" s="452"/>
      <c r="Q175" s="452"/>
      <c r="R175" s="452"/>
      <c r="S175" s="452"/>
      <c r="T175" s="452"/>
      <c r="U175" s="452"/>
      <c r="V175" s="452"/>
      <c r="W175" s="452"/>
      <c r="X175" s="452"/>
      <c r="Y175" s="452"/>
      <c r="Z175" s="452"/>
      <c r="AA175" s="452"/>
      <c r="AB175" s="452"/>
      <c r="AC175" s="452"/>
      <c r="AD175" s="452"/>
      <c r="AE175" s="452"/>
      <c r="AF175" s="452"/>
      <c r="AG175" s="452"/>
      <c r="AH175" s="452"/>
      <c r="AI175" s="452"/>
      <c r="AJ175" s="452"/>
      <c r="AK175" s="452"/>
      <c r="AL175" s="452"/>
      <c r="AM175" s="452"/>
      <c r="AN175" s="452"/>
      <c r="AO175" s="452"/>
      <c r="AP175" s="452"/>
      <c r="AQ175" s="452"/>
      <c r="AR175" s="452"/>
      <c r="AS175" s="452"/>
      <c r="AT175" s="452"/>
      <c r="AU175" s="452"/>
      <c r="AV175" s="452"/>
      <c r="AW175" s="452"/>
      <c r="AX175" s="452"/>
      <c r="AY175" s="452"/>
      <c r="AZ175" s="452"/>
      <c r="BA175" s="452"/>
      <c r="BB175" s="452"/>
      <c r="BC175" s="452"/>
      <c r="BD175" s="452"/>
      <c r="BE175" s="452"/>
      <c r="BF175" s="452"/>
      <c r="BG175" s="452"/>
      <c r="BH175" s="452"/>
      <c r="BI175" s="452"/>
      <c r="BJ175" s="452"/>
      <c r="BK175" s="452"/>
      <c r="BL175" s="452"/>
      <c r="BM175" s="452"/>
      <c r="BN175" s="452"/>
      <c r="BO175" s="452"/>
      <c r="BP175" s="452"/>
      <c r="BQ175" s="452"/>
      <c r="BR175" s="452"/>
      <c r="BS175" s="452"/>
      <c r="BT175" s="452"/>
      <c r="BU175" s="452"/>
      <c r="BV175" s="452"/>
      <c r="BW175" s="452"/>
      <c r="BX175" s="452"/>
      <c r="BY175" s="452"/>
      <c r="BZ175" s="452"/>
      <c r="CA175" s="452"/>
      <c r="CB175" s="452"/>
      <c r="CC175" s="452"/>
      <c r="CD175" s="452"/>
      <c r="CE175" s="452"/>
      <c r="CF175" s="452"/>
      <c r="CG175" s="452"/>
      <c r="CH175" s="452"/>
      <c r="CI175" s="452"/>
      <c r="CJ175" s="452"/>
      <c r="CK175" s="452"/>
      <c r="CL175" s="452"/>
      <c r="CM175" s="452"/>
      <c r="CN175" s="452"/>
      <c r="CO175" s="452"/>
      <c r="CP175" s="452"/>
      <c r="CQ175" s="452"/>
      <c r="CR175" s="452"/>
      <c r="CS175" s="452"/>
      <c r="CT175" s="452"/>
    </row>
    <row r="176" spans="1:98">
      <c r="A176" s="453"/>
      <c r="B176" s="453"/>
      <c r="C176" s="453" t="s">
        <v>785</v>
      </c>
      <c r="D176" s="453" t="s">
        <v>786</v>
      </c>
      <c r="E176" s="453">
        <v>1.5</v>
      </c>
      <c r="F176" s="453">
        <v>1</v>
      </c>
      <c r="G176" s="453"/>
      <c r="H176" s="453"/>
      <c r="I176" s="453"/>
      <c r="J176" s="453"/>
      <c r="K176" s="453"/>
      <c r="L176" s="453"/>
      <c r="M176" s="453"/>
      <c r="N176" s="453"/>
      <c r="O176" s="453"/>
      <c r="P176" s="453"/>
      <c r="Q176" s="453"/>
      <c r="R176" s="453"/>
      <c r="S176" s="453"/>
      <c r="T176" s="453"/>
      <c r="U176" s="453"/>
      <c r="V176" s="453"/>
      <c r="W176" s="453"/>
      <c r="X176" s="453"/>
      <c r="Y176" s="453"/>
      <c r="Z176" s="453"/>
      <c r="AA176" s="453"/>
      <c r="AB176" s="453"/>
      <c r="AC176" s="453"/>
      <c r="AD176" s="453"/>
      <c r="AE176" s="453"/>
      <c r="AF176" s="453"/>
      <c r="AG176" s="453"/>
      <c r="AH176" s="453"/>
      <c r="AI176" s="453"/>
      <c r="AJ176" s="453"/>
      <c r="AK176" s="453"/>
      <c r="AL176" s="453"/>
      <c r="AM176" s="453"/>
      <c r="AN176" s="453"/>
      <c r="AO176" s="453"/>
      <c r="AP176" s="453"/>
      <c r="AQ176" s="453"/>
      <c r="AR176" s="453"/>
      <c r="AS176" s="453"/>
      <c r="AT176" s="453"/>
      <c r="AU176" s="453"/>
      <c r="AV176" s="453"/>
      <c r="AW176" s="453"/>
      <c r="AX176" s="453"/>
      <c r="AY176" s="453"/>
      <c r="AZ176" s="453"/>
      <c r="BA176" s="453"/>
      <c r="BB176" s="453"/>
      <c r="BC176" s="453"/>
      <c r="BD176" s="453"/>
      <c r="BE176" s="453"/>
      <c r="BF176" s="453"/>
      <c r="BG176" s="453"/>
      <c r="BH176" s="453"/>
      <c r="BI176" s="453"/>
      <c r="BJ176" s="453"/>
      <c r="BK176" s="453"/>
      <c r="BL176" s="453"/>
      <c r="BM176" s="453"/>
      <c r="BN176" s="453"/>
      <c r="BO176" s="453"/>
      <c r="BP176" s="453"/>
      <c r="BQ176" s="453"/>
      <c r="BR176" s="453"/>
      <c r="BS176" s="453"/>
      <c r="BT176" s="453"/>
      <c r="BU176" s="453"/>
      <c r="BV176" s="453"/>
      <c r="BW176" s="453"/>
      <c r="BX176" s="453"/>
      <c r="BY176" s="453"/>
      <c r="BZ176" s="453"/>
      <c r="CA176" s="453"/>
      <c r="CB176" s="453"/>
      <c r="CC176" s="453"/>
      <c r="CD176" s="453"/>
      <c r="CE176" s="453"/>
      <c r="CF176" s="453"/>
      <c r="CG176" s="453"/>
      <c r="CH176" s="453"/>
      <c r="CI176" s="453"/>
      <c r="CJ176" s="453"/>
      <c r="CK176" s="453"/>
      <c r="CL176" s="453"/>
      <c r="CM176" s="453"/>
      <c r="CN176" s="453"/>
      <c r="CO176" s="453"/>
      <c r="CP176" s="453"/>
      <c r="CQ176" s="453"/>
      <c r="CR176" s="453"/>
      <c r="CS176" s="453"/>
      <c r="CT176" s="453"/>
    </row>
    <row r="177" spans="1:98">
      <c r="A177" s="453"/>
      <c r="B177" s="453"/>
      <c r="C177" s="453" t="s">
        <v>785</v>
      </c>
      <c r="D177" s="453" t="s">
        <v>787</v>
      </c>
      <c r="E177" s="453">
        <v>1.5</v>
      </c>
      <c r="F177" s="453">
        <v>1</v>
      </c>
      <c r="G177" s="453"/>
      <c r="H177" s="453"/>
      <c r="I177" s="453"/>
      <c r="J177" s="453"/>
      <c r="K177" s="453"/>
      <c r="L177" s="453"/>
      <c r="M177" s="453"/>
      <c r="N177" s="453"/>
      <c r="O177" s="453"/>
      <c r="P177" s="453"/>
      <c r="Q177" s="453"/>
      <c r="R177" s="453"/>
      <c r="S177" s="453"/>
      <c r="T177" s="453"/>
      <c r="U177" s="453"/>
      <c r="V177" s="453"/>
      <c r="W177" s="453"/>
      <c r="X177" s="453"/>
      <c r="Y177" s="453"/>
      <c r="Z177" s="453"/>
      <c r="AA177" s="453"/>
      <c r="AB177" s="453"/>
      <c r="AC177" s="453"/>
      <c r="AD177" s="453"/>
      <c r="AE177" s="453"/>
      <c r="AF177" s="453"/>
      <c r="AG177" s="453"/>
      <c r="AH177" s="453"/>
      <c r="AI177" s="453"/>
      <c r="AJ177" s="453"/>
      <c r="AK177" s="453"/>
      <c r="AL177" s="453"/>
      <c r="AM177" s="453"/>
      <c r="AN177" s="453"/>
      <c r="AO177" s="453"/>
      <c r="AP177" s="453"/>
      <c r="AQ177" s="453"/>
      <c r="AR177" s="453"/>
      <c r="AS177" s="453"/>
      <c r="AT177" s="453"/>
      <c r="AU177" s="453"/>
      <c r="AV177" s="453"/>
      <c r="AW177" s="453"/>
      <c r="AX177" s="453"/>
      <c r="AY177" s="453"/>
      <c r="AZ177" s="453"/>
      <c r="BA177" s="453"/>
      <c r="BB177" s="453"/>
      <c r="BC177" s="453"/>
      <c r="BD177" s="453"/>
      <c r="BE177" s="453"/>
      <c r="BF177" s="453"/>
      <c r="BG177" s="453"/>
      <c r="BH177" s="453"/>
      <c r="BI177" s="453"/>
      <c r="BJ177" s="453"/>
      <c r="BK177" s="453"/>
      <c r="BL177" s="453"/>
      <c r="BM177" s="453"/>
      <c r="BN177" s="453"/>
      <c r="BO177" s="453"/>
      <c r="BP177" s="453"/>
      <c r="BQ177" s="453"/>
      <c r="BR177" s="453"/>
      <c r="BS177" s="453"/>
      <c r="BT177" s="453"/>
      <c r="BU177" s="453"/>
      <c r="BV177" s="453"/>
      <c r="BW177" s="453"/>
      <c r="BX177" s="453"/>
      <c r="BY177" s="453"/>
      <c r="BZ177" s="453"/>
      <c r="CA177" s="453"/>
      <c r="CB177" s="453"/>
      <c r="CC177" s="453"/>
      <c r="CD177" s="453"/>
      <c r="CE177" s="453"/>
      <c r="CF177" s="453"/>
      <c r="CG177" s="453"/>
      <c r="CH177" s="453"/>
      <c r="CI177" s="453"/>
      <c r="CJ177" s="453"/>
      <c r="CK177" s="453"/>
      <c r="CL177" s="453"/>
      <c r="CM177" s="453"/>
      <c r="CN177" s="453"/>
      <c r="CO177" s="453"/>
      <c r="CP177" s="453"/>
      <c r="CQ177" s="453"/>
      <c r="CR177" s="453"/>
      <c r="CS177" s="453"/>
      <c r="CT177" s="453"/>
    </row>
    <row r="178" spans="1:98">
      <c r="A178" s="453"/>
      <c r="B178" s="453"/>
      <c r="C178" s="453" t="s">
        <v>785</v>
      </c>
      <c r="D178" s="453" t="s">
        <v>788</v>
      </c>
      <c r="E178" s="453">
        <v>1.5</v>
      </c>
      <c r="F178" s="453">
        <v>1</v>
      </c>
      <c r="G178" s="453"/>
      <c r="H178" s="453"/>
      <c r="I178" s="453"/>
      <c r="J178" s="453"/>
      <c r="K178" s="453"/>
      <c r="L178" s="453"/>
      <c r="M178" s="453"/>
      <c r="N178" s="453"/>
      <c r="O178" s="453"/>
      <c r="P178" s="453"/>
      <c r="Q178" s="453"/>
      <c r="R178" s="453"/>
      <c r="S178" s="453"/>
      <c r="T178" s="453"/>
      <c r="U178" s="453"/>
      <c r="V178" s="453"/>
      <c r="W178" s="453"/>
      <c r="X178" s="453"/>
      <c r="Y178" s="453"/>
      <c r="Z178" s="453"/>
      <c r="AA178" s="453"/>
      <c r="AB178" s="453"/>
      <c r="AC178" s="453"/>
      <c r="AD178" s="453"/>
      <c r="AE178" s="453"/>
      <c r="AF178" s="453"/>
      <c r="AG178" s="453"/>
      <c r="AH178" s="453"/>
      <c r="AI178" s="453"/>
      <c r="AJ178" s="453"/>
      <c r="AK178" s="453"/>
      <c r="AL178" s="453"/>
      <c r="AM178" s="453"/>
      <c r="AN178" s="453"/>
      <c r="AO178" s="453"/>
      <c r="AP178" s="453"/>
      <c r="AQ178" s="453"/>
      <c r="AR178" s="453"/>
      <c r="AS178" s="453"/>
      <c r="AT178" s="453"/>
      <c r="AU178" s="453"/>
      <c r="AV178" s="453"/>
      <c r="AW178" s="453"/>
      <c r="AX178" s="453"/>
      <c r="AY178" s="453"/>
      <c r="AZ178" s="453"/>
      <c r="BA178" s="453"/>
      <c r="BB178" s="453"/>
      <c r="BC178" s="453"/>
      <c r="BD178" s="453"/>
      <c r="BE178" s="453"/>
      <c r="BF178" s="453"/>
      <c r="BG178" s="453"/>
      <c r="BH178" s="453"/>
      <c r="BI178" s="453"/>
      <c r="BJ178" s="453"/>
      <c r="BK178" s="453"/>
      <c r="BL178" s="453"/>
      <c r="BM178" s="453"/>
      <c r="BN178" s="453"/>
      <c r="BO178" s="453"/>
      <c r="BP178" s="453"/>
      <c r="BQ178" s="453"/>
      <c r="BR178" s="453"/>
      <c r="BS178" s="453"/>
      <c r="BT178" s="453"/>
      <c r="BU178" s="453"/>
      <c r="BV178" s="453"/>
      <c r="BW178" s="453"/>
      <c r="BX178" s="453"/>
      <c r="BY178" s="453"/>
      <c r="BZ178" s="453"/>
      <c r="CA178" s="453"/>
      <c r="CB178" s="453"/>
      <c r="CC178" s="453"/>
      <c r="CD178" s="453"/>
      <c r="CE178" s="453"/>
      <c r="CF178" s="453"/>
      <c r="CG178" s="453"/>
      <c r="CH178" s="453"/>
      <c r="CI178" s="453"/>
      <c r="CJ178" s="453"/>
      <c r="CK178" s="453"/>
      <c r="CL178" s="453"/>
      <c r="CM178" s="453"/>
      <c r="CN178" s="453"/>
      <c r="CO178" s="453"/>
      <c r="CP178" s="453"/>
      <c r="CQ178" s="453"/>
      <c r="CR178" s="453"/>
      <c r="CS178" s="453"/>
      <c r="CT178" s="453"/>
    </row>
    <row r="179" spans="1:98">
      <c r="A179" s="453"/>
      <c r="B179" s="453"/>
      <c r="C179" s="453" t="s">
        <v>785</v>
      </c>
      <c r="D179" s="453" t="s">
        <v>789</v>
      </c>
      <c r="E179" s="453">
        <v>1.5</v>
      </c>
      <c r="F179" s="453">
        <v>1</v>
      </c>
      <c r="G179" s="453"/>
      <c r="H179" s="453"/>
      <c r="I179" s="453"/>
      <c r="J179" s="453"/>
      <c r="K179" s="453"/>
      <c r="L179" s="453"/>
      <c r="M179" s="453"/>
      <c r="N179" s="453"/>
      <c r="O179" s="453"/>
      <c r="P179" s="453"/>
      <c r="Q179" s="453"/>
      <c r="R179" s="453"/>
      <c r="S179" s="453"/>
      <c r="T179" s="453"/>
      <c r="U179" s="453"/>
      <c r="V179" s="453"/>
      <c r="W179" s="453"/>
      <c r="X179" s="453"/>
      <c r="Y179" s="453"/>
      <c r="Z179" s="453"/>
      <c r="AA179" s="453"/>
      <c r="AB179" s="453"/>
      <c r="AC179" s="453"/>
      <c r="AD179" s="453"/>
      <c r="AE179" s="453"/>
      <c r="AF179" s="453"/>
      <c r="AG179" s="453"/>
      <c r="AH179" s="453"/>
      <c r="AI179" s="453"/>
      <c r="AJ179" s="453"/>
      <c r="AK179" s="453"/>
      <c r="AL179" s="453"/>
      <c r="AM179" s="453"/>
      <c r="AN179" s="453"/>
      <c r="AO179" s="453"/>
      <c r="AP179" s="453"/>
      <c r="AQ179" s="453"/>
      <c r="AR179" s="453"/>
      <c r="AS179" s="453"/>
      <c r="AT179" s="453"/>
      <c r="AU179" s="453"/>
      <c r="AV179" s="453"/>
      <c r="AW179" s="453"/>
      <c r="AX179" s="453"/>
      <c r="AY179" s="453"/>
      <c r="AZ179" s="453"/>
      <c r="BA179" s="453"/>
      <c r="BB179" s="453"/>
      <c r="BC179" s="453"/>
      <c r="BD179" s="453"/>
      <c r="BE179" s="453"/>
      <c r="BF179" s="453"/>
      <c r="BG179" s="453"/>
      <c r="BH179" s="453"/>
      <c r="BI179" s="453"/>
      <c r="BJ179" s="453"/>
      <c r="BK179" s="453"/>
      <c r="BL179" s="453"/>
      <c r="BM179" s="453"/>
      <c r="BN179" s="453"/>
      <c r="BO179" s="453"/>
      <c r="BP179" s="453"/>
      <c r="BQ179" s="453"/>
      <c r="BR179" s="453"/>
      <c r="BS179" s="453"/>
      <c r="BT179" s="453"/>
      <c r="BU179" s="453"/>
      <c r="BV179" s="453"/>
      <c r="BW179" s="453"/>
      <c r="BX179" s="453"/>
      <c r="BY179" s="453"/>
      <c r="BZ179" s="453"/>
      <c r="CA179" s="453"/>
      <c r="CB179" s="453"/>
      <c r="CC179" s="453"/>
      <c r="CD179" s="453"/>
      <c r="CE179" s="453"/>
      <c r="CF179" s="453"/>
      <c r="CG179" s="453"/>
      <c r="CH179" s="453"/>
      <c r="CI179" s="453"/>
      <c r="CJ179" s="453"/>
      <c r="CK179" s="453"/>
      <c r="CL179" s="453"/>
      <c r="CM179" s="453"/>
      <c r="CN179" s="453"/>
      <c r="CO179" s="453"/>
      <c r="CP179" s="453"/>
      <c r="CQ179" s="453"/>
      <c r="CR179" s="453"/>
      <c r="CS179" s="453"/>
      <c r="CT179" s="453"/>
    </row>
    <row r="180" spans="1:98">
      <c r="A180" s="453"/>
      <c r="B180" s="453"/>
      <c r="C180" s="453" t="s">
        <v>785</v>
      </c>
      <c r="D180" s="453" t="s">
        <v>790</v>
      </c>
      <c r="E180" s="453">
        <v>0</v>
      </c>
      <c r="F180" s="453">
        <v>1</v>
      </c>
      <c r="G180" s="453"/>
      <c r="H180" s="453"/>
      <c r="I180" s="453"/>
      <c r="J180" s="453"/>
      <c r="K180" s="453"/>
      <c r="L180" s="453"/>
      <c r="M180" s="453"/>
      <c r="N180" s="453"/>
      <c r="O180" s="453"/>
      <c r="P180" s="453"/>
      <c r="Q180" s="453"/>
      <c r="R180" s="453"/>
      <c r="S180" s="453"/>
      <c r="T180" s="453"/>
      <c r="U180" s="453"/>
      <c r="V180" s="453"/>
      <c r="W180" s="453"/>
      <c r="X180" s="453"/>
      <c r="Y180" s="453"/>
      <c r="Z180" s="453"/>
      <c r="AA180" s="453"/>
      <c r="AB180" s="453"/>
      <c r="AC180" s="453"/>
      <c r="AD180" s="453"/>
      <c r="AE180" s="453"/>
      <c r="AF180" s="453"/>
      <c r="AG180" s="453"/>
      <c r="AH180" s="453"/>
      <c r="AI180" s="453"/>
      <c r="AJ180" s="453"/>
      <c r="AK180" s="453"/>
      <c r="AL180" s="453"/>
      <c r="AM180" s="453"/>
      <c r="AN180" s="453"/>
      <c r="AO180" s="453"/>
      <c r="AP180" s="453"/>
      <c r="AQ180" s="453"/>
      <c r="AR180" s="453"/>
      <c r="AS180" s="453"/>
      <c r="AT180" s="453"/>
      <c r="AU180" s="453"/>
      <c r="AV180" s="453"/>
      <c r="AW180" s="453"/>
      <c r="AX180" s="453"/>
      <c r="AY180" s="453"/>
      <c r="AZ180" s="453"/>
      <c r="BA180" s="453"/>
      <c r="BB180" s="453"/>
      <c r="BC180" s="453"/>
      <c r="BD180" s="453"/>
      <c r="BE180" s="453"/>
      <c r="BF180" s="453"/>
      <c r="BG180" s="453"/>
      <c r="BH180" s="453"/>
      <c r="BI180" s="453"/>
      <c r="BJ180" s="453"/>
      <c r="BK180" s="453"/>
      <c r="BL180" s="453"/>
      <c r="BM180" s="453"/>
      <c r="BN180" s="453"/>
      <c r="BO180" s="453"/>
      <c r="BP180" s="453"/>
      <c r="BQ180" s="453"/>
      <c r="BR180" s="453"/>
      <c r="BS180" s="453"/>
      <c r="BT180" s="453"/>
      <c r="BU180" s="453"/>
      <c r="BV180" s="453"/>
      <c r="BW180" s="453"/>
      <c r="BX180" s="453"/>
      <c r="BY180" s="453"/>
      <c r="BZ180" s="453"/>
      <c r="CA180" s="453"/>
      <c r="CB180" s="453"/>
      <c r="CC180" s="453"/>
      <c r="CD180" s="453"/>
      <c r="CE180" s="453"/>
      <c r="CF180" s="453"/>
      <c r="CG180" s="453"/>
      <c r="CH180" s="453"/>
      <c r="CI180" s="453"/>
      <c r="CJ180" s="453"/>
      <c r="CK180" s="453"/>
      <c r="CL180" s="453"/>
      <c r="CM180" s="453"/>
      <c r="CN180" s="453"/>
      <c r="CO180" s="453"/>
      <c r="CP180" s="453"/>
      <c r="CQ180" s="453"/>
      <c r="CR180" s="453"/>
      <c r="CS180" s="453"/>
      <c r="CT180" s="453"/>
    </row>
    <row r="181" spans="1:98">
      <c r="A181" s="453"/>
      <c r="B181" s="453"/>
      <c r="C181" s="453" t="s">
        <v>785</v>
      </c>
      <c r="D181" s="453" t="s">
        <v>791</v>
      </c>
      <c r="E181" s="453">
        <v>0</v>
      </c>
      <c r="F181" s="453">
        <v>1</v>
      </c>
      <c r="G181" s="453"/>
      <c r="H181" s="453"/>
      <c r="I181" s="453"/>
      <c r="J181" s="453"/>
      <c r="K181" s="453"/>
      <c r="L181" s="453"/>
      <c r="M181" s="453"/>
      <c r="N181" s="453"/>
      <c r="O181" s="453"/>
      <c r="P181" s="453"/>
      <c r="Q181" s="453"/>
      <c r="R181" s="453"/>
      <c r="S181" s="453"/>
      <c r="T181" s="453"/>
      <c r="U181" s="453"/>
      <c r="V181" s="453"/>
      <c r="W181" s="453"/>
      <c r="X181" s="453"/>
      <c r="Y181" s="453"/>
      <c r="Z181" s="453"/>
      <c r="AA181" s="453"/>
      <c r="AB181" s="453"/>
      <c r="AC181" s="453"/>
      <c r="AD181" s="453"/>
      <c r="AE181" s="453"/>
      <c r="AF181" s="453"/>
      <c r="AG181" s="453"/>
      <c r="AH181" s="453"/>
      <c r="AI181" s="453"/>
      <c r="AJ181" s="453"/>
      <c r="AK181" s="453"/>
      <c r="AL181" s="453"/>
      <c r="AM181" s="453"/>
      <c r="AN181" s="453"/>
      <c r="AO181" s="453"/>
      <c r="AP181" s="453"/>
      <c r="AQ181" s="453"/>
      <c r="AR181" s="453"/>
      <c r="AS181" s="453"/>
      <c r="AT181" s="453"/>
      <c r="AU181" s="453"/>
      <c r="AV181" s="453"/>
      <c r="AW181" s="453"/>
      <c r="AX181" s="453"/>
      <c r="AY181" s="453"/>
      <c r="AZ181" s="453"/>
      <c r="BA181" s="453"/>
      <c r="BB181" s="453"/>
      <c r="BC181" s="453"/>
      <c r="BD181" s="453"/>
      <c r="BE181" s="453"/>
      <c r="BF181" s="453"/>
      <c r="BG181" s="453"/>
      <c r="BH181" s="453"/>
      <c r="BI181" s="453"/>
      <c r="BJ181" s="453"/>
      <c r="BK181" s="453"/>
      <c r="BL181" s="453"/>
      <c r="BM181" s="453"/>
      <c r="BN181" s="453"/>
      <c r="BO181" s="453"/>
      <c r="BP181" s="453"/>
      <c r="BQ181" s="453"/>
      <c r="BR181" s="453"/>
      <c r="BS181" s="453"/>
      <c r="BT181" s="453"/>
      <c r="BU181" s="453"/>
      <c r="BV181" s="453"/>
      <c r="BW181" s="453"/>
      <c r="BX181" s="453"/>
      <c r="BY181" s="453"/>
      <c r="BZ181" s="453"/>
      <c r="CA181" s="453"/>
      <c r="CB181" s="453"/>
      <c r="CC181" s="453"/>
      <c r="CD181" s="453"/>
      <c r="CE181" s="453"/>
      <c r="CF181" s="453"/>
      <c r="CG181" s="453"/>
      <c r="CH181" s="453"/>
      <c r="CI181" s="453"/>
      <c r="CJ181" s="453"/>
      <c r="CK181" s="453"/>
      <c r="CL181" s="453"/>
      <c r="CM181" s="453"/>
      <c r="CN181" s="453"/>
      <c r="CO181" s="453"/>
      <c r="CP181" s="453"/>
      <c r="CQ181" s="453"/>
      <c r="CR181" s="453"/>
      <c r="CS181" s="453"/>
      <c r="CT181" s="453"/>
    </row>
    <row r="182" spans="1:98">
      <c r="A182" s="453"/>
      <c r="B182" s="453"/>
      <c r="C182" s="453" t="s">
        <v>785</v>
      </c>
      <c r="D182" s="453" t="s">
        <v>792</v>
      </c>
      <c r="E182" s="453">
        <v>1.5</v>
      </c>
      <c r="F182" s="453">
        <v>1</v>
      </c>
      <c r="G182" s="453"/>
      <c r="H182" s="453"/>
      <c r="I182" s="453"/>
      <c r="J182" s="453"/>
      <c r="K182" s="453"/>
      <c r="L182" s="453"/>
      <c r="M182" s="453"/>
      <c r="N182" s="453"/>
      <c r="O182" s="453"/>
      <c r="P182" s="453"/>
      <c r="Q182" s="453"/>
      <c r="R182" s="453"/>
      <c r="S182" s="453"/>
      <c r="T182" s="453"/>
      <c r="U182" s="453"/>
      <c r="V182" s="453"/>
      <c r="W182" s="453"/>
      <c r="X182" s="453"/>
      <c r="Y182" s="453"/>
      <c r="Z182" s="453"/>
      <c r="AA182" s="453"/>
      <c r="AB182" s="453"/>
      <c r="AC182" s="453"/>
      <c r="AD182" s="453"/>
      <c r="AE182" s="453"/>
      <c r="AF182" s="453"/>
      <c r="AG182" s="453"/>
      <c r="AH182" s="453"/>
      <c r="AI182" s="453"/>
      <c r="AJ182" s="453"/>
      <c r="AK182" s="453"/>
      <c r="AL182" s="453"/>
      <c r="AM182" s="453"/>
      <c r="AN182" s="453"/>
      <c r="AO182" s="453"/>
      <c r="AP182" s="453"/>
      <c r="AQ182" s="453"/>
      <c r="AR182" s="453"/>
      <c r="AS182" s="453"/>
      <c r="AT182" s="453"/>
      <c r="AU182" s="453"/>
      <c r="AV182" s="453"/>
      <c r="AW182" s="453"/>
      <c r="AX182" s="453"/>
      <c r="AY182" s="453"/>
      <c r="AZ182" s="453"/>
      <c r="BA182" s="453"/>
      <c r="BB182" s="453"/>
      <c r="BC182" s="453"/>
      <c r="BD182" s="453"/>
      <c r="BE182" s="453"/>
      <c r="BF182" s="453"/>
      <c r="BG182" s="453"/>
      <c r="BH182" s="453"/>
      <c r="BI182" s="453"/>
      <c r="BJ182" s="453"/>
      <c r="BK182" s="453"/>
      <c r="BL182" s="453"/>
      <c r="BM182" s="453"/>
      <c r="BN182" s="453"/>
      <c r="BO182" s="453"/>
      <c r="BP182" s="453"/>
      <c r="BQ182" s="453"/>
      <c r="BR182" s="453"/>
      <c r="BS182" s="453"/>
      <c r="BT182" s="453"/>
      <c r="BU182" s="453"/>
      <c r="BV182" s="453"/>
      <c r="BW182" s="453"/>
      <c r="BX182" s="453"/>
      <c r="BY182" s="453"/>
      <c r="BZ182" s="453"/>
      <c r="CA182" s="453"/>
      <c r="CB182" s="453"/>
      <c r="CC182" s="453"/>
      <c r="CD182" s="453"/>
      <c r="CE182" s="453"/>
      <c r="CF182" s="453"/>
      <c r="CG182" s="453"/>
      <c r="CH182" s="453"/>
      <c r="CI182" s="453"/>
      <c r="CJ182" s="453"/>
      <c r="CK182" s="453"/>
      <c r="CL182" s="453"/>
      <c r="CM182" s="453"/>
      <c r="CN182" s="453"/>
      <c r="CO182" s="453"/>
      <c r="CP182" s="453"/>
      <c r="CQ182" s="453"/>
      <c r="CR182" s="453"/>
      <c r="CS182" s="453"/>
      <c r="CT182" s="453"/>
    </row>
    <row r="183" spans="1:98">
      <c r="A183" s="453"/>
      <c r="B183" s="453"/>
      <c r="C183" s="453" t="s">
        <v>785</v>
      </c>
      <c r="D183" s="453" t="s">
        <v>793</v>
      </c>
      <c r="E183" s="453">
        <v>1.5</v>
      </c>
      <c r="F183" s="453">
        <v>1</v>
      </c>
      <c r="G183" s="453"/>
      <c r="H183" s="453"/>
      <c r="I183" s="453"/>
      <c r="J183" s="453"/>
      <c r="K183" s="453"/>
      <c r="L183" s="453"/>
      <c r="M183" s="453"/>
      <c r="N183" s="453"/>
      <c r="O183" s="453"/>
      <c r="P183" s="453"/>
      <c r="Q183" s="453"/>
      <c r="R183" s="453"/>
      <c r="S183" s="453"/>
      <c r="T183" s="453"/>
      <c r="U183" s="453"/>
      <c r="V183" s="453"/>
      <c r="W183" s="453"/>
      <c r="X183" s="453"/>
      <c r="Y183" s="453"/>
      <c r="Z183" s="453"/>
      <c r="AA183" s="453"/>
      <c r="AB183" s="453"/>
      <c r="AC183" s="453"/>
      <c r="AD183" s="453"/>
      <c r="AE183" s="453"/>
      <c r="AF183" s="453"/>
      <c r="AG183" s="453"/>
      <c r="AH183" s="453"/>
      <c r="AI183" s="453"/>
      <c r="AJ183" s="453"/>
      <c r="AK183" s="453"/>
      <c r="AL183" s="453"/>
      <c r="AM183" s="453"/>
      <c r="AN183" s="453"/>
      <c r="AO183" s="453"/>
      <c r="AP183" s="453"/>
      <c r="AQ183" s="453"/>
      <c r="AR183" s="453"/>
      <c r="AS183" s="453"/>
      <c r="AT183" s="453"/>
      <c r="AU183" s="453"/>
      <c r="AV183" s="453"/>
      <c r="AW183" s="453"/>
      <c r="AX183" s="453"/>
      <c r="AY183" s="453"/>
      <c r="AZ183" s="453"/>
      <c r="BA183" s="453"/>
      <c r="BB183" s="453"/>
      <c r="BC183" s="453"/>
      <c r="BD183" s="453"/>
      <c r="BE183" s="453"/>
      <c r="BF183" s="453"/>
      <c r="BG183" s="453"/>
      <c r="BH183" s="453"/>
      <c r="BI183" s="453"/>
      <c r="BJ183" s="453"/>
      <c r="BK183" s="453"/>
      <c r="BL183" s="453"/>
      <c r="BM183" s="453"/>
      <c r="BN183" s="453"/>
      <c r="BO183" s="453"/>
      <c r="BP183" s="453"/>
      <c r="BQ183" s="453"/>
      <c r="BR183" s="453"/>
      <c r="BS183" s="453"/>
      <c r="BT183" s="453"/>
      <c r="BU183" s="453"/>
      <c r="BV183" s="453"/>
      <c r="BW183" s="453"/>
      <c r="BX183" s="453"/>
      <c r="BY183" s="453"/>
      <c r="BZ183" s="453"/>
      <c r="CA183" s="453"/>
      <c r="CB183" s="453"/>
      <c r="CC183" s="453"/>
      <c r="CD183" s="453"/>
      <c r="CE183" s="453"/>
      <c r="CF183" s="453"/>
      <c r="CG183" s="453"/>
      <c r="CH183" s="453"/>
      <c r="CI183" s="453"/>
      <c r="CJ183" s="453"/>
      <c r="CK183" s="453"/>
      <c r="CL183" s="453"/>
      <c r="CM183" s="453"/>
      <c r="CN183" s="453"/>
      <c r="CO183" s="453"/>
      <c r="CP183" s="453"/>
      <c r="CQ183" s="453"/>
      <c r="CR183" s="453"/>
      <c r="CS183" s="453"/>
      <c r="CT183" s="453"/>
    </row>
    <row r="184" spans="1:98">
      <c r="A184" s="453"/>
      <c r="B184" s="453"/>
      <c r="C184" s="453" t="s">
        <v>785</v>
      </c>
      <c r="D184" s="453" t="s">
        <v>794</v>
      </c>
      <c r="E184" s="453">
        <v>1.5</v>
      </c>
      <c r="F184" s="453">
        <v>1</v>
      </c>
      <c r="G184" s="453"/>
      <c r="H184" s="453"/>
      <c r="I184" s="453"/>
      <c r="J184" s="453"/>
      <c r="K184" s="453"/>
      <c r="L184" s="453"/>
      <c r="M184" s="453"/>
      <c r="N184" s="453"/>
      <c r="O184" s="453"/>
      <c r="P184" s="453"/>
      <c r="Q184" s="453"/>
      <c r="R184" s="453"/>
      <c r="S184" s="453"/>
      <c r="T184" s="453"/>
      <c r="U184" s="453"/>
      <c r="V184" s="453"/>
      <c r="W184" s="453"/>
      <c r="X184" s="453"/>
      <c r="Y184" s="453"/>
      <c r="Z184" s="453"/>
      <c r="AA184" s="453"/>
      <c r="AB184" s="453"/>
      <c r="AC184" s="453"/>
      <c r="AD184" s="453"/>
      <c r="AE184" s="453"/>
      <c r="AF184" s="453"/>
      <c r="AG184" s="453"/>
      <c r="AH184" s="453"/>
      <c r="AI184" s="453"/>
      <c r="AJ184" s="453"/>
      <c r="AK184" s="453"/>
      <c r="AL184" s="453"/>
      <c r="AM184" s="453"/>
      <c r="AN184" s="453"/>
      <c r="AO184" s="453"/>
      <c r="AP184" s="453"/>
      <c r="AQ184" s="453"/>
      <c r="AR184" s="453"/>
      <c r="AS184" s="453"/>
      <c r="AT184" s="453"/>
      <c r="AU184" s="453"/>
      <c r="AV184" s="453"/>
      <c r="AW184" s="453"/>
      <c r="AX184" s="453"/>
      <c r="AY184" s="453"/>
      <c r="AZ184" s="453"/>
      <c r="BA184" s="453"/>
      <c r="BB184" s="453"/>
      <c r="BC184" s="453"/>
      <c r="BD184" s="453"/>
      <c r="BE184" s="453"/>
      <c r="BF184" s="453"/>
      <c r="BG184" s="453"/>
      <c r="BH184" s="453"/>
      <c r="BI184" s="453"/>
      <c r="BJ184" s="453"/>
      <c r="BK184" s="453"/>
      <c r="BL184" s="453"/>
      <c r="BM184" s="453"/>
      <c r="BN184" s="453"/>
      <c r="BO184" s="453"/>
      <c r="BP184" s="453"/>
      <c r="BQ184" s="453"/>
      <c r="BR184" s="453"/>
      <c r="BS184" s="453"/>
      <c r="BT184" s="453"/>
      <c r="BU184" s="453"/>
      <c r="BV184" s="453"/>
      <c r="BW184" s="453"/>
      <c r="BX184" s="453"/>
      <c r="BY184" s="453"/>
      <c r="BZ184" s="453"/>
      <c r="CA184" s="453"/>
      <c r="CB184" s="453"/>
      <c r="CC184" s="453"/>
      <c r="CD184" s="453"/>
      <c r="CE184" s="453"/>
      <c r="CF184" s="453"/>
      <c r="CG184" s="453"/>
      <c r="CH184" s="453"/>
      <c r="CI184" s="453"/>
      <c r="CJ184" s="453"/>
      <c r="CK184" s="453"/>
      <c r="CL184" s="453"/>
      <c r="CM184" s="453"/>
      <c r="CN184" s="453"/>
      <c r="CO184" s="453"/>
      <c r="CP184" s="453"/>
      <c r="CQ184" s="453"/>
      <c r="CR184" s="453"/>
      <c r="CS184" s="453"/>
      <c r="CT184" s="453"/>
    </row>
    <row r="185" spans="1:98">
      <c r="A185" s="453"/>
      <c r="B185" s="453"/>
      <c r="C185" s="453" t="s">
        <v>785</v>
      </c>
      <c r="D185" s="453" t="s">
        <v>795</v>
      </c>
      <c r="E185" s="453">
        <v>1.5</v>
      </c>
      <c r="F185" s="453">
        <v>1</v>
      </c>
      <c r="G185" s="453"/>
      <c r="H185" s="453"/>
      <c r="I185" s="453"/>
      <c r="J185" s="453"/>
      <c r="K185" s="453"/>
      <c r="L185" s="453"/>
      <c r="M185" s="453"/>
      <c r="N185" s="453"/>
      <c r="O185" s="453"/>
      <c r="P185" s="453"/>
      <c r="Q185" s="453"/>
      <c r="R185" s="453"/>
      <c r="S185" s="453"/>
      <c r="T185" s="453"/>
      <c r="U185" s="453"/>
      <c r="V185" s="453"/>
      <c r="W185" s="453"/>
      <c r="X185" s="453"/>
      <c r="Y185" s="453"/>
      <c r="Z185" s="453"/>
      <c r="AA185" s="453"/>
      <c r="AB185" s="453"/>
      <c r="AC185" s="453"/>
      <c r="AD185" s="453"/>
      <c r="AE185" s="453"/>
      <c r="AF185" s="453"/>
      <c r="AG185" s="453"/>
      <c r="AH185" s="453"/>
      <c r="AI185" s="453"/>
      <c r="AJ185" s="453"/>
      <c r="AK185" s="453"/>
      <c r="AL185" s="453"/>
      <c r="AM185" s="453"/>
      <c r="AN185" s="453"/>
      <c r="AO185" s="453"/>
      <c r="AP185" s="453"/>
      <c r="AQ185" s="453"/>
      <c r="AR185" s="453"/>
      <c r="AS185" s="453"/>
      <c r="AT185" s="453"/>
      <c r="AU185" s="453"/>
      <c r="AV185" s="453"/>
      <c r="AW185" s="453"/>
      <c r="AX185" s="453"/>
      <c r="AY185" s="453"/>
      <c r="AZ185" s="453"/>
      <c r="BA185" s="453"/>
      <c r="BB185" s="453"/>
      <c r="BC185" s="453"/>
      <c r="BD185" s="453"/>
      <c r="BE185" s="453"/>
      <c r="BF185" s="453"/>
      <c r="BG185" s="453"/>
      <c r="BH185" s="453"/>
      <c r="BI185" s="453"/>
      <c r="BJ185" s="453"/>
      <c r="BK185" s="453"/>
      <c r="BL185" s="453"/>
      <c r="BM185" s="453"/>
      <c r="BN185" s="453"/>
      <c r="BO185" s="453"/>
      <c r="BP185" s="453"/>
      <c r="BQ185" s="453"/>
      <c r="BR185" s="453"/>
      <c r="BS185" s="453"/>
      <c r="BT185" s="453"/>
      <c r="BU185" s="453"/>
      <c r="BV185" s="453"/>
      <c r="BW185" s="453"/>
      <c r="BX185" s="453"/>
      <c r="BY185" s="453"/>
      <c r="BZ185" s="453"/>
      <c r="CA185" s="453"/>
      <c r="CB185" s="453"/>
      <c r="CC185" s="453"/>
      <c r="CD185" s="453"/>
      <c r="CE185" s="453"/>
      <c r="CF185" s="453"/>
      <c r="CG185" s="453"/>
      <c r="CH185" s="453"/>
      <c r="CI185" s="453"/>
      <c r="CJ185" s="453"/>
      <c r="CK185" s="453"/>
      <c r="CL185" s="453"/>
      <c r="CM185" s="453"/>
      <c r="CN185" s="453"/>
      <c r="CO185" s="453"/>
      <c r="CP185" s="453"/>
      <c r="CQ185" s="453"/>
      <c r="CR185" s="453"/>
      <c r="CS185" s="453"/>
      <c r="CT185" s="453"/>
    </row>
    <row r="186" spans="1:98">
      <c r="A186" s="453"/>
      <c r="B186" s="453"/>
      <c r="C186" s="453" t="s">
        <v>785</v>
      </c>
      <c r="D186" s="453" t="s">
        <v>796</v>
      </c>
      <c r="E186" s="453">
        <v>1.5</v>
      </c>
      <c r="F186" s="453">
        <v>1</v>
      </c>
      <c r="G186" s="453"/>
      <c r="H186" s="453"/>
      <c r="I186" s="453"/>
      <c r="J186" s="453"/>
      <c r="K186" s="453"/>
      <c r="L186" s="453"/>
      <c r="M186" s="453"/>
      <c r="N186" s="453"/>
      <c r="O186" s="453"/>
      <c r="P186" s="453"/>
      <c r="Q186" s="453"/>
      <c r="R186" s="453"/>
      <c r="S186" s="453"/>
      <c r="T186" s="453"/>
      <c r="U186" s="453"/>
      <c r="V186" s="453"/>
      <c r="W186" s="453"/>
      <c r="X186" s="453"/>
      <c r="Y186" s="453"/>
      <c r="Z186" s="453"/>
      <c r="AA186" s="453"/>
      <c r="AB186" s="453"/>
      <c r="AC186" s="453"/>
      <c r="AD186" s="453"/>
      <c r="AE186" s="453"/>
      <c r="AF186" s="453"/>
      <c r="AG186" s="453"/>
      <c r="AH186" s="453"/>
      <c r="AI186" s="453"/>
      <c r="AJ186" s="453"/>
      <c r="AK186" s="453"/>
      <c r="AL186" s="453"/>
      <c r="AM186" s="453"/>
      <c r="AN186" s="453"/>
      <c r="AO186" s="453"/>
      <c r="AP186" s="453"/>
      <c r="AQ186" s="453"/>
      <c r="AR186" s="453"/>
      <c r="AS186" s="453"/>
      <c r="AT186" s="453"/>
      <c r="AU186" s="453"/>
      <c r="AV186" s="453"/>
      <c r="AW186" s="453"/>
      <c r="AX186" s="453"/>
      <c r="AY186" s="453"/>
      <c r="AZ186" s="453"/>
      <c r="BA186" s="453"/>
      <c r="BB186" s="453"/>
      <c r="BC186" s="453"/>
      <c r="BD186" s="453"/>
      <c r="BE186" s="453"/>
      <c r="BF186" s="453"/>
      <c r="BG186" s="453"/>
      <c r="BH186" s="453"/>
      <c r="BI186" s="453"/>
      <c r="BJ186" s="453"/>
      <c r="BK186" s="453"/>
      <c r="BL186" s="453"/>
      <c r="BM186" s="453"/>
      <c r="BN186" s="453"/>
      <c r="BO186" s="453"/>
      <c r="BP186" s="453"/>
      <c r="BQ186" s="453"/>
      <c r="BR186" s="453"/>
      <c r="BS186" s="453"/>
      <c r="BT186" s="453"/>
      <c r="BU186" s="453"/>
      <c r="BV186" s="453"/>
      <c r="BW186" s="453"/>
      <c r="BX186" s="453"/>
      <c r="BY186" s="453"/>
      <c r="BZ186" s="453"/>
      <c r="CA186" s="453"/>
      <c r="CB186" s="453"/>
      <c r="CC186" s="453"/>
      <c r="CD186" s="453"/>
      <c r="CE186" s="453"/>
      <c r="CF186" s="453"/>
      <c r="CG186" s="453"/>
      <c r="CH186" s="453"/>
      <c r="CI186" s="453"/>
      <c r="CJ186" s="453"/>
      <c r="CK186" s="453"/>
      <c r="CL186" s="453"/>
      <c r="CM186" s="453"/>
      <c r="CN186" s="453"/>
      <c r="CO186" s="453"/>
      <c r="CP186" s="453"/>
      <c r="CQ186" s="453"/>
      <c r="CR186" s="453"/>
      <c r="CS186" s="453"/>
      <c r="CT186" s="453"/>
    </row>
    <row r="187" spans="1:98">
      <c r="A187" s="453"/>
      <c r="B187" s="453"/>
      <c r="C187" s="453" t="s">
        <v>785</v>
      </c>
      <c r="D187" s="453" t="s">
        <v>797</v>
      </c>
      <c r="E187" s="453">
        <v>1.5</v>
      </c>
      <c r="F187" s="453">
        <v>1</v>
      </c>
      <c r="G187" s="453"/>
      <c r="H187" s="453"/>
      <c r="I187" s="453"/>
      <c r="J187" s="453"/>
      <c r="K187" s="453"/>
      <c r="L187" s="453"/>
      <c r="M187" s="453"/>
      <c r="N187" s="453"/>
      <c r="O187" s="453"/>
      <c r="P187" s="453"/>
      <c r="Q187" s="453"/>
      <c r="R187" s="453"/>
      <c r="S187" s="453"/>
      <c r="T187" s="453"/>
      <c r="U187" s="453"/>
      <c r="V187" s="453"/>
      <c r="W187" s="453"/>
      <c r="X187" s="453"/>
      <c r="Y187" s="453"/>
      <c r="Z187" s="453"/>
      <c r="AA187" s="453"/>
      <c r="AB187" s="453"/>
      <c r="AC187" s="453"/>
      <c r="AD187" s="453"/>
      <c r="AE187" s="453"/>
      <c r="AF187" s="453"/>
      <c r="AG187" s="453"/>
      <c r="AH187" s="453"/>
      <c r="AI187" s="453"/>
      <c r="AJ187" s="453"/>
      <c r="AK187" s="453"/>
      <c r="AL187" s="453"/>
      <c r="AM187" s="453"/>
      <c r="AN187" s="453"/>
      <c r="AO187" s="453"/>
      <c r="AP187" s="453"/>
      <c r="AQ187" s="453"/>
      <c r="AR187" s="453"/>
      <c r="AS187" s="453"/>
      <c r="AT187" s="453"/>
      <c r="AU187" s="453"/>
      <c r="AV187" s="453"/>
      <c r="AW187" s="453"/>
      <c r="AX187" s="453"/>
      <c r="AY187" s="453"/>
      <c r="AZ187" s="453"/>
      <c r="BA187" s="453"/>
      <c r="BB187" s="453"/>
      <c r="BC187" s="453"/>
      <c r="BD187" s="453"/>
      <c r="BE187" s="453"/>
      <c r="BF187" s="453"/>
      <c r="BG187" s="453"/>
      <c r="BH187" s="453"/>
      <c r="BI187" s="453"/>
      <c r="BJ187" s="453"/>
      <c r="BK187" s="453"/>
      <c r="BL187" s="453"/>
      <c r="BM187" s="453"/>
      <c r="BN187" s="453"/>
      <c r="BO187" s="453"/>
      <c r="BP187" s="453"/>
      <c r="BQ187" s="453"/>
      <c r="BR187" s="453"/>
      <c r="BS187" s="453"/>
      <c r="BT187" s="453"/>
      <c r="BU187" s="453"/>
      <c r="BV187" s="453"/>
      <c r="BW187" s="453"/>
      <c r="BX187" s="453"/>
      <c r="BY187" s="453"/>
      <c r="BZ187" s="453"/>
      <c r="CA187" s="453"/>
      <c r="CB187" s="453"/>
      <c r="CC187" s="453"/>
      <c r="CD187" s="453"/>
      <c r="CE187" s="453"/>
      <c r="CF187" s="453"/>
      <c r="CG187" s="453"/>
      <c r="CH187" s="453"/>
      <c r="CI187" s="453"/>
      <c r="CJ187" s="453"/>
      <c r="CK187" s="453"/>
      <c r="CL187" s="453"/>
      <c r="CM187" s="453"/>
      <c r="CN187" s="453"/>
      <c r="CO187" s="453"/>
      <c r="CP187" s="453"/>
      <c r="CQ187" s="453"/>
      <c r="CR187" s="453"/>
      <c r="CS187" s="453"/>
      <c r="CT187" s="453"/>
    </row>
    <row r="188" spans="1:98">
      <c r="A188" s="453"/>
      <c r="B188" s="453"/>
      <c r="C188" s="453" t="s">
        <v>785</v>
      </c>
      <c r="D188" s="453" t="s">
        <v>798</v>
      </c>
      <c r="E188" s="453">
        <v>1.5</v>
      </c>
      <c r="F188" s="453">
        <v>1</v>
      </c>
      <c r="G188" s="453"/>
      <c r="H188" s="453"/>
      <c r="I188" s="453"/>
      <c r="J188" s="453"/>
      <c r="K188" s="453"/>
      <c r="L188" s="453"/>
      <c r="M188" s="453"/>
      <c r="N188" s="453"/>
      <c r="O188" s="453"/>
      <c r="P188" s="453"/>
      <c r="Q188" s="453"/>
      <c r="R188" s="453"/>
      <c r="S188" s="453"/>
      <c r="T188" s="453"/>
      <c r="U188" s="453"/>
      <c r="V188" s="453"/>
      <c r="W188" s="453"/>
      <c r="X188" s="453"/>
      <c r="Y188" s="453"/>
      <c r="Z188" s="453"/>
      <c r="AA188" s="453"/>
      <c r="AB188" s="453"/>
      <c r="AC188" s="453"/>
      <c r="AD188" s="453"/>
      <c r="AE188" s="453"/>
      <c r="AF188" s="453"/>
      <c r="AG188" s="453"/>
      <c r="AH188" s="453"/>
      <c r="AI188" s="453"/>
      <c r="AJ188" s="453"/>
      <c r="AK188" s="453"/>
      <c r="AL188" s="453"/>
      <c r="AM188" s="453"/>
      <c r="AN188" s="453"/>
      <c r="AO188" s="453"/>
      <c r="AP188" s="453"/>
      <c r="AQ188" s="453"/>
      <c r="AR188" s="453"/>
      <c r="AS188" s="453"/>
      <c r="AT188" s="453"/>
      <c r="AU188" s="453"/>
      <c r="AV188" s="453"/>
      <c r="AW188" s="453"/>
      <c r="AX188" s="453"/>
      <c r="AY188" s="453"/>
      <c r="AZ188" s="453"/>
      <c r="BA188" s="453"/>
      <c r="BB188" s="453"/>
      <c r="BC188" s="453"/>
      <c r="BD188" s="453"/>
      <c r="BE188" s="453"/>
      <c r="BF188" s="453"/>
      <c r="BG188" s="453"/>
      <c r="BH188" s="453"/>
      <c r="BI188" s="453"/>
      <c r="BJ188" s="453"/>
      <c r="BK188" s="453"/>
      <c r="BL188" s="453"/>
      <c r="BM188" s="453"/>
      <c r="BN188" s="453"/>
      <c r="BO188" s="453"/>
      <c r="BP188" s="453"/>
      <c r="BQ188" s="453"/>
      <c r="BR188" s="453"/>
      <c r="BS188" s="453"/>
      <c r="BT188" s="453"/>
      <c r="BU188" s="453"/>
      <c r="BV188" s="453"/>
      <c r="BW188" s="453"/>
      <c r="BX188" s="453"/>
      <c r="BY188" s="453"/>
      <c r="BZ188" s="453"/>
      <c r="CA188" s="453"/>
      <c r="CB188" s="453"/>
      <c r="CC188" s="453"/>
      <c r="CD188" s="453"/>
      <c r="CE188" s="453"/>
      <c r="CF188" s="453"/>
      <c r="CG188" s="453"/>
      <c r="CH188" s="453"/>
      <c r="CI188" s="453"/>
      <c r="CJ188" s="453"/>
      <c r="CK188" s="453"/>
      <c r="CL188" s="453"/>
      <c r="CM188" s="453"/>
      <c r="CN188" s="453"/>
      <c r="CO188" s="453"/>
      <c r="CP188" s="453"/>
      <c r="CQ188" s="453"/>
      <c r="CR188" s="453"/>
      <c r="CS188" s="453"/>
      <c r="CT188" s="453"/>
    </row>
    <row r="189" spans="1:98">
      <c r="A189" s="453"/>
      <c r="B189" s="453"/>
      <c r="C189" s="453" t="s">
        <v>785</v>
      </c>
      <c r="D189" s="453" t="s">
        <v>767</v>
      </c>
      <c r="E189" s="453">
        <v>1.5</v>
      </c>
      <c r="F189" s="453">
        <v>1</v>
      </c>
      <c r="G189" s="453"/>
      <c r="H189" s="453"/>
      <c r="I189" s="453"/>
      <c r="J189" s="453"/>
      <c r="K189" s="453"/>
      <c r="L189" s="453"/>
      <c r="M189" s="453"/>
      <c r="N189" s="453"/>
      <c r="O189" s="453"/>
      <c r="P189" s="453"/>
      <c r="Q189" s="453"/>
      <c r="R189" s="453"/>
      <c r="S189" s="453"/>
      <c r="T189" s="453"/>
      <c r="U189" s="453"/>
      <c r="V189" s="453"/>
      <c r="W189" s="453"/>
      <c r="X189" s="453"/>
      <c r="Y189" s="453"/>
      <c r="Z189" s="453"/>
      <c r="AA189" s="453"/>
      <c r="AB189" s="453"/>
      <c r="AC189" s="453"/>
      <c r="AD189" s="453"/>
      <c r="AE189" s="453"/>
      <c r="AF189" s="453"/>
      <c r="AG189" s="453"/>
      <c r="AH189" s="453"/>
      <c r="AI189" s="453"/>
      <c r="AJ189" s="453"/>
      <c r="AK189" s="453"/>
      <c r="AL189" s="453"/>
      <c r="AM189" s="453"/>
      <c r="AN189" s="453"/>
      <c r="AO189" s="453"/>
      <c r="AP189" s="453"/>
      <c r="AQ189" s="453"/>
      <c r="AR189" s="453"/>
      <c r="AS189" s="453"/>
      <c r="AT189" s="453"/>
      <c r="AU189" s="453"/>
      <c r="AV189" s="453"/>
      <c r="AW189" s="453"/>
      <c r="AX189" s="453"/>
      <c r="AY189" s="453"/>
      <c r="AZ189" s="453"/>
      <c r="BA189" s="453"/>
      <c r="BB189" s="453"/>
      <c r="BC189" s="453"/>
      <c r="BD189" s="453"/>
      <c r="BE189" s="453"/>
      <c r="BF189" s="453"/>
      <c r="BG189" s="453"/>
      <c r="BH189" s="453"/>
      <c r="BI189" s="453"/>
      <c r="BJ189" s="453"/>
      <c r="BK189" s="453"/>
      <c r="BL189" s="453"/>
      <c r="BM189" s="453"/>
      <c r="BN189" s="453"/>
      <c r="BO189" s="453"/>
      <c r="BP189" s="453"/>
      <c r="BQ189" s="453"/>
      <c r="BR189" s="453"/>
      <c r="BS189" s="453"/>
      <c r="BT189" s="453"/>
      <c r="BU189" s="453"/>
      <c r="BV189" s="453"/>
      <c r="BW189" s="453"/>
      <c r="BX189" s="453"/>
      <c r="BY189" s="453"/>
      <c r="BZ189" s="453"/>
      <c r="CA189" s="453"/>
      <c r="CB189" s="453"/>
      <c r="CC189" s="453"/>
      <c r="CD189" s="453"/>
      <c r="CE189" s="453"/>
      <c r="CF189" s="453"/>
      <c r="CG189" s="453"/>
      <c r="CH189" s="453"/>
      <c r="CI189" s="453"/>
      <c r="CJ189" s="453"/>
      <c r="CK189" s="453"/>
      <c r="CL189" s="453"/>
      <c r="CM189" s="453"/>
      <c r="CN189" s="453"/>
      <c r="CO189" s="453"/>
      <c r="CP189" s="453"/>
      <c r="CQ189" s="453"/>
      <c r="CR189" s="453"/>
      <c r="CS189" s="453"/>
      <c r="CT189" s="453"/>
    </row>
    <row r="190" spans="1:98">
      <c r="A190" s="453"/>
      <c r="B190" s="453"/>
      <c r="C190" s="453" t="s">
        <v>799</v>
      </c>
      <c r="D190" s="453" t="s">
        <v>768</v>
      </c>
      <c r="E190" s="453">
        <v>1.5</v>
      </c>
      <c r="F190" s="453">
        <v>1</v>
      </c>
      <c r="G190" s="453"/>
      <c r="H190" s="453"/>
      <c r="I190" s="453"/>
      <c r="J190" s="453"/>
      <c r="K190" s="453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  <c r="V190" s="453"/>
      <c r="W190" s="453"/>
      <c r="X190" s="453"/>
      <c r="Y190" s="453"/>
      <c r="Z190" s="453"/>
      <c r="AA190" s="453"/>
      <c r="AB190" s="453"/>
      <c r="AC190" s="453"/>
      <c r="AD190" s="453"/>
      <c r="AE190" s="453"/>
      <c r="AF190" s="453"/>
      <c r="AG190" s="453"/>
      <c r="AH190" s="453"/>
      <c r="AI190" s="453"/>
      <c r="AJ190" s="453"/>
      <c r="AK190" s="453"/>
      <c r="AL190" s="453"/>
      <c r="AM190" s="453"/>
      <c r="AN190" s="453"/>
      <c r="AO190" s="453"/>
      <c r="AP190" s="453"/>
      <c r="AQ190" s="453"/>
      <c r="AR190" s="453"/>
      <c r="AS190" s="453"/>
      <c r="AT190" s="453"/>
      <c r="AU190" s="453"/>
      <c r="AV190" s="453"/>
      <c r="AW190" s="453"/>
      <c r="AX190" s="453"/>
      <c r="AY190" s="453"/>
      <c r="AZ190" s="453"/>
      <c r="BA190" s="453"/>
      <c r="BB190" s="453"/>
      <c r="BC190" s="453"/>
      <c r="BD190" s="453"/>
      <c r="BE190" s="453"/>
      <c r="BF190" s="453"/>
      <c r="BG190" s="453"/>
      <c r="BH190" s="453"/>
      <c r="BI190" s="453"/>
      <c r="BJ190" s="453"/>
      <c r="BK190" s="453"/>
      <c r="BL190" s="453"/>
      <c r="BM190" s="453"/>
      <c r="BN190" s="453"/>
      <c r="BO190" s="453"/>
      <c r="BP190" s="453"/>
      <c r="BQ190" s="453"/>
      <c r="BR190" s="453"/>
      <c r="BS190" s="453"/>
      <c r="BT190" s="453"/>
      <c r="BU190" s="453"/>
      <c r="BV190" s="453"/>
      <c r="BW190" s="453"/>
      <c r="BX190" s="453"/>
      <c r="BY190" s="453"/>
      <c r="BZ190" s="453"/>
      <c r="CA190" s="453"/>
      <c r="CB190" s="453"/>
      <c r="CC190" s="453"/>
      <c r="CD190" s="453"/>
      <c r="CE190" s="453"/>
      <c r="CF190" s="453"/>
      <c r="CG190" s="453"/>
      <c r="CH190" s="453"/>
      <c r="CI190" s="453"/>
      <c r="CJ190" s="453"/>
      <c r="CK190" s="453"/>
      <c r="CL190" s="453"/>
      <c r="CM190" s="453"/>
      <c r="CN190" s="453"/>
      <c r="CO190" s="453"/>
      <c r="CP190" s="453"/>
      <c r="CQ190" s="453"/>
      <c r="CR190" s="453"/>
      <c r="CS190" s="453"/>
      <c r="CT190" s="453"/>
    </row>
    <row r="191" spans="1:98">
      <c r="A191" s="453"/>
      <c r="B191" s="453"/>
      <c r="C191" s="453" t="s">
        <v>799</v>
      </c>
      <c r="D191" s="453" t="s">
        <v>800</v>
      </c>
      <c r="E191" s="453">
        <v>1.5</v>
      </c>
      <c r="F191" s="453">
        <v>1</v>
      </c>
      <c r="G191" s="453"/>
      <c r="H191" s="453"/>
      <c r="I191" s="453"/>
      <c r="J191" s="453"/>
      <c r="K191" s="453"/>
      <c r="L191" s="453"/>
      <c r="M191" s="453"/>
      <c r="N191" s="453"/>
      <c r="O191" s="453"/>
      <c r="P191" s="453"/>
      <c r="Q191" s="453"/>
      <c r="R191" s="453"/>
      <c r="S191" s="453"/>
      <c r="T191" s="453"/>
      <c r="U191" s="453"/>
      <c r="V191" s="453"/>
      <c r="W191" s="453"/>
      <c r="X191" s="453"/>
      <c r="Y191" s="453"/>
      <c r="Z191" s="453"/>
      <c r="AA191" s="453"/>
      <c r="AB191" s="453"/>
      <c r="AC191" s="453"/>
      <c r="AD191" s="453"/>
      <c r="AE191" s="453"/>
      <c r="AF191" s="453"/>
      <c r="AG191" s="453"/>
      <c r="AH191" s="453"/>
      <c r="AI191" s="453"/>
      <c r="AJ191" s="453"/>
      <c r="AK191" s="453"/>
      <c r="AL191" s="453"/>
      <c r="AM191" s="453"/>
      <c r="AN191" s="453"/>
      <c r="AO191" s="453"/>
      <c r="AP191" s="453"/>
      <c r="AQ191" s="453"/>
      <c r="AR191" s="453"/>
      <c r="AS191" s="453"/>
      <c r="AT191" s="453"/>
      <c r="AU191" s="453"/>
      <c r="AV191" s="453"/>
      <c r="AW191" s="453"/>
      <c r="AX191" s="453"/>
      <c r="AY191" s="453"/>
      <c r="AZ191" s="453"/>
      <c r="BA191" s="453"/>
      <c r="BB191" s="453"/>
      <c r="BC191" s="453"/>
      <c r="BD191" s="453"/>
      <c r="BE191" s="453"/>
      <c r="BF191" s="453"/>
      <c r="BG191" s="453"/>
      <c r="BH191" s="453"/>
      <c r="BI191" s="453"/>
      <c r="BJ191" s="453"/>
      <c r="BK191" s="453"/>
      <c r="BL191" s="453"/>
      <c r="BM191" s="453"/>
      <c r="BN191" s="453"/>
      <c r="BO191" s="453"/>
      <c r="BP191" s="453"/>
      <c r="BQ191" s="453"/>
      <c r="BR191" s="453"/>
      <c r="BS191" s="453"/>
      <c r="BT191" s="453"/>
      <c r="BU191" s="453"/>
      <c r="BV191" s="453"/>
      <c r="BW191" s="453"/>
      <c r="BX191" s="453"/>
      <c r="BY191" s="453"/>
      <c r="BZ191" s="453"/>
      <c r="CA191" s="453"/>
      <c r="CB191" s="453"/>
      <c r="CC191" s="453"/>
      <c r="CD191" s="453"/>
      <c r="CE191" s="453"/>
      <c r="CF191" s="453"/>
      <c r="CG191" s="453"/>
      <c r="CH191" s="453"/>
      <c r="CI191" s="453"/>
      <c r="CJ191" s="453"/>
      <c r="CK191" s="453"/>
      <c r="CL191" s="453"/>
      <c r="CM191" s="453"/>
      <c r="CN191" s="453"/>
      <c r="CO191" s="453"/>
      <c r="CP191" s="453"/>
      <c r="CQ191" s="453"/>
      <c r="CR191" s="453"/>
      <c r="CS191" s="453"/>
      <c r="CT191" s="453"/>
    </row>
    <row r="192" spans="1:98">
      <c r="A192" s="453"/>
      <c r="B192" s="453"/>
      <c r="C192" s="453" t="s">
        <v>801</v>
      </c>
      <c r="D192" s="453" t="s">
        <v>802</v>
      </c>
      <c r="E192" s="453">
        <v>0.5</v>
      </c>
      <c r="F192" s="453">
        <v>1</v>
      </c>
      <c r="G192" s="453"/>
      <c r="H192" s="453"/>
      <c r="I192" s="453"/>
      <c r="J192" s="453"/>
      <c r="K192" s="453"/>
      <c r="L192" s="453"/>
      <c r="M192" s="453"/>
      <c r="N192" s="453"/>
      <c r="O192" s="453"/>
      <c r="P192" s="453"/>
      <c r="Q192" s="453"/>
      <c r="R192" s="453"/>
      <c r="S192" s="453"/>
      <c r="T192" s="453"/>
      <c r="U192" s="453"/>
      <c r="V192" s="453"/>
      <c r="W192" s="453"/>
      <c r="X192" s="453"/>
      <c r="Y192" s="453"/>
      <c r="Z192" s="453"/>
      <c r="AA192" s="453"/>
      <c r="AB192" s="453"/>
      <c r="AC192" s="453"/>
      <c r="AD192" s="453"/>
      <c r="AE192" s="453"/>
      <c r="AF192" s="453"/>
      <c r="AG192" s="453"/>
      <c r="AH192" s="453"/>
      <c r="AI192" s="453"/>
      <c r="AJ192" s="453"/>
      <c r="AK192" s="453"/>
      <c r="AL192" s="453"/>
      <c r="AM192" s="453"/>
      <c r="AN192" s="453"/>
      <c r="AO192" s="453"/>
      <c r="AP192" s="453"/>
      <c r="AQ192" s="453"/>
      <c r="AR192" s="453"/>
      <c r="AS192" s="453"/>
      <c r="AT192" s="453"/>
      <c r="AU192" s="453"/>
      <c r="AV192" s="453"/>
      <c r="AW192" s="453"/>
      <c r="AX192" s="453"/>
      <c r="AY192" s="453"/>
      <c r="AZ192" s="453"/>
      <c r="BA192" s="453"/>
      <c r="BB192" s="453"/>
      <c r="BC192" s="453"/>
      <c r="BD192" s="453"/>
      <c r="BE192" s="453"/>
      <c r="BF192" s="453"/>
      <c r="BG192" s="453"/>
      <c r="BH192" s="453"/>
      <c r="BI192" s="453"/>
      <c r="BJ192" s="453"/>
      <c r="BK192" s="453"/>
      <c r="BL192" s="453"/>
      <c r="BM192" s="453"/>
      <c r="BN192" s="453"/>
      <c r="BO192" s="453"/>
      <c r="BP192" s="453"/>
      <c r="BQ192" s="453"/>
      <c r="BR192" s="453"/>
      <c r="BS192" s="453"/>
      <c r="BT192" s="453"/>
      <c r="BU192" s="453"/>
      <c r="BV192" s="453"/>
      <c r="BW192" s="453"/>
      <c r="BX192" s="453"/>
      <c r="BY192" s="453"/>
      <c r="BZ192" s="453"/>
      <c r="CA192" s="453"/>
      <c r="CB192" s="453"/>
      <c r="CC192" s="453"/>
      <c r="CD192" s="453"/>
      <c r="CE192" s="453"/>
      <c r="CF192" s="453"/>
      <c r="CG192" s="453"/>
      <c r="CH192" s="453"/>
      <c r="CI192" s="453"/>
      <c r="CJ192" s="453"/>
      <c r="CK192" s="453"/>
      <c r="CL192" s="453"/>
      <c r="CM192" s="453"/>
      <c r="CN192" s="453"/>
      <c r="CO192" s="453"/>
      <c r="CP192" s="453"/>
      <c r="CQ192" s="453"/>
      <c r="CR192" s="453"/>
      <c r="CS192" s="453"/>
      <c r="CT192" s="453"/>
    </row>
    <row r="193" spans="1:98">
      <c r="A193" s="453"/>
      <c r="B193" s="453"/>
      <c r="C193" s="453" t="s">
        <v>801</v>
      </c>
      <c r="D193" s="453" t="s">
        <v>803</v>
      </c>
      <c r="E193" s="453">
        <v>0.5</v>
      </c>
      <c r="F193" s="453">
        <v>1</v>
      </c>
      <c r="G193" s="453"/>
      <c r="H193" s="453"/>
      <c r="I193" s="453"/>
      <c r="J193" s="453"/>
      <c r="K193" s="453"/>
      <c r="L193" s="453"/>
      <c r="M193" s="453"/>
      <c r="N193" s="453"/>
      <c r="O193" s="453"/>
      <c r="P193" s="453"/>
      <c r="Q193" s="453"/>
      <c r="R193" s="453"/>
      <c r="S193" s="453"/>
      <c r="T193" s="453"/>
      <c r="U193" s="453"/>
      <c r="V193" s="453"/>
      <c r="W193" s="453"/>
      <c r="X193" s="453"/>
      <c r="Y193" s="453"/>
      <c r="Z193" s="453"/>
      <c r="AA193" s="453"/>
      <c r="AB193" s="453"/>
      <c r="AC193" s="453"/>
      <c r="AD193" s="453"/>
      <c r="AE193" s="453"/>
      <c r="AF193" s="453"/>
      <c r="AG193" s="453"/>
      <c r="AH193" s="453"/>
      <c r="AI193" s="453"/>
      <c r="AJ193" s="453"/>
      <c r="AK193" s="453"/>
      <c r="AL193" s="453"/>
      <c r="AM193" s="453"/>
      <c r="AN193" s="453"/>
      <c r="AO193" s="453"/>
      <c r="AP193" s="453"/>
      <c r="AQ193" s="453"/>
      <c r="AR193" s="453"/>
      <c r="AS193" s="453"/>
      <c r="AT193" s="453"/>
      <c r="AU193" s="453"/>
      <c r="AV193" s="453"/>
      <c r="AW193" s="453"/>
      <c r="AX193" s="453"/>
      <c r="AY193" s="453"/>
      <c r="AZ193" s="453"/>
      <c r="BA193" s="453"/>
      <c r="BB193" s="453"/>
      <c r="BC193" s="453"/>
      <c r="BD193" s="453"/>
      <c r="BE193" s="453"/>
      <c r="BF193" s="453"/>
      <c r="BG193" s="453"/>
      <c r="BH193" s="453"/>
      <c r="BI193" s="453"/>
      <c r="BJ193" s="453"/>
      <c r="BK193" s="453"/>
      <c r="BL193" s="453"/>
      <c r="BM193" s="453"/>
      <c r="BN193" s="453"/>
      <c r="BO193" s="453"/>
      <c r="BP193" s="453"/>
      <c r="BQ193" s="453"/>
      <c r="BR193" s="453"/>
      <c r="BS193" s="453"/>
      <c r="BT193" s="453"/>
      <c r="BU193" s="453"/>
      <c r="BV193" s="453"/>
      <c r="BW193" s="453"/>
      <c r="BX193" s="453"/>
      <c r="BY193" s="453"/>
      <c r="BZ193" s="453"/>
      <c r="CA193" s="453"/>
      <c r="CB193" s="453"/>
      <c r="CC193" s="453"/>
      <c r="CD193" s="453"/>
      <c r="CE193" s="453"/>
      <c r="CF193" s="453"/>
      <c r="CG193" s="453"/>
      <c r="CH193" s="453"/>
      <c r="CI193" s="453"/>
      <c r="CJ193" s="453"/>
      <c r="CK193" s="453"/>
      <c r="CL193" s="453"/>
      <c r="CM193" s="453"/>
      <c r="CN193" s="453"/>
      <c r="CO193" s="453"/>
      <c r="CP193" s="453"/>
      <c r="CQ193" s="453"/>
      <c r="CR193" s="453"/>
      <c r="CS193" s="453"/>
      <c r="CT193" s="453"/>
    </row>
    <row r="194" spans="1:98">
      <c r="A194" s="453"/>
      <c r="B194" s="453"/>
      <c r="C194" s="453" t="s">
        <v>801</v>
      </c>
      <c r="D194" s="453" t="s">
        <v>804</v>
      </c>
      <c r="E194" s="453">
        <v>0.5</v>
      </c>
      <c r="F194" s="453">
        <v>1</v>
      </c>
      <c r="G194" s="453"/>
      <c r="H194" s="453"/>
      <c r="I194" s="453"/>
      <c r="J194" s="453"/>
      <c r="K194" s="453"/>
      <c r="L194" s="453"/>
      <c r="M194" s="453"/>
      <c r="N194" s="453"/>
      <c r="O194" s="453"/>
      <c r="P194" s="453"/>
      <c r="Q194" s="453"/>
      <c r="R194" s="453"/>
      <c r="S194" s="453"/>
      <c r="T194" s="453"/>
      <c r="U194" s="453"/>
      <c r="V194" s="453"/>
      <c r="W194" s="453"/>
      <c r="X194" s="453"/>
      <c r="Y194" s="453"/>
      <c r="Z194" s="453"/>
      <c r="AA194" s="453"/>
      <c r="AB194" s="453"/>
      <c r="AC194" s="453"/>
      <c r="AD194" s="453"/>
      <c r="AE194" s="453"/>
      <c r="AF194" s="453"/>
      <c r="AG194" s="453"/>
      <c r="AH194" s="453"/>
      <c r="AI194" s="453"/>
      <c r="AJ194" s="453"/>
      <c r="AK194" s="453"/>
      <c r="AL194" s="453"/>
      <c r="AM194" s="453"/>
      <c r="AN194" s="453"/>
      <c r="AO194" s="453"/>
      <c r="AP194" s="453"/>
      <c r="AQ194" s="453"/>
      <c r="AR194" s="453"/>
      <c r="AS194" s="453"/>
      <c r="AT194" s="453"/>
      <c r="AU194" s="453"/>
      <c r="AV194" s="453"/>
      <c r="AW194" s="453"/>
      <c r="AX194" s="453"/>
      <c r="AY194" s="453"/>
      <c r="AZ194" s="453"/>
      <c r="BA194" s="453"/>
      <c r="BB194" s="453"/>
      <c r="BC194" s="453"/>
      <c r="BD194" s="453"/>
      <c r="BE194" s="453"/>
      <c r="BF194" s="453"/>
      <c r="BG194" s="453"/>
      <c r="BH194" s="453"/>
      <c r="BI194" s="453"/>
      <c r="BJ194" s="453"/>
      <c r="BK194" s="453"/>
      <c r="BL194" s="453"/>
      <c r="BM194" s="453"/>
      <c r="BN194" s="453"/>
      <c r="BO194" s="453"/>
      <c r="BP194" s="453"/>
      <c r="BQ194" s="453"/>
      <c r="BR194" s="453"/>
      <c r="BS194" s="453"/>
      <c r="BT194" s="453"/>
      <c r="BU194" s="453"/>
      <c r="BV194" s="453"/>
      <c r="BW194" s="453"/>
      <c r="BX194" s="453"/>
      <c r="BY194" s="453"/>
      <c r="BZ194" s="453"/>
      <c r="CA194" s="453"/>
      <c r="CB194" s="453"/>
      <c r="CC194" s="453"/>
      <c r="CD194" s="453"/>
      <c r="CE194" s="453"/>
      <c r="CF194" s="453"/>
      <c r="CG194" s="453"/>
      <c r="CH194" s="453"/>
      <c r="CI194" s="453"/>
      <c r="CJ194" s="453"/>
      <c r="CK194" s="453"/>
      <c r="CL194" s="453"/>
      <c r="CM194" s="453"/>
      <c r="CN194" s="453"/>
      <c r="CO194" s="453"/>
      <c r="CP194" s="453"/>
      <c r="CQ194" s="453"/>
      <c r="CR194" s="453"/>
      <c r="CS194" s="453"/>
      <c r="CT194" s="453"/>
    </row>
    <row r="195" spans="1:98">
      <c r="A195" s="454"/>
      <c r="B195" s="454"/>
      <c r="C195" s="454" t="s">
        <v>805</v>
      </c>
      <c r="D195" s="454" t="s">
        <v>806</v>
      </c>
      <c r="E195" s="454"/>
      <c r="F195" s="454">
        <v>1</v>
      </c>
      <c r="G195" s="454"/>
      <c r="H195" s="454"/>
      <c r="I195" s="454"/>
      <c r="J195" s="454"/>
      <c r="K195" s="454"/>
      <c r="L195" s="454"/>
      <c r="M195" s="454"/>
      <c r="N195" s="454"/>
      <c r="O195" s="454"/>
      <c r="P195" s="454"/>
      <c r="Q195" s="454"/>
      <c r="R195" s="454"/>
      <c r="S195" s="454"/>
      <c r="T195" s="454"/>
      <c r="U195" s="454"/>
      <c r="V195" s="454"/>
      <c r="W195" s="454"/>
      <c r="X195" s="454"/>
      <c r="Y195" s="454"/>
      <c r="Z195" s="454"/>
      <c r="AA195" s="454"/>
      <c r="AB195" s="454"/>
      <c r="AC195" s="454"/>
      <c r="AD195" s="454"/>
      <c r="AE195" s="454"/>
      <c r="AF195" s="454"/>
      <c r="AG195" s="454"/>
      <c r="AH195" s="454"/>
      <c r="AI195" s="454"/>
      <c r="AJ195" s="454"/>
      <c r="AK195" s="454"/>
      <c r="AL195" s="454"/>
      <c r="AM195" s="454"/>
      <c r="AN195" s="454"/>
      <c r="AO195" s="454"/>
      <c r="AP195" s="454"/>
      <c r="AQ195" s="454"/>
      <c r="AR195" s="454"/>
      <c r="AS195" s="454"/>
      <c r="AT195" s="454"/>
      <c r="AU195" s="454"/>
      <c r="AV195" s="454"/>
      <c r="AW195" s="454"/>
      <c r="AX195" s="454"/>
      <c r="AY195" s="454"/>
      <c r="AZ195" s="454"/>
      <c r="BA195" s="454"/>
      <c r="BB195" s="454"/>
      <c r="BC195" s="454"/>
      <c r="BD195" s="454"/>
      <c r="BE195" s="454"/>
      <c r="BF195" s="454"/>
      <c r="BG195" s="454"/>
      <c r="BH195" s="454"/>
      <c r="BI195" s="454"/>
      <c r="BJ195" s="454"/>
      <c r="BK195" s="454"/>
      <c r="BL195" s="454"/>
      <c r="BM195" s="454"/>
      <c r="BN195" s="454"/>
      <c r="BO195" s="454"/>
      <c r="BP195" s="454"/>
      <c r="BQ195" s="454"/>
      <c r="BR195" s="454"/>
      <c r="BS195" s="454"/>
      <c r="BT195" s="454"/>
      <c r="BU195" s="454"/>
      <c r="BV195" s="454"/>
      <c r="BW195" s="454"/>
      <c r="BX195" s="454"/>
      <c r="BY195" s="454"/>
      <c r="BZ195" s="454"/>
      <c r="CA195" s="454"/>
      <c r="CB195" s="454"/>
      <c r="CC195" s="454"/>
      <c r="CD195" s="454"/>
      <c r="CE195" s="454"/>
      <c r="CF195" s="454"/>
      <c r="CG195" s="454"/>
      <c r="CH195" s="454"/>
      <c r="CI195" s="454"/>
      <c r="CJ195" s="454"/>
      <c r="CK195" s="454"/>
      <c r="CL195" s="454"/>
      <c r="CM195" s="454"/>
      <c r="CN195" s="454"/>
      <c r="CO195" s="454"/>
      <c r="CP195" s="454"/>
      <c r="CQ195" s="454"/>
      <c r="CR195" s="454"/>
      <c r="CS195" s="454"/>
      <c r="CT195" s="454"/>
    </row>
    <row r="196" spans="1:98">
      <c r="A196" s="454"/>
      <c r="B196" s="454"/>
      <c r="C196" s="454" t="s">
        <v>805</v>
      </c>
      <c r="D196" s="454" t="s">
        <v>807</v>
      </c>
      <c r="E196" s="454"/>
      <c r="F196" s="454">
        <v>1</v>
      </c>
      <c r="G196" s="454"/>
      <c r="H196" s="454"/>
      <c r="I196" s="454"/>
      <c r="J196" s="454"/>
      <c r="K196" s="454"/>
      <c r="L196" s="454"/>
      <c r="M196" s="454"/>
      <c r="N196" s="454"/>
      <c r="O196" s="455"/>
      <c r="P196" s="454"/>
      <c r="Q196" s="454"/>
      <c r="R196" s="454"/>
      <c r="S196" s="454"/>
      <c r="T196" s="454"/>
      <c r="U196" s="454"/>
      <c r="V196" s="454"/>
      <c r="W196" s="454"/>
      <c r="X196" s="454"/>
      <c r="Y196" s="454"/>
      <c r="Z196" s="454"/>
      <c r="AA196" s="454"/>
      <c r="AB196" s="454"/>
      <c r="AC196" s="454"/>
      <c r="AD196" s="454"/>
      <c r="AE196" s="454"/>
      <c r="AF196" s="454"/>
      <c r="AG196" s="454"/>
      <c r="AH196" s="454"/>
      <c r="AI196" s="454"/>
      <c r="AJ196" s="454"/>
      <c r="AK196" s="454"/>
      <c r="AL196" s="454"/>
      <c r="AM196" s="454"/>
      <c r="AN196" s="454"/>
      <c r="AO196" s="454"/>
      <c r="AP196" s="454"/>
      <c r="AQ196" s="454"/>
      <c r="AR196" s="454"/>
      <c r="AS196" s="454"/>
      <c r="AT196" s="454"/>
      <c r="AU196" s="454"/>
      <c r="AV196" s="454"/>
      <c r="AW196" s="454"/>
      <c r="AX196" s="454"/>
      <c r="AY196" s="454"/>
      <c r="AZ196" s="454"/>
      <c r="BA196" s="454"/>
      <c r="BB196" s="454"/>
      <c r="BC196" s="454"/>
      <c r="BD196" s="454"/>
      <c r="BE196" s="454"/>
      <c r="BF196" s="454"/>
      <c r="BG196" s="454"/>
      <c r="BH196" s="454"/>
      <c r="BI196" s="454"/>
      <c r="BJ196" s="454"/>
      <c r="BK196" s="454"/>
      <c r="BL196" s="454"/>
      <c r="BM196" s="454"/>
      <c r="BN196" s="454"/>
      <c r="BO196" s="454"/>
      <c r="BP196" s="454"/>
      <c r="BQ196" s="454"/>
      <c r="BR196" s="454"/>
      <c r="BS196" s="454"/>
      <c r="BT196" s="454"/>
      <c r="BU196" s="454"/>
      <c r="BV196" s="454"/>
      <c r="BW196" s="454"/>
      <c r="BX196" s="454"/>
      <c r="BY196" s="454"/>
      <c r="BZ196" s="454"/>
      <c r="CA196" s="454"/>
      <c r="CB196" s="454"/>
      <c r="CC196" s="454"/>
      <c r="CD196" s="454"/>
      <c r="CE196" s="454"/>
      <c r="CF196" s="454"/>
      <c r="CG196" s="454"/>
      <c r="CH196" s="454"/>
      <c r="CI196" s="454"/>
      <c r="CJ196" s="454"/>
      <c r="CK196" s="454"/>
      <c r="CL196" s="454"/>
      <c r="CM196" s="454"/>
      <c r="CN196" s="454"/>
      <c r="CO196" s="454"/>
      <c r="CP196" s="454"/>
      <c r="CQ196" s="454"/>
      <c r="CR196" s="454"/>
      <c r="CS196" s="454"/>
      <c r="CT196" s="454"/>
    </row>
    <row r="197" spans="1:98">
      <c r="A197" s="454"/>
      <c r="B197" s="454"/>
      <c r="C197" s="454" t="s">
        <v>805</v>
      </c>
      <c r="D197" s="454" t="s">
        <v>808</v>
      </c>
      <c r="E197" s="454"/>
      <c r="F197" s="454">
        <v>1</v>
      </c>
      <c r="G197" s="454"/>
      <c r="H197" s="454"/>
      <c r="I197" s="454"/>
      <c r="J197" s="454"/>
      <c r="K197" s="454"/>
      <c r="L197" s="454"/>
      <c r="M197" s="454"/>
      <c r="N197" s="454"/>
      <c r="O197" s="454"/>
      <c r="P197" s="454"/>
      <c r="Q197" s="454"/>
      <c r="R197" s="454"/>
      <c r="S197" s="454"/>
      <c r="T197" s="454"/>
      <c r="U197" s="454"/>
      <c r="V197" s="454"/>
      <c r="W197" s="454"/>
      <c r="X197" s="454"/>
      <c r="Y197" s="454"/>
      <c r="Z197" s="454"/>
      <c r="AA197" s="454"/>
      <c r="AB197" s="454"/>
      <c r="AC197" s="454"/>
      <c r="AD197" s="454"/>
      <c r="AE197" s="454"/>
      <c r="AF197" s="454"/>
      <c r="AG197" s="454"/>
      <c r="AH197" s="454"/>
      <c r="AI197" s="454"/>
      <c r="AJ197" s="454"/>
      <c r="AK197" s="454"/>
      <c r="AL197" s="454"/>
      <c r="AM197" s="454"/>
      <c r="AN197" s="454"/>
      <c r="AO197" s="454"/>
      <c r="AP197" s="454"/>
      <c r="AQ197" s="454"/>
      <c r="AR197" s="454"/>
      <c r="AS197" s="454"/>
      <c r="AT197" s="454"/>
      <c r="AU197" s="454"/>
      <c r="AV197" s="454"/>
      <c r="AW197" s="454"/>
      <c r="AX197" s="454"/>
      <c r="AY197" s="454"/>
      <c r="AZ197" s="454"/>
      <c r="BA197" s="454"/>
      <c r="BB197" s="454"/>
      <c r="BC197" s="454"/>
      <c r="BD197" s="454"/>
      <c r="BE197" s="454"/>
      <c r="BF197" s="454"/>
      <c r="BG197" s="454"/>
      <c r="BH197" s="454"/>
      <c r="BI197" s="454"/>
      <c r="BJ197" s="454"/>
      <c r="BK197" s="454"/>
      <c r="BL197" s="454"/>
      <c r="BM197" s="454"/>
      <c r="BN197" s="454"/>
      <c r="BO197" s="454"/>
      <c r="BP197" s="454"/>
      <c r="BQ197" s="454"/>
      <c r="BR197" s="454"/>
      <c r="BS197" s="454"/>
      <c r="BT197" s="454"/>
      <c r="BU197" s="454"/>
      <c r="BV197" s="454"/>
      <c r="BW197" s="454"/>
      <c r="BX197" s="454"/>
      <c r="BY197" s="454"/>
      <c r="BZ197" s="454"/>
      <c r="CA197" s="454"/>
      <c r="CB197" s="454"/>
      <c r="CC197" s="454"/>
      <c r="CD197" s="454"/>
      <c r="CE197" s="454"/>
      <c r="CF197" s="454"/>
      <c r="CG197" s="454"/>
      <c r="CH197" s="454"/>
      <c r="CI197" s="454"/>
      <c r="CJ197" s="454"/>
      <c r="CK197" s="454"/>
      <c r="CL197" s="454"/>
      <c r="CM197" s="454"/>
      <c r="CN197" s="454"/>
      <c r="CO197" s="454"/>
      <c r="CP197" s="454"/>
      <c r="CQ197" s="454"/>
      <c r="CR197" s="454"/>
      <c r="CS197" s="454"/>
      <c r="CT197" s="454"/>
    </row>
    <row r="198" spans="1:98">
      <c r="A198" s="454"/>
      <c r="B198" s="454"/>
      <c r="C198" s="454" t="s">
        <v>805</v>
      </c>
      <c r="D198" s="454" t="s">
        <v>809</v>
      </c>
      <c r="E198" s="454"/>
      <c r="F198" s="454">
        <v>1</v>
      </c>
      <c r="G198" s="454"/>
      <c r="H198" s="454"/>
      <c r="I198" s="454"/>
      <c r="J198" s="454"/>
      <c r="K198" s="454"/>
      <c r="L198" s="454"/>
      <c r="M198" s="454"/>
      <c r="N198" s="454"/>
      <c r="O198" s="454"/>
      <c r="P198" s="454"/>
      <c r="Q198" s="454"/>
      <c r="R198" s="454"/>
      <c r="S198" s="454"/>
      <c r="T198" s="454"/>
      <c r="U198" s="454"/>
      <c r="V198" s="454"/>
      <c r="W198" s="454"/>
      <c r="X198" s="454"/>
      <c r="Y198" s="454"/>
      <c r="Z198" s="454"/>
      <c r="AA198" s="454"/>
      <c r="AB198" s="454"/>
      <c r="AC198" s="454"/>
      <c r="AD198" s="454"/>
      <c r="AE198" s="454"/>
      <c r="AF198" s="454"/>
      <c r="AG198" s="454"/>
      <c r="AH198" s="454"/>
      <c r="AI198" s="454"/>
      <c r="AJ198" s="454"/>
      <c r="AK198" s="454"/>
      <c r="AL198" s="454"/>
      <c r="AM198" s="454"/>
      <c r="AN198" s="454"/>
      <c r="AO198" s="454"/>
      <c r="AP198" s="454"/>
      <c r="AQ198" s="454"/>
      <c r="AR198" s="454"/>
      <c r="AS198" s="454"/>
      <c r="AT198" s="454"/>
      <c r="AU198" s="454"/>
      <c r="AV198" s="454"/>
      <c r="AW198" s="454"/>
      <c r="AX198" s="454"/>
      <c r="AY198" s="454"/>
      <c r="AZ198" s="454"/>
      <c r="BA198" s="454"/>
      <c r="BB198" s="454"/>
      <c r="BC198" s="454"/>
      <c r="BD198" s="454"/>
      <c r="BE198" s="454"/>
      <c r="BF198" s="454"/>
      <c r="BG198" s="454"/>
      <c r="BH198" s="454"/>
      <c r="BI198" s="454"/>
      <c r="BJ198" s="454"/>
      <c r="BK198" s="454"/>
      <c r="BL198" s="454"/>
      <c r="BM198" s="454"/>
      <c r="BN198" s="454"/>
      <c r="BO198" s="454"/>
      <c r="BP198" s="454"/>
      <c r="BQ198" s="454"/>
      <c r="BR198" s="454"/>
      <c r="BS198" s="454"/>
      <c r="BT198" s="454"/>
      <c r="BU198" s="454"/>
      <c r="BV198" s="454"/>
      <c r="BW198" s="454"/>
      <c r="BX198" s="454"/>
      <c r="BY198" s="454"/>
      <c r="BZ198" s="454"/>
      <c r="CA198" s="454"/>
      <c r="CB198" s="454"/>
      <c r="CC198" s="454"/>
      <c r="CD198" s="454"/>
      <c r="CE198" s="454"/>
      <c r="CF198" s="454"/>
      <c r="CG198" s="454"/>
      <c r="CH198" s="454"/>
      <c r="CI198" s="454"/>
      <c r="CJ198" s="454"/>
      <c r="CK198" s="454"/>
      <c r="CL198" s="454"/>
      <c r="CM198" s="454"/>
      <c r="CN198" s="454"/>
      <c r="CO198" s="454"/>
      <c r="CP198" s="454"/>
      <c r="CQ198" s="454"/>
      <c r="CR198" s="454"/>
      <c r="CS198" s="454"/>
      <c r="CT198" s="454"/>
    </row>
    <row r="199" spans="1:98">
      <c r="A199" s="454"/>
      <c r="B199" s="454"/>
      <c r="C199" s="454" t="s">
        <v>805</v>
      </c>
      <c r="D199" s="454" t="s">
        <v>810</v>
      </c>
      <c r="E199" s="454"/>
      <c r="F199" s="454">
        <v>1</v>
      </c>
      <c r="G199" s="454"/>
      <c r="H199" s="454"/>
      <c r="I199" s="454"/>
      <c r="J199" s="454"/>
      <c r="K199" s="454"/>
      <c r="L199" s="454"/>
      <c r="M199" s="454"/>
      <c r="N199" s="454"/>
      <c r="O199" s="454"/>
      <c r="P199" s="454"/>
      <c r="Q199" s="454"/>
      <c r="R199" s="454"/>
      <c r="S199" s="454"/>
      <c r="T199" s="454"/>
      <c r="U199" s="454"/>
      <c r="V199" s="454"/>
      <c r="W199" s="454"/>
      <c r="X199" s="454"/>
      <c r="Y199" s="454"/>
      <c r="Z199" s="454"/>
      <c r="AA199" s="454"/>
      <c r="AB199" s="454"/>
      <c r="AC199" s="454"/>
      <c r="AD199" s="454"/>
      <c r="AE199" s="454"/>
      <c r="AF199" s="454"/>
      <c r="AG199" s="454"/>
      <c r="AH199" s="454"/>
      <c r="AI199" s="454"/>
      <c r="AJ199" s="454"/>
      <c r="AK199" s="454"/>
      <c r="AL199" s="454"/>
      <c r="AM199" s="454"/>
      <c r="AN199" s="454"/>
      <c r="AO199" s="454"/>
      <c r="AP199" s="454"/>
      <c r="AQ199" s="454"/>
      <c r="AR199" s="454"/>
      <c r="AS199" s="454"/>
      <c r="AT199" s="454"/>
      <c r="AU199" s="454"/>
      <c r="AV199" s="454"/>
      <c r="AW199" s="454"/>
      <c r="AX199" s="454"/>
      <c r="AY199" s="454"/>
      <c r="AZ199" s="454"/>
      <c r="BA199" s="454"/>
      <c r="BB199" s="454"/>
      <c r="BC199" s="454"/>
      <c r="BD199" s="454"/>
      <c r="BE199" s="454"/>
      <c r="BF199" s="454"/>
      <c r="BG199" s="454"/>
      <c r="BH199" s="454"/>
      <c r="BI199" s="454"/>
      <c r="BJ199" s="454"/>
      <c r="BK199" s="454"/>
      <c r="BL199" s="454"/>
      <c r="BM199" s="454"/>
      <c r="BN199" s="454"/>
      <c r="BO199" s="454"/>
      <c r="BP199" s="454"/>
      <c r="BQ199" s="454"/>
      <c r="BR199" s="454"/>
      <c r="BS199" s="454"/>
      <c r="BT199" s="454"/>
      <c r="BU199" s="454"/>
      <c r="BV199" s="454"/>
      <c r="BW199" s="454"/>
      <c r="BX199" s="454"/>
      <c r="BY199" s="454"/>
      <c r="BZ199" s="454"/>
      <c r="CA199" s="454"/>
      <c r="CB199" s="454"/>
      <c r="CC199" s="454"/>
      <c r="CD199" s="454"/>
      <c r="CE199" s="454"/>
      <c r="CF199" s="454"/>
      <c r="CG199" s="454"/>
      <c r="CH199" s="454"/>
      <c r="CI199" s="454"/>
      <c r="CJ199" s="454"/>
      <c r="CK199" s="454"/>
      <c r="CL199" s="454"/>
      <c r="CM199" s="454"/>
      <c r="CN199" s="454"/>
      <c r="CO199" s="454"/>
      <c r="CP199" s="454"/>
      <c r="CQ199" s="454"/>
      <c r="CR199" s="454"/>
      <c r="CS199" s="454"/>
      <c r="CT199" s="454"/>
    </row>
    <row r="200" spans="1:98">
      <c r="A200" s="454"/>
      <c r="B200" s="454"/>
      <c r="C200" s="454" t="s">
        <v>805</v>
      </c>
      <c r="D200" s="454" t="s">
        <v>811</v>
      </c>
      <c r="E200" s="454"/>
      <c r="F200" s="454">
        <v>1</v>
      </c>
      <c r="G200" s="454"/>
      <c r="H200" s="454"/>
      <c r="I200" s="454"/>
      <c r="J200" s="454"/>
      <c r="K200" s="454"/>
      <c r="L200" s="454"/>
      <c r="M200" s="454"/>
      <c r="N200" s="454"/>
      <c r="O200" s="454"/>
      <c r="P200" s="454"/>
      <c r="Q200" s="454"/>
      <c r="R200" s="454"/>
      <c r="S200" s="454"/>
      <c r="T200" s="454"/>
      <c r="U200" s="454"/>
      <c r="V200" s="454"/>
      <c r="W200" s="454"/>
      <c r="X200" s="454"/>
      <c r="Y200" s="454"/>
      <c r="Z200" s="454"/>
      <c r="AA200" s="454"/>
      <c r="AB200" s="454"/>
      <c r="AC200" s="454"/>
      <c r="AD200" s="454"/>
      <c r="AE200" s="454"/>
      <c r="AF200" s="454"/>
      <c r="AG200" s="454"/>
      <c r="AH200" s="454"/>
      <c r="AI200" s="454"/>
      <c r="AJ200" s="454"/>
      <c r="AK200" s="454"/>
      <c r="AL200" s="454"/>
      <c r="AM200" s="454"/>
      <c r="AN200" s="454"/>
      <c r="AO200" s="454"/>
      <c r="AP200" s="454"/>
      <c r="AQ200" s="454"/>
      <c r="AR200" s="454"/>
      <c r="AS200" s="454"/>
      <c r="AT200" s="454"/>
      <c r="AU200" s="454"/>
      <c r="AV200" s="454"/>
      <c r="AW200" s="454"/>
      <c r="AX200" s="454"/>
      <c r="AY200" s="454"/>
      <c r="AZ200" s="454"/>
      <c r="BA200" s="454"/>
      <c r="BB200" s="454"/>
      <c r="BC200" s="454"/>
      <c r="BD200" s="454"/>
      <c r="BE200" s="454"/>
      <c r="BF200" s="454"/>
      <c r="BG200" s="454"/>
      <c r="BH200" s="454"/>
      <c r="BI200" s="454"/>
      <c r="BJ200" s="454"/>
      <c r="BK200" s="454"/>
      <c r="BL200" s="454"/>
      <c r="BM200" s="454"/>
      <c r="BN200" s="454"/>
      <c r="BO200" s="454"/>
      <c r="BP200" s="454"/>
      <c r="BQ200" s="454"/>
      <c r="BR200" s="454"/>
      <c r="BS200" s="454"/>
      <c r="BT200" s="454"/>
      <c r="BU200" s="454"/>
      <c r="BV200" s="454"/>
      <c r="BW200" s="454"/>
      <c r="BX200" s="454"/>
      <c r="BY200" s="454"/>
      <c r="BZ200" s="454"/>
      <c r="CA200" s="454"/>
      <c r="CB200" s="454"/>
      <c r="CC200" s="454"/>
      <c r="CD200" s="454"/>
      <c r="CE200" s="454"/>
      <c r="CF200" s="454"/>
      <c r="CG200" s="454"/>
      <c r="CH200" s="454"/>
      <c r="CI200" s="454"/>
      <c r="CJ200" s="454"/>
      <c r="CK200" s="454"/>
      <c r="CL200" s="454"/>
      <c r="CM200" s="454"/>
      <c r="CN200" s="454"/>
      <c r="CO200" s="454"/>
      <c r="CP200" s="454"/>
      <c r="CQ200" s="454"/>
      <c r="CR200" s="454"/>
      <c r="CS200" s="454"/>
      <c r="CT200" s="454"/>
    </row>
    <row r="201" spans="1:98">
      <c r="A201" s="454"/>
      <c r="B201" s="454"/>
      <c r="C201" s="454" t="s">
        <v>805</v>
      </c>
      <c r="D201" s="454" t="s">
        <v>812</v>
      </c>
      <c r="E201" s="454"/>
      <c r="F201" s="454">
        <v>1</v>
      </c>
      <c r="G201" s="454"/>
      <c r="H201" s="454"/>
      <c r="I201" s="454"/>
      <c r="J201" s="454"/>
      <c r="K201" s="454"/>
      <c r="L201" s="454"/>
      <c r="M201" s="454"/>
      <c r="N201" s="454"/>
      <c r="O201" s="454"/>
      <c r="P201" s="454"/>
      <c r="Q201" s="454"/>
      <c r="R201" s="454"/>
      <c r="S201" s="454"/>
      <c r="T201" s="454"/>
      <c r="U201" s="454"/>
      <c r="V201" s="454"/>
      <c r="W201" s="454"/>
      <c r="X201" s="454"/>
      <c r="Y201" s="454"/>
      <c r="Z201" s="454"/>
      <c r="AA201" s="454"/>
      <c r="AB201" s="454"/>
      <c r="AC201" s="454"/>
      <c r="AD201" s="454"/>
      <c r="AE201" s="454"/>
      <c r="AF201" s="454"/>
      <c r="AG201" s="454"/>
      <c r="AH201" s="454"/>
      <c r="AI201" s="454"/>
      <c r="AJ201" s="454"/>
      <c r="AK201" s="454"/>
      <c r="AL201" s="454"/>
      <c r="AM201" s="454"/>
      <c r="AN201" s="454"/>
      <c r="AO201" s="454"/>
      <c r="AP201" s="454"/>
      <c r="AQ201" s="454"/>
      <c r="AR201" s="454"/>
      <c r="AS201" s="454"/>
      <c r="AT201" s="454"/>
      <c r="AU201" s="454"/>
      <c r="AV201" s="454"/>
      <c r="AW201" s="454"/>
      <c r="AX201" s="454"/>
      <c r="AY201" s="454"/>
      <c r="AZ201" s="454"/>
      <c r="BA201" s="454"/>
      <c r="BB201" s="454"/>
      <c r="BC201" s="454"/>
      <c r="BD201" s="454"/>
      <c r="BE201" s="454"/>
      <c r="BF201" s="454"/>
      <c r="BG201" s="454"/>
      <c r="BH201" s="454"/>
      <c r="BI201" s="454"/>
      <c r="BJ201" s="454"/>
      <c r="BK201" s="454"/>
      <c r="BL201" s="454"/>
      <c r="BM201" s="454"/>
      <c r="BN201" s="454"/>
      <c r="BO201" s="454"/>
      <c r="BP201" s="454"/>
      <c r="BQ201" s="454"/>
      <c r="BR201" s="454"/>
      <c r="BS201" s="454"/>
      <c r="BT201" s="454"/>
      <c r="BU201" s="454"/>
      <c r="BV201" s="454"/>
      <c r="BW201" s="454"/>
      <c r="BX201" s="454"/>
      <c r="BY201" s="454"/>
      <c r="BZ201" s="454"/>
      <c r="CA201" s="454"/>
      <c r="CB201" s="454"/>
      <c r="CC201" s="454"/>
      <c r="CD201" s="454"/>
      <c r="CE201" s="454"/>
      <c r="CF201" s="454"/>
      <c r="CG201" s="454"/>
      <c r="CH201" s="454"/>
      <c r="CI201" s="454"/>
      <c r="CJ201" s="454"/>
      <c r="CK201" s="454"/>
      <c r="CL201" s="454"/>
      <c r="CM201" s="454"/>
      <c r="CN201" s="454"/>
      <c r="CO201" s="454"/>
      <c r="CP201" s="454"/>
      <c r="CQ201" s="454"/>
      <c r="CR201" s="454"/>
      <c r="CS201" s="454"/>
      <c r="CT201" s="454"/>
    </row>
    <row r="202" spans="1:98">
      <c r="A202" s="454"/>
      <c r="B202" s="454"/>
      <c r="C202" s="454" t="s">
        <v>805</v>
      </c>
      <c r="D202" s="454" t="s">
        <v>813</v>
      </c>
      <c r="E202" s="454"/>
      <c r="F202" s="454">
        <v>1</v>
      </c>
      <c r="G202" s="454"/>
      <c r="H202" s="454"/>
      <c r="I202" s="454"/>
      <c r="J202" s="454"/>
      <c r="K202" s="454"/>
      <c r="L202" s="454"/>
      <c r="M202" s="454"/>
      <c r="N202" s="454"/>
      <c r="O202" s="454"/>
      <c r="P202" s="454"/>
      <c r="Q202" s="454"/>
      <c r="R202" s="454"/>
      <c r="S202" s="454"/>
      <c r="T202" s="454"/>
      <c r="U202" s="454"/>
      <c r="V202" s="454"/>
      <c r="W202" s="454"/>
      <c r="X202" s="454"/>
      <c r="Y202" s="454"/>
      <c r="Z202" s="454"/>
      <c r="AA202" s="454"/>
      <c r="AB202" s="454"/>
      <c r="AC202" s="454"/>
      <c r="AD202" s="454"/>
      <c r="AE202" s="454"/>
      <c r="AF202" s="454"/>
      <c r="AG202" s="454"/>
      <c r="AH202" s="454"/>
      <c r="AI202" s="454"/>
      <c r="AJ202" s="454"/>
      <c r="AK202" s="454"/>
      <c r="AL202" s="454"/>
      <c r="AM202" s="454"/>
      <c r="AN202" s="454"/>
      <c r="AO202" s="454"/>
      <c r="AP202" s="454"/>
      <c r="AQ202" s="454"/>
      <c r="AR202" s="454"/>
      <c r="AS202" s="454"/>
      <c r="AT202" s="454"/>
      <c r="AU202" s="454"/>
      <c r="AV202" s="454"/>
      <c r="AW202" s="454"/>
      <c r="AX202" s="454"/>
      <c r="AY202" s="454"/>
      <c r="AZ202" s="454"/>
      <c r="BA202" s="454"/>
      <c r="BB202" s="454"/>
      <c r="BC202" s="454"/>
      <c r="BD202" s="454"/>
      <c r="BE202" s="454"/>
      <c r="BF202" s="454"/>
      <c r="BG202" s="454"/>
      <c r="BH202" s="454"/>
      <c r="BI202" s="454"/>
      <c r="BJ202" s="454"/>
      <c r="BK202" s="454"/>
      <c r="BL202" s="454"/>
      <c r="BM202" s="454"/>
      <c r="BN202" s="454"/>
      <c r="BO202" s="454"/>
      <c r="BP202" s="454"/>
      <c r="BQ202" s="454"/>
      <c r="BR202" s="454"/>
      <c r="BS202" s="454"/>
      <c r="BT202" s="454"/>
      <c r="BU202" s="454"/>
      <c r="BV202" s="454"/>
      <c r="BW202" s="454"/>
      <c r="BX202" s="454"/>
      <c r="BY202" s="454"/>
      <c r="BZ202" s="454"/>
      <c r="CA202" s="454"/>
      <c r="CB202" s="454"/>
      <c r="CC202" s="454"/>
      <c r="CD202" s="454"/>
      <c r="CE202" s="454"/>
      <c r="CF202" s="454"/>
      <c r="CG202" s="454"/>
      <c r="CH202" s="454"/>
      <c r="CI202" s="454"/>
      <c r="CJ202" s="454"/>
      <c r="CK202" s="454"/>
      <c r="CL202" s="454"/>
      <c r="CM202" s="454"/>
      <c r="CN202" s="454"/>
      <c r="CO202" s="454"/>
      <c r="CP202" s="454"/>
      <c r="CQ202" s="454"/>
      <c r="CR202" s="454"/>
      <c r="CS202" s="454"/>
      <c r="CT202" s="454"/>
    </row>
    <row r="203" spans="1:98">
      <c r="A203" s="454"/>
      <c r="B203" s="454"/>
      <c r="C203" s="454" t="s">
        <v>805</v>
      </c>
      <c r="D203" s="454" t="s">
        <v>814</v>
      </c>
      <c r="E203" s="454"/>
      <c r="F203" s="454">
        <v>1</v>
      </c>
      <c r="G203" s="454"/>
      <c r="H203" s="454"/>
      <c r="I203" s="454"/>
      <c r="J203" s="454"/>
      <c r="K203" s="454"/>
      <c r="L203" s="454"/>
      <c r="M203" s="454"/>
      <c r="N203" s="454"/>
      <c r="O203" s="454"/>
      <c r="P203" s="454"/>
      <c r="Q203" s="454"/>
      <c r="R203" s="454"/>
      <c r="S203" s="454"/>
      <c r="T203" s="454"/>
      <c r="U203" s="454"/>
      <c r="V203" s="454"/>
      <c r="W203" s="454"/>
      <c r="X203" s="454"/>
      <c r="Y203" s="454"/>
      <c r="Z203" s="454"/>
      <c r="AA203" s="454"/>
      <c r="AB203" s="454"/>
      <c r="AC203" s="454"/>
      <c r="AD203" s="454"/>
      <c r="AE203" s="454"/>
      <c r="AF203" s="454"/>
      <c r="AG203" s="454"/>
      <c r="AH203" s="454"/>
      <c r="AI203" s="454"/>
      <c r="AJ203" s="454"/>
      <c r="AK203" s="454"/>
      <c r="AL203" s="454"/>
      <c r="AM203" s="454"/>
      <c r="AN203" s="454"/>
      <c r="AO203" s="454"/>
      <c r="AP203" s="454"/>
      <c r="AQ203" s="454"/>
      <c r="AR203" s="454"/>
      <c r="AS203" s="454"/>
      <c r="AT203" s="454"/>
      <c r="AU203" s="454"/>
      <c r="AV203" s="454"/>
      <c r="AW203" s="454"/>
      <c r="AX203" s="454"/>
      <c r="AY203" s="454"/>
      <c r="AZ203" s="454"/>
      <c r="BA203" s="454"/>
      <c r="BB203" s="454"/>
      <c r="BC203" s="454"/>
      <c r="BD203" s="454"/>
      <c r="BE203" s="454"/>
      <c r="BF203" s="454"/>
      <c r="BG203" s="454"/>
      <c r="BH203" s="454"/>
      <c r="BI203" s="454"/>
      <c r="BJ203" s="454"/>
      <c r="BK203" s="454"/>
      <c r="BL203" s="454"/>
      <c r="BM203" s="454"/>
      <c r="BN203" s="454"/>
      <c r="BO203" s="454"/>
      <c r="BP203" s="454"/>
      <c r="BQ203" s="454"/>
      <c r="BR203" s="454"/>
      <c r="BS203" s="454"/>
      <c r="BT203" s="454"/>
      <c r="BU203" s="454"/>
      <c r="BV203" s="454"/>
      <c r="BW203" s="454"/>
      <c r="BX203" s="454"/>
      <c r="BY203" s="454"/>
      <c r="BZ203" s="454"/>
      <c r="CA203" s="454"/>
      <c r="CB203" s="454"/>
      <c r="CC203" s="454"/>
      <c r="CD203" s="454"/>
      <c r="CE203" s="454"/>
      <c r="CF203" s="454"/>
      <c r="CG203" s="454"/>
      <c r="CH203" s="454"/>
      <c r="CI203" s="454"/>
      <c r="CJ203" s="454"/>
      <c r="CK203" s="454"/>
      <c r="CL203" s="454"/>
      <c r="CM203" s="454"/>
      <c r="CN203" s="454"/>
      <c r="CO203" s="454"/>
      <c r="CP203" s="454"/>
      <c r="CQ203" s="454"/>
      <c r="CR203" s="454"/>
      <c r="CS203" s="454"/>
      <c r="CT203" s="454"/>
    </row>
    <row r="204" spans="1:98">
      <c r="A204" s="454"/>
      <c r="B204" s="454"/>
      <c r="C204" s="454" t="s">
        <v>805</v>
      </c>
      <c r="D204" s="454" t="s">
        <v>815</v>
      </c>
      <c r="E204" s="454"/>
      <c r="F204" s="454">
        <v>1</v>
      </c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454"/>
      <c r="AA204" s="454"/>
      <c r="AB204" s="454"/>
      <c r="AC204" s="454"/>
      <c r="AD204" s="454"/>
      <c r="AE204" s="454"/>
      <c r="AF204" s="454"/>
      <c r="AG204" s="454"/>
      <c r="AH204" s="454"/>
      <c r="AI204" s="454"/>
      <c r="AJ204" s="454"/>
      <c r="AK204" s="454"/>
      <c r="AL204" s="454"/>
      <c r="AM204" s="454"/>
      <c r="AN204" s="454"/>
      <c r="AO204" s="454"/>
      <c r="AP204" s="454"/>
      <c r="AQ204" s="454"/>
      <c r="AR204" s="454"/>
      <c r="AS204" s="454"/>
      <c r="AT204" s="454"/>
      <c r="AU204" s="454"/>
      <c r="AV204" s="454"/>
      <c r="AW204" s="454"/>
      <c r="AX204" s="454"/>
      <c r="AY204" s="454"/>
      <c r="AZ204" s="454"/>
      <c r="BA204" s="454"/>
      <c r="BB204" s="454"/>
      <c r="BC204" s="454"/>
      <c r="BD204" s="454"/>
      <c r="BE204" s="454"/>
      <c r="BF204" s="454"/>
      <c r="BG204" s="454"/>
      <c r="BH204" s="454"/>
      <c r="BI204" s="454"/>
      <c r="BJ204" s="454"/>
      <c r="BK204" s="454"/>
      <c r="BL204" s="454"/>
      <c r="BM204" s="454"/>
      <c r="BN204" s="454"/>
      <c r="BO204" s="454"/>
      <c r="BP204" s="454"/>
      <c r="BQ204" s="454"/>
      <c r="BR204" s="454"/>
      <c r="BS204" s="454"/>
      <c r="BT204" s="454"/>
      <c r="BU204" s="454"/>
      <c r="BV204" s="454"/>
      <c r="BW204" s="454"/>
      <c r="BX204" s="454"/>
      <c r="BY204" s="454"/>
      <c r="BZ204" s="454"/>
      <c r="CA204" s="454"/>
      <c r="CB204" s="454"/>
      <c r="CC204" s="454"/>
      <c r="CD204" s="454"/>
      <c r="CE204" s="454"/>
      <c r="CF204" s="454"/>
      <c r="CG204" s="454"/>
      <c r="CH204" s="454"/>
      <c r="CI204" s="454"/>
      <c r="CJ204" s="454"/>
      <c r="CK204" s="454"/>
      <c r="CL204" s="454"/>
      <c r="CM204" s="454"/>
      <c r="CN204" s="454"/>
      <c r="CO204" s="454"/>
      <c r="CP204" s="454"/>
      <c r="CQ204" s="454"/>
      <c r="CR204" s="454"/>
      <c r="CS204" s="454"/>
      <c r="CT204" s="454"/>
    </row>
    <row r="205" spans="1:98">
      <c r="A205" s="454"/>
      <c r="B205" s="454"/>
      <c r="C205" s="454" t="s">
        <v>805</v>
      </c>
      <c r="D205" s="454" t="s">
        <v>816</v>
      </c>
      <c r="E205" s="454"/>
      <c r="F205" s="454">
        <v>1</v>
      </c>
      <c r="G205" s="454"/>
      <c r="H205" s="454"/>
      <c r="I205" s="454"/>
      <c r="J205" s="454"/>
      <c r="K205" s="454"/>
      <c r="L205" s="454"/>
      <c r="M205" s="454"/>
      <c r="N205" s="454"/>
      <c r="O205" s="454"/>
      <c r="P205" s="454"/>
      <c r="Q205" s="454"/>
      <c r="R205" s="454"/>
      <c r="S205" s="454"/>
      <c r="T205" s="454"/>
      <c r="U205" s="454"/>
      <c r="V205" s="454"/>
      <c r="W205" s="454"/>
      <c r="X205" s="454"/>
      <c r="Y205" s="454"/>
      <c r="Z205" s="454"/>
      <c r="AA205" s="454"/>
      <c r="AB205" s="454"/>
      <c r="AC205" s="454"/>
      <c r="AD205" s="454"/>
      <c r="AE205" s="454"/>
      <c r="AF205" s="454"/>
      <c r="AG205" s="454"/>
      <c r="AH205" s="454"/>
      <c r="AI205" s="454"/>
      <c r="AJ205" s="454"/>
      <c r="AK205" s="454"/>
      <c r="AL205" s="454"/>
      <c r="AM205" s="454"/>
      <c r="AN205" s="454"/>
      <c r="AO205" s="454"/>
      <c r="AP205" s="454"/>
      <c r="AQ205" s="454"/>
      <c r="AR205" s="454"/>
      <c r="AS205" s="454"/>
      <c r="AT205" s="454"/>
      <c r="AU205" s="454"/>
      <c r="AV205" s="454"/>
      <c r="AW205" s="454"/>
      <c r="AX205" s="454"/>
      <c r="AY205" s="454"/>
      <c r="AZ205" s="454"/>
      <c r="BA205" s="454"/>
      <c r="BB205" s="454"/>
      <c r="BC205" s="454"/>
      <c r="BD205" s="454"/>
      <c r="BE205" s="454"/>
      <c r="BF205" s="454"/>
      <c r="BG205" s="454"/>
      <c r="BH205" s="454"/>
      <c r="BI205" s="454"/>
      <c r="BJ205" s="454"/>
      <c r="BK205" s="454"/>
      <c r="BL205" s="454"/>
      <c r="BM205" s="454"/>
      <c r="BN205" s="454"/>
      <c r="BO205" s="454"/>
      <c r="BP205" s="454"/>
      <c r="BQ205" s="454"/>
      <c r="BR205" s="454"/>
      <c r="BS205" s="454"/>
      <c r="BT205" s="454"/>
      <c r="BU205" s="454"/>
      <c r="BV205" s="454"/>
      <c r="BW205" s="454"/>
      <c r="BX205" s="454"/>
      <c r="BY205" s="454"/>
      <c r="BZ205" s="454"/>
      <c r="CA205" s="454"/>
      <c r="CB205" s="454"/>
      <c r="CC205" s="454"/>
      <c r="CD205" s="454"/>
      <c r="CE205" s="454"/>
      <c r="CF205" s="454"/>
      <c r="CG205" s="454"/>
      <c r="CH205" s="454"/>
      <c r="CI205" s="454"/>
      <c r="CJ205" s="454"/>
      <c r="CK205" s="454"/>
      <c r="CL205" s="454"/>
      <c r="CM205" s="454"/>
      <c r="CN205" s="454"/>
      <c r="CO205" s="454"/>
      <c r="CP205" s="454"/>
      <c r="CQ205" s="454"/>
      <c r="CR205" s="454"/>
      <c r="CS205" s="454"/>
      <c r="CT205" s="454"/>
    </row>
    <row r="206" spans="1:98">
      <c r="A206" s="454"/>
      <c r="B206" s="454"/>
      <c r="C206" s="454" t="s">
        <v>805</v>
      </c>
      <c r="D206" s="454" t="s">
        <v>817</v>
      </c>
      <c r="E206" s="454"/>
      <c r="F206" s="454">
        <v>1</v>
      </c>
      <c r="G206" s="454"/>
      <c r="H206" s="454"/>
      <c r="I206" s="454"/>
      <c r="J206" s="454"/>
      <c r="K206" s="454"/>
      <c r="L206" s="454"/>
      <c r="M206" s="454"/>
      <c r="N206" s="454"/>
      <c r="O206" s="454"/>
      <c r="P206" s="454"/>
      <c r="Q206" s="454"/>
      <c r="R206" s="454"/>
      <c r="S206" s="454"/>
      <c r="T206" s="454"/>
      <c r="U206" s="454"/>
      <c r="V206" s="454"/>
      <c r="W206" s="454"/>
      <c r="X206" s="454"/>
      <c r="Y206" s="454"/>
      <c r="Z206" s="454"/>
      <c r="AA206" s="454"/>
      <c r="AB206" s="454"/>
      <c r="AC206" s="454"/>
      <c r="AD206" s="454"/>
      <c r="AE206" s="454"/>
      <c r="AF206" s="454"/>
      <c r="AG206" s="454"/>
      <c r="AH206" s="454"/>
      <c r="AI206" s="454"/>
      <c r="AJ206" s="454"/>
      <c r="AK206" s="454"/>
      <c r="AL206" s="454"/>
      <c r="AM206" s="454"/>
      <c r="AN206" s="454"/>
      <c r="AO206" s="454"/>
      <c r="AP206" s="454"/>
      <c r="AQ206" s="454"/>
      <c r="AR206" s="454"/>
      <c r="AS206" s="454"/>
      <c r="AT206" s="454"/>
      <c r="AU206" s="454"/>
      <c r="AV206" s="454"/>
      <c r="AW206" s="454"/>
      <c r="AX206" s="454"/>
      <c r="AY206" s="454"/>
      <c r="AZ206" s="454"/>
      <c r="BA206" s="454"/>
      <c r="BB206" s="454"/>
      <c r="BC206" s="454"/>
      <c r="BD206" s="454"/>
      <c r="BE206" s="454"/>
      <c r="BF206" s="454"/>
      <c r="BG206" s="454"/>
      <c r="BH206" s="454"/>
      <c r="BI206" s="454"/>
      <c r="BJ206" s="454"/>
      <c r="BK206" s="454"/>
      <c r="BL206" s="454"/>
      <c r="BM206" s="454"/>
      <c r="BN206" s="454"/>
      <c r="BO206" s="454"/>
      <c r="BP206" s="454"/>
      <c r="BQ206" s="454"/>
      <c r="BR206" s="454"/>
      <c r="BS206" s="454"/>
      <c r="BT206" s="454"/>
      <c r="BU206" s="454"/>
      <c r="BV206" s="454"/>
      <c r="BW206" s="454"/>
      <c r="BX206" s="454"/>
      <c r="BY206" s="454"/>
      <c r="BZ206" s="454"/>
      <c r="CA206" s="454"/>
      <c r="CB206" s="454"/>
      <c r="CC206" s="454"/>
      <c r="CD206" s="454"/>
      <c r="CE206" s="454"/>
      <c r="CF206" s="454"/>
      <c r="CG206" s="454"/>
      <c r="CH206" s="454"/>
      <c r="CI206" s="454"/>
      <c r="CJ206" s="454"/>
      <c r="CK206" s="454"/>
      <c r="CL206" s="454"/>
      <c r="CM206" s="454"/>
      <c r="CN206" s="454"/>
      <c r="CO206" s="454"/>
      <c r="CP206" s="454"/>
      <c r="CQ206" s="454"/>
      <c r="CR206" s="454"/>
      <c r="CS206" s="454"/>
      <c r="CT206" s="454"/>
    </row>
    <row r="207" spans="1:98">
      <c r="A207" s="454"/>
      <c r="B207" s="454"/>
      <c r="C207" s="454" t="s">
        <v>805</v>
      </c>
      <c r="D207" s="454" t="s">
        <v>818</v>
      </c>
      <c r="E207" s="454"/>
      <c r="F207" s="454">
        <v>1</v>
      </c>
      <c r="G207" s="454"/>
      <c r="H207" s="454"/>
      <c r="I207" s="454"/>
      <c r="J207" s="454"/>
      <c r="K207" s="454"/>
      <c r="L207" s="454"/>
      <c r="M207" s="454"/>
      <c r="N207" s="454"/>
      <c r="O207" s="454"/>
      <c r="P207" s="454"/>
      <c r="Q207" s="454"/>
      <c r="R207" s="454"/>
      <c r="S207" s="454"/>
      <c r="T207" s="454"/>
      <c r="U207" s="454"/>
      <c r="V207" s="454"/>
      <c r="W207" s="454"/>
      <c r="X207" s="454"/>
      <c r="Y207" s="454"/>
      <c r="Z207" s="454"/>
      <c r="AA207" s="454"/>
      <c r="AB207" s="454"/>
      <c r="AC207" s="454"/>
      <c r="AD207" s="454"/>
      <c r="AE207" s="454"/>
      <c r="AF207" s="454"/>
      <c r="AG207" s="454"/>
      <c r="AH207" s="454"/>
      <c r="AI207" s="454"/>
      <c r="AJ207" s="454"/>
      <c r="AK207" s="454"/>
      <c r="AL207" s="454"/>
      <c r="AM207" s="454"/>
      <c r="AN207" s="454"/>
      <c r="AO207" s="454"/>
      <c r="AP207" s="454"/>
      <c r="AQ207" s="454"/>
      <c r="AR207" s="454"/>
      <c r="AS207" s="454"/>
      <c r="AT207" s="454"/>
      <c r="AU207" s="454"/>
      <c r="AV207" s="454"/>
      <c r="AW207" s="454"/>
      <c r="AX207" s="454"/>
      <c r="AY207" s="454"/>
      <c r="AZ207" s="454"/>
      <c r="BA207" s="454"/>
      <c r="BB207" s="454"/>
      <c r="BC207" s="454"/>
      <c r="BD207" s="454"/>
      <c r="BE207" s="454"/>
      <c r="BF207" s="454"/>
      <c r="BG207" s="454"/>
      <c r="BH207" s="454"/>
      <c r="BI207" s="454"/>
      <c r="BJ207" s="454"/>
      <c r="BK207" s="454"/>
      <c r="BL207" s="454"/>
      <c r="BM207" s="454"/>
      <c r="BN207" s="454"/>
      <c r="BO207" s="454"/>
      <c r="BP207" s="454"/>
      <c r="BQ207" s="454"/>
      <c r="BR207" s="454"/>
      <c r="BS207" s="454"/>
      <c r="BT207" s="454"/>
      <c r="BU207" s="454"/>
      <c r="BV207" s="454"/>
      <c r="BW207" s="454"/>
      <c r="BX207" s="454"/>
      <c r="BY207" s="454"/>
      <c r="BZ207" s="454"/>
      <c r="CA207" s="454"/>
      <c r="CB207" s="454"/>
      <c r="CC207" s="454"/>
      <c r="CD207" s="454"/>
      <c r="CE207" s="454"/>
      <c r="CF207" s="454"/>
      <c r="CG207" s="454"/>
      <c r="CH207" s="454"/>
      <c r="CI207" s="454"/>
      <c r="CJ207" s="454"/>
      <c r="CK207" s="454"/>
      <c r="CL207" s="454"/>
      <c r="CM207" s="454"/>
      <c r="CN207" s="454"/>
      <c r="CO207" s="454"/>
      <c r="CP207" s="454"/>
      <c r="CQ207" s="454"/>
      <c r="CR207" s="454"/>
      <c r="CS207" s="454"/>
      <c r="CT207" s="454"/>
    </row>
    <row r="208" spans="1:98">
      <c r="A208" s="454"/>
      <c r="B208" s="454"/>
      <c r="C208" s="454" t="s">
        <v>805</v>
      </c>
      <c r="D208" s="454" t="s">
        <v>819</v>
      </c>
      <c r="E208" s="454"/>
      <c r="F208" s="454">
        <v>1</v>
      </c>
      <c r="G208" s="454"/>
      <c r="H208" s="454"/>
      <c r="I208" s="454"/>
      <c r="J208" s="454"/>
      <c r="K208" s="454"/>
      <c r="L208" s="454"/>
      <c r="M208" s="454"/>
      <c r="N208" s="454"/>
      <c r="O208" s="454"/>
      <c r="P208" s="454"/>
      <c r="Q208" s="454"/>
      <c r="R208" s="454"/>
      <c r="S208" s="454"/>
      <c r="T208" s="454"/>
      <c r="U208" s="454"/>
      <c r="V208" s="454"/>
      <c r="W208" s="454"/>
      <c r="X208" s="454"/>
      <c r="Y208" s="454"/>
      <c r="Z208" s="454"/>
      <c r="AA208" s="454"/>
      <c r="AB208" s="454"/>
      <c r="AC208" s="454"/>
      <c r="AD208" s="454"/>
      <c r="AE208" s="454"/>
      <c r="AF208" s="454"/>
      <c r="AG208" s="454"/>
      <c r="AH208" s="454"/>
      <c r="AI208" s="454"/>
      <c r="AJ208" s="454"/>
      <c r="AK208" s="454"/>
      <c r="AL208" s="454"/>
      <c r="AM208" s="454"/>
      <c r="AN208" s="454"/>
      <c r="AO208" s="454"/>
      <c r="AP208" s="454"/>
      <c r="AQ208" s="454"/>
      <c r="AR208" s="454"/>
      <c r="AS208" s="454"/>
      <c r="AT208" s="454"/>
      <c r="AU208" s="454"/>
      <c r="AV208" s="454"/>
      <c r="AW208" s="454"/>
      <c r="AX208" s="454"/>
      <c r="AY208" s="454"/>
      <c r="AZ208" s="454"/>
      <c r="BA208" s="454"/>
      <c r="BB208" s="454"/>
      <c r="BC208" s="454"/>
      <c r="BD208" s="454"/>
      <c r="BE208" s="454"/>
      <c r="BF208" s="454"/>
      <c r="BG208" s="454"/>
      <c r="BH208" s="454"/>
      <c r="BI208" s="454"/>
      <c r="BJ208" s="454"/>
      <c r="BK208" s="454"/>
      <c r="BL208" s="454"/>
      <c r="BM208" s="454"/>
      <c r="BN208" s="454"/>
      <c r="BO208" s="454"/>
      <c r="BP208" s="454"/>
      <c r="BQ208" s="454"/>
      <c r="BR208" s="454"/>
      <c r="BS208" s="454"/>
      <c r="BT208" s="454"/>
      <c r="BU208" s="454"/>
      <c r="BV208" s="454"/>
      <c r="BW208" s="454"/>
      <c r="BX208" s="454"/>
      <c r="BY208" s="454"/>
      <c r="BZ208" s="454"/>
      <c r="CA208" s="454"/>
      <c r="CB208" s="454"/>
      <c r="CC208" s="454"/>
      <c r="CD208" s="454"/>
      <c r="CE208" s="454"/>
      <c r="CF208" s="454"/>
      <c r="CG208" s="454"/>
      <c r="CH208" s="454"/>
      <c r="CI208" s="454"/>
      <c r="CJ208" s="454"/>
      <c r="CK208" s="454"/>
      <c r="CL208" s="454"/>
      <c r="CM208" s="454"/>
      <c r="CN208" s="454"/>
      <c r="CO208" s="454"/>
      <c r="CP208" s="454"/>
      <c r="CQ208" s="454"/>
      <c r="CR208" s="454"/>
      <c r="CS208" s="454"/>
      <c r="CT208" s="454"/>
    </row>
    <row r="209" spans="1:98">
      <c r="A209" s="454"/>
      <c r="B209" s="454"/>
      <c r="C209" s="454" t="s">
        <v>805</v>
      </c>
      <c r="D209" s="454" t="s">
        <v>820</v>
      </c>
      <c r="E209" s="454"/>
      <c r="F209" s="454">
        <v>1</v>
      </c>
      <c r="G209" s="454"/>
      <c r="H209" s="454"/>
      <c r="I209" s="454"/>
      <c r="J209" s="454"/>
      <c r="K209" s="454"/>
      <c r="L209" s="454"/>
      <c r="M209" s="454"/>
      <c r="N209" s="454"/>
      <c r="O209" s="454"/>
      <c r="P209" s="454"/>
      <c r="Q209" s="454"/>
      <c r="R209" s="454"/>
      <c r="S209" s="454"/>
      <c r="T209" s="454"/>
      <c r="U209" s="454"/>
      <c r="V209" s="454"/>
      <c r="W209" s="454"/>
      <c r="X209" s="454"/>
      <c r="Y209" s="454"/>
      <c r="Z209" s="454"/>
      <c r="AA209" s="454"/>
      <c r="AB209" s="454"/>
      <c r="AC209" s="454"/>
      <c r="AD209" s="454"/>
      <c r="AE209" s="454"/>
      <c r="AF209" s="454"/>
      <c r="AG209" s="454"/>
      <c r="AH209" s="454"/>
      <c r="AI209" s="454"/>
      <c r="AJ209" s="454"/>
      <c r="AK209" s="454"/>
      <c r="AL209" s="454"/>
      <c r="AM209" s="454"/>
      <c r="AN209" s="454"/>
      <c r="AO209" s="454"/>
      <c r="AP209" s="454"/>
      <c r="AQ209" s="454"/>
      <c r="AR209" s="454"/>
      <c r="AS209" s="454"/>
      <c r="AT209" s="454"/>
      <c r="AU209" s="454"/>
      <c r="AV209" s="454"/>
      <c r="AW209" s="454"/>
      <c r="AX209" s="454"/>
      <c r="AY209" s="454"/>
      <c r="AZ209" s="454"/>
      <c r="BA209" s="454"/>
      <c r="BB209" s="454"/>
      <c r="BC209" s="454"/>
      <c r="BD209" s="454"/>
      <c r="BE209" s="454"/>
      <c r="BF209" s="454"/>
      <c r="BG209" s="454"/>
      <c r="BH209" s="454"/>
      <c r="BI209" s="454"/>
      <c r="BJ209" s="454"/>
      <c r="BK209" s="454"/>
      <c r="BL209" s="454"/>
      <c r="BM209" s="454"/>
      <c r="BN209" s="454"/>
      <c r="BO209" s="454"/>
      <c r="BP209" s="454"/>
      <c r="BQ209" s="454"/>
      <c r="BR209" s="454"/>
      <c r="BS209" s="454"/>
      <c r="BT209" s="454"/>
      <c r="BU209" s="454"/>
      <c r="BV209" s="454"/>
      <c r="BW209" s="454"/>
      <c r="BX209" s="454"/>
      <c r="BY209" s="454"/>
      <c r="BZ209" s="454"/>
      <c r="CA209" s="454"/>
      <c r="CB209" s="454"/>
      <c r="CC209" s="454"/>
      <c r="CD209" s="454"/>
      <c r="CE209" s="454"/>
      <c r="CF209" s="454"/>
      <c r="CG209" s="454"/>
      <c r="CH209" s="454"/>
      <c r="CI209" s="454"/>
      <c r="CJ209" s="454"/>
      <c r="CK209" s="454"/>
      <c r="CL209" s="454"/>
      <c r="CM209" s="454"/>
      <c r="CN209" s="454"/>
      <c r="CO209" s="454"/>
      <c r="CP209" s="454"/>
      <c r="CQ209" s="454"/>
      <c r="CR209" s="454"/>
      <c r="CS209" s="454"/>
      <c r="CT209" s="454"/>
    </row>
    <row r="210" spans="1:98">
      <c r="A210" s="454"/>
      <c r="B210" s="454"/>
      <c r="C210" s="454" t="s">
        <v>805</v>
      </c>
      <c r="D210" s="454" t="s">
        <v>821</v>
      </c>
      <c r="E210" s="454"/>
      <c r="F210" s="454">
        <v>1</v>
      </c>
      <c r="G210" s="454"/>
      <c r="H210" s="454"/>
      <c r="I210" s="454"/>
      <c r="J210" s="454"/>
      <c r="K210" s="454"/>
      <c r="L210" s="454"/>
      <c r="M210" s="454"/>
      <c r="N210" s="454"/>
      <c r="O210" s="454"/>
      <c r="P210" s="454"/>
      <c r="Q210" s="454"/>
      <c r="R210" s="454"/>
      <c r="S210" s="454"/>
      <c r="T210" s="454"/>
      <c r="U210" s="454"/>
      <c r="V210" s="454"/>
      <c r="W210" s="454"/>
      <c r="X210" s="454"/>
      <c r="Y210" s="454"/>
      <c r="Z210" s="454"/>
      <c r="AA210" s="454"/>
      <c r="AB210" s="454"/>
      <c r="AC210" s="454"/>
      <c r="AD210" s="454"/>
      <c r="AE210" s="454"/>
      <c r="AF210" s="454"/>
      <c r="AG210" s="454"/>
      <c r="AH210" s="454"/>
      <c r="AI210" s="454"/>
      <c r="AJ210" s="454"/>
      <c r="AK210" s="454"/>
      <c r="AL210" s="454"/>
      <c r="AM210" s="454"/>
      <c r="AN210" s="454"/>
      <c r="AO210" s="454"/>
      <c r="AP210" s="454"/>
      <c r="AQ210" s="454"/>
      <c r="AR210" s="454"/>
      <c r="AS210" s="454"/>
      <c r="AT210" s="454"/>
      <c r="AU210" s="454"/>
      <c r="AV210" s="454"/>
      <c r="AW210" s="454"/>
      <c r="AX210" s="454"/>
      <c r="AY210" s="454"/>
      <c r="AZ210" s="454"/>
      <c r="BA210" s="454"/>
      <c r="BB210" s="454"/>
      <c r="BC210" s="454"/>
      <c r="BD210" s="454"/>
      <c r="BE210" s="454"/>
      <c r="BF210" s="454"/>
      <c r="BG210" s="454"/>
      <c r="BH210" s="454"/>
      <c r="BI210" s="454"/>
      <c r="BJ210" s="454"/>
      <c r="BK210" s="454"/>
      <c r="BL210" s="454"/>
      <c r="BM210" s="454"/>
      <c r="BN210" s="454"/>
      <c r="BO210" s="454"/>
      <c r="BP210" s="454"/>
      <c r="BQ210" s="454"/>
      <c r="BR210" s="454"/>
      <c r="BS210" s="454"/>
      <c r="BT210" s="454"/>
      <c r="BU210" s="454"/>
      <c r="BV210" s="454"/>
      <c r="BW210" s="454"/>
      <c r="BX210" s="454"/>
      <c r="BY210" s="454"/>
      <c r="BZ210" s="454"/>
      <c r="CA210" s="454"/>
      <c r="CB210" s="454"/>
      <c r="CC210" s="454"/>
      <c r="CD210" s="454"/>
      <c r="CE210" s="454"/>
      <c r="CF210" s="454"/>
      <c r="CG210" s="454"/>
      <c r="CH210" s="454"/>
      <c r="CI210" s="454"/>
      <c r="CJ210" s="454"/>
      <c r="CK210" s="454"/>
      <c r="CL210" s="454"/>
      <c r="CM210" s="454"/>
      <c r="CN210" s="454"/>
      <c r="CO210" s="454"/>
      <c r="CP210" s="454"/>
      <c r="CQ210" s="454"/>
      <c r="CR210" s="454"/>
      <c r="CS210" s="454"/>
      <c r="CT210" s="454"/>
    </row>
  </sheetData>
  <autoFilter ref="A3:CT210" xr:uid="{00000000-0009-0000-0000-000004000000}"/>
  <sortState xmlns:xlrd2="http://schemas.microsoft.com/office/spreadsheetml/2017/richdata2" ref="A4:CQ210">
    <sortCondition ref="C4:C210"/>
    <sortCondition ref="D4:D210"/>
  </sortState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BAF88E6695634982B994E552132454" ma:contentTypeVersion="13" ma:contentTypeDescription="Crear nuevo documento." ma:contentTypeScope="" ma:versionID="6ffaaa5eaac6b8a490916636795abe77">
  <xsd:schema xmlns:xsd="http://www.w3.org/2001/XMLSchema" xmlns:xs="http://www.w3.org/2001/XMLSchema" xmlns:p="http://schemas.microsoft.com/office/2006/metadata/properties" xmlns:ns3="79a0eef2-1f66-4637-ba7b-64a2ecfa1530" xmlns:ns4="8cfac615-eed9-45ee-a132-8edb4fa70bd7" targetNamespace="http://schemas.microsoft.com/office/2006/metadata/properties" ma:root="true" ma:fieldsID="93a8df98aa664167a7d2334f56fb955b" ns3:_="" ns4:_="">
    <xsd:import namespace="79a0eef2-1f66-4637-ba7b-64a2ecfa1530"/>
    <xsd:import namespace="8cfac615-eed9-45ee-a132-8edb4fa70b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a0eef2-1f66-4637-ba7b-64a2ecfa1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ac615-eed9-45ee-a132-8edb4fa70b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698132-E352-4BB2-947C-E2345A1288B1}"/>
</file>

<file path=customXml/itemProps2.xml><?xml version="1.0" encoding="utf-8"?>
<ds:datastoreItem xmlns:ds="http://schemas.openxmlformats.org/officeDocument/2006/customXml" ds:itemID="{5DBBD076-91A8-435F-880C-5C5B927F1224}"/>
</file>

<file path=customXml/itemProps3.xml><?xml version="1.0" encoding="utf-8"?>
<ds:datastoreItem xmlns:ds="http://schemas.openxmlformats.org/officeDocument/2006/customXml" ds:itemID="{80B862DF-A29E-4CF7-A6DF-E760C8D689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Jeimy Alexandra Saenz Marulanda</dc:creator>
  <cp:keywords/>
  <dc:description/>
  <cp:lastModifiedBy>Laura Valentina González Rodríguez</cp:lastModifiedBy>
  <cp:revision/>
  <dcterms:created xsi:type="dcterms:W3CDTF">2021-09-15T15:58:25Z</dcterms:created>
  <dcterms:modified xsi:type="dcterms:W3CDTF">2024-04-06T02:17:08Z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0x0101006ABAF88E6695634982B994E552132454</vt:lpwstr>
  </property>
</Properties>
</file>