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FACULTAD\SIM\FINAL\"/>
    </mc:Choice>
  </mc:AlternateContent>
  <xr:revisionPtr revIDLastSave="0" documentId="13_ncr:1_{C5AAA68C-8AEE-4BA7-BB03-B8DEE803751B}" xr6:coauthVersionLast="45" xr6:coauthVersionMax="45" xr10:uidLastSave="{00000000-0000-0000-0000-000000000000}"/>
  <bookViews>
    <workbookView xWindow="-120" yWindow="-120" windowWidth="20730" windowHeight="11160" activeTab="1" xr2:uid="{3633BADB-5E84-46FD-82C0-21C68B2D149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6" i="2" l="1"/>
  <c r="I25" i="2"/>
  <c r="R7" i="1" l="1"/>
  <c r="R20" i="1"/>
  <c r="R21" i="1"/>
  <c r="R22" i="1"/>
  <c r="R23" i="1"/>
  <c r="R24" i="1"/>
  <c r="R15" i="1"/>
  <c r="S13" i="1"/>
  <c r="R10" i="1"/>
  <c r="S12" i="1"/>
  <c r="R16" i="1"/>
  <c r="Q16" i="1"/>
  <c r="N15" i="1"/>
  <c r="O15" i="1" s="1"/>
  <c r="H14" i="1"/>
  <c r="I14" i="1" s="1"/>
  <c r="N13" i="1"/>
  <c r="O13" i="1" s="1"/>
  <c r="O12" i="1"/>
  <c r="N12" i="1"/>
  <c r="L11" i="1"/>
  <c r="K11" i="1"/>
  <c r="O10" i="1"/>
  <c r="N10" i="1"/>
  <c r="K9" i="1"/>
  <c r="L9" i="1" s="1"/>
  <c r="I8" i="1"/>
  <c r="H8" i="1"/>
  <c r="O7" i="1"/>
  <c r="N7" i="1"/>
  <c r="I6" i="1"/>
  <c r="H6" i="1"/>
  <c r="L5" i="1"/>
  <c r="O5" i="1"/>
  <c r="N5" i="1"/>
  <c r="H4" i="1"/>
  <c r="I4" i="1" s="1"/>
  <c r="K4" i="1"/>
  <c r="L4" i="1" s="1"/>
  <c r="K5" i="1"/>
  <c r="S16" i="1" l="1"/>
</calcChain>
</file>

<file path=xl/sharedStrings.xml><?xml version="1.0" encoding="utf-8"?>
<sst xmlns="http://schemas.openxmlformats.org/spreadsheetml/2006/main" count="163" uniqueCount="94">
  <si>
    <t>Evento</t>
  </si>
  <si>
    <t>100+-70</t>
  </si>
  <si>
    <t>Llegada persona telefono</t>
  </si>
  <si>
    <t>Llegada persona gas</t>
  </si>
  <si>
    <t>80+-30</t>
  </si>
  <si>
    <t>Colas</t>
  </si>
  <si>
    <t>Cola para pagar</t>
  </si>
  <si>
    <t>Empleado</t>
  </si>
  <si>
    <t>Atencion persona</t>
  </si>
  <si>
    <t>45+-20</t>
  </si>
  <si>
    <t>Longitud maxima cola</t>
  </si>
  <si>
    <t>Promedio tiempo de espera telefono</t>
  </si>
  <si>
    <t>Promedio tiempo de espera gas</t>
  </si>
  <si>
    <t>Simular 800 personas</t>
  </si>
  <si>
    <t>Libre</t>
  </si>
  <si>
    <t>Ocupado</t>
  </si>
  <si>
    <t>Persona</t>
  </si>
  <si>
    <t>Esperando atencion</t>
  </si>
  <si>
    <t>Siendo atendido</t>
  </si>
  <si>
    <t>Objetos</t>
  </si>
  <si>
    <t>RND</t>
  </si>
  <si>
    <t>Tiempo entre</t>
  </si>
  <si>
    <t>Prox. Llegada</t>
  </si>
  <si>
    <t>Reloj</t>
  </si>
  <si>
    <t>llegadas</t>
  </si>
  <si>
    <t xml:space="preserve">Fin </t>
  </si>
  <si>
    <t>Estado</t>
  </si>
  <si>
    <t xml:space="preserve">CAJA </t>
  </si>
  <si>
    <t>cobro</t>
  </si>
  <si>
    <t xml:space="preserve">Tiempo </t>
  </si>
  <si>
    <t>Estado caja</t>
  </si>
  <si>
    <t>Personas en cola</t>
  </si>
  <si>
    <t>PERSONA 1</t>
  </si>
  <si>
    <t>Tiempo de llegada cola</t>
  </si>
  <si>
    <t>PERSONA 2</t>
  </si>
  <si>
    <t>PERSONA 3</t>
  </si>
  <si>
    <t>Incio</t>
  </si>
  <si>
    <t>A + RND (B-A)</t>
  </si>
  <si>
    <t>LLEGADA PERSONA TELEFONO</t>
  </si>
  <si>
    <t>LLEGADA PERSONA GAS</t>
  </si>
  <si>
    <t>30-170</t>
  </si>
  <si>
    <t>50-110</t>
  </si>
  <si>
    <t>25-65</t>
  </si>
  <si>
    <t>Lleg. Pers. Gas</t>
  </si>
  <si>
    <t>Lleg. Pers. Tel</t>
  </si>
  <si>
    <t>Fin cobro gas</t>
  </si>
  <si>
    <t>Fin cobro tel</t>
  </si>
  <si>
    <t>Tiempo max de espera en cola tel</t>
  </si>
  <si>
    <t>Tiempo max de espera en cola gas</t>
  </si>
  <si>
    <t>hora llega</t>
  </si>
  <si>
    <t>hora atiende</t>
  </si>
  <si>
    <t>gas</t>
  </si>
  <si>
    <t>tel</t>
  </si>
  <si>
    <t>de atencion</t>
  </si>
  <si>
    <t>Inicio</t>
  </si>
  <si>
    <t>L</t>
  </si>
  <si>
    <t>Oc</t>
  </si>
  <si>
    <t>Cliente 1 SA</t>
  </si>
  <si>
    <t>Llegada cliente tel2</t>
  </si>
  <si>
    <t>Cliente 1 SA, Cliente 2 EA,</t>
  </si>
  <si>
    <t>Fin Atencion Cliente 1</t>
  </si>
  <si>
    <t>Cliente 2 SA</t>
  </si>
  <si>
    <t>Cliente 2 SA, Cliente 3 EA,</t>
  </si>
  <si>
    <t>Llegada cliente gas4</t>
  </si>
  <si>
    <t>Fin Atencion Cliente 2</t>
  </si>
  <si>
    <t>Fin Atencion Cliente 3</t>
  </si>
  <si>
    <t>Fin Atencion Cliente 4</t>
  </si>
  <si>
    <t>Cliente 5 SA, Cliente 6 EA,</t>
  </si>
  <si>
    <t>Llegada cliente gas7</t>
  </si>
  <si>
    <t>Fin Atencion Cliente 5</t>
  </si>
  <si>
    <t>Llegada cliente tel8</t>
  </si>
  <si>
    <t>Fin Atencion Cliente 6</t>
  </si>
  <si>
    <t>Cliente 7 SA, Cliente 8 EA,</t>
  </si>
  <si>
    <t>Fin Atencion Cliente 7</t>
  </si>
  <si>
    <t>Cliente 8 SA, Cliente 9 EA,</t>
  </si>
  <si>
    <t>Fin Atencion Cliente 8</t>
  </si>
  <si>
    <t>Cliente 9 SA</t>
  </si>
  <si>
    <t>Llegada cliente gas10</t>
  </si>
  <si>
    <t>Cliente 9 SA, Cliente 10 EA,</t>
  </si>
  <si>
    <t>Fin Atencion Cliente 9</t>
  </si>
  <si>
    <t>Cliente 10 SA, Cliente 11 EA,</t>
  </si>
  <si>
    <t>Llegada cliente gas3</t>
  </si>
  <si>
    <t>Cliente 3 SA</t>
  </si>
  <si>
    <t>Cliente 4 SA</t>
  </si>
  <si>
    <t>Llegada cliente tel5</t>
  </si>
  <si>
    <t>Cliente 5 SA</t>
  </si>
  <si>
    <t>Llegada cliente gas6</t>
  </si>
  <si>
    <t>Llegada cliente tel9</t>
  </si>
  <si>
    <t>Cliente 10 SA</t>
  </si>
  <si>
    <t>Llegada cliente tel1</t>
  </si>
  <si>
    <t>Cliente 6 SA</t>
  </si>
  <si>
    <t>Cliente 7 SA</t>
  </si>
  <si>
    <t>Cliente 8 SA</t>
  </si>
  <si>
    <t>Llegada cliente gas11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</si>
</sst>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/>
    <xf numFmtId="0" fontId="0" fillId="5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4" xfId="0" applyFill="1" applyBorder="1"/>
    <xf numFmtId="0" fontId="0" fillId="9" borderId="6" xfId="0" applyFill="1" applyBorder="1" applyAlignment="1">
      <alignment horizontal="center"/>
    </xf>
    <xf numFmtId="0" fontId="0" fillId="9" borderId="6" xfId="0" applyFill="1" applyBorder="1"/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0" borderId="0" xfId="0" applyBorder="1"/>
    <xf numFmtId="0" fontId="0" fillId="0" borderId="6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11" borderId="17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C3A0-643C-4A83-A000-B9BB36DF6F30}">
  <dimension ref="A1:AA24"/>
  <sheetViews>
    <sheetView topLeftCell="R1" workbookViewId="0">
      <selection activeCell="V20" sqref="V20"/>
    </sheetView>
  </sheetViews>
  <sheetFormatPr baseColWidth="10" defaultRowHeight="15" x14ac:dyDescent="0.25"/>
  <cols>
    <col min="1" max="1" width="23.7109375" bestFit="1" customWidth="1"/>
    <col min="5" max="5" width="13.5703125" bestFit="1" customWidth="1"/>
    <col min="7" max="7" width="11.85546875" bestFit="1" customWidth="1"/>
    <col min="8" max="8" width="13" bestFit="1" customWidth="1"/>
    <col min="9" max="9" width="12.7109375" bestFit="1" customWidth="1"/>
    <col min="11" max="11" width="13" bestFit="1" customWidth="1"/>
    <col min="12" max="12" width="12.7109375" bestFit="1" customWidth="1"/>
    <col min="14" max="14" width="15.7109375" bestFit="1" customWidth="1"/>
    <col min="17" max="17" width="15.7109375" bestFit="1" customWidth="1"/>
    <col min="18" max="18" width="15.7109375" customWidth="1"/>
    <col min="20" max="20" width="15.5703125" bestFit="1" customWidth="1"/>
    <col min="21" max="21" width="21.5703125" bestFit="1" customWidth="1"/>
    <col min="22" max="22" width="18.5703125" bestFit="1" customWidth="1"/>
    <col min="23" max="23" width="21.5703125" bestFit="1" customWidth="1"/>
    <col min="24" max="24" width="18.5703125" bestFit="1" customWidth="1"/>
    <col min="25" max="25" width="21.5703125" bestFit="1" customWidth="1"/>
    <col min="26" max="26" width="18.5703125" bestFit="1" customWidth="1"/>
    <col min="27" max="27" width="21.5703125" bestFit="1" customWidth="1"/>
  </cols>
  <sheetData>
    <row r="1" spans="1:27" ht="15" customHeight="1" x14ac:dyDescent="0.25">
      <c r="A1" s="1" t="s">
        <v>0</v>
      </c>
      <c r="B1" s="1"/>
      <c r="C1" s="1"/>
      <c r="E1" s="5"/>
      <c r="F1" s="5"/>
      <c r="G1" s="52" t="s">
        <v>38</v>
      </c>
      <c r="H1" s="53"/>
      <c r="I1" s="54"/>
      <c r="J1" s="52" t="s">
        <v>39</v>
      </c>
      <c r="K1" s="53"/>
      <c r="L1" s="54"/>
      <c r="M1" s="49" t="s">
        <v>27</v>
      </c>
      <c r="N1" s="50"/>
      <c r="O1" s="51"/>
      <c r="R1" s="46" t="s">
        <v>47</v>
      </c>
      <c r="S1" s="46" t="s">
        <v>48</v>
      </c>
    </row>
    <row r="2" spans="1:27" x14ac:dyDescent="0.25">
      <c r="A2" s="6" t="s">
        <v>2</v>
      </c>
      <c r="B2" s="5" t="s">
        <v>1</v>
      </c>
      <c r="C2" s="5" t="s">
        <v>40</v>
      </c>
      <c r="E2" s="5"/>
      <c r="F2" s="5"/>
      <c r="G2" s="55" t="s">
        <v>20</v>
      </c>
      <c r="H2" s="8" t="s">
        <v>21</v>
      </c>
      <c r="I2" s="55" t="s">
        <v>22</v>
      </c>
      <c r="J2" s="55" t="s">
        <v>20</v>
      </c>
      <c r="K2" s="8" t="s">
        <v>21</v>
      </c>
      <c r="L2" s="55" t="s">
        <v>22</v>
      </c>
      <c r="M2" s="11" t="s">
        <v>20</v>
      </c>
      <c r="N2" s="11" t="s">
        <v>29</v>
      </c>
      <c r="O2" s="12" t="s">
        <v>25</v>
      </c>
      <c r="R2" s="47"/>
      <c r="S2" s="47"/>
      <c r="T2" s="44" t="s">
        <v>32</v>
      </c>
      <c r="U2" s="45"/>
      <c r="V2" s="44" t="s">
        <v>34</v>
      </c>
      <c r="W2" s="45"/>
      <c r="X2" s="44" t="s">
        <v>35</v>
      </c>
      <c r="Y2" s="45"/>
      <c r="Z2" s="44" t="s">
        <v>35</v>
      </c>
      <c r="AA2" s="45"/>
    </row>
    <row r="3" spans="1:27" ht="15" customHeight="1" x14ac:dyDescent="0.25">
      <c r="A3" s="6" t="s">
        <v>3</v>
      </c>
      <c r="B3" s="5" t="s">
        <v>4</v>
      </c>
      <c r="C3" s="5" t="s">
        <v>41</v>
      </c>
      <c r="E3" s="9" t="s">
        <v>0</v>
      </c>
      <c r="F3" s="9" t="s">
        <v>23</v>
      </c>
      <c r="G3" s="56"/>
      <c r="H3" s="10" t="s">
        <v>24</v>
      </c>
      <c r="I3" s="56"/>
      <c r="J3" s="56"/>
      <c r="K3" s="10" t="s">
        <v>24</v>
      </c>
      <c r="L3" s="56"/>
      <c r="M3" s="13"/>
      <c r="N3" s="13" t="s">
        <v>53</v>
      </c>
      <c r="O3" s="14" t="s">
        <v>28</v>
      </c>
      <c r="P3" s="9" t="s">
        <v>30</v>
      </c>
      <c r="Q3" s="15" t="s">
        <v>31</v>
      </c>
      <c r="R3" s="48"/>
      <c r="S3" s="48"/>
      <c r="T3" s="9" t="s">
        <v>26</v>
      </c>
      <c r="U3" s="9" t="s">
        <v>33</v>
      </c>
      <c r="V3" s="9" t="s">
        <v>26</v>
      </c>
      <c r="W3" s="9" t="s">
        <v>33</v>
      </c>
      <c r="X3" s="19" t="s">
        <v>26</v>
      </c>
      <c r="Y3" s="27" t="s">
        <v>33</v>
      </c>
      <c r="Z3" s="19" t="s">
        <v>26</v>
      </c>
      <c r="AA3" s="27" t="s">
        <v>33</v>
      </c>
    </row>
    <row r="4" spans="1:27" x14ac:dyDescent="0.25">
      <c r="A4" s="6" t="s">
        <v>8</v>
      </c>
      <c r="B4" s="5" t="s">
        <v>9</v>
      </c>
      <c r="C4" s="5" t="s">
        <v>42</v>
      </c>
      <c r="E4" s="19" t="s">
        <v>36</v>
      </c>
      <c r="F4" s="19">
        <v>0</v>
      </c>
      <c r="G4" s="22">
        <v>0.5</v>
      </c>
      <c r="H4" s="23">
        <f>30+G4*(170-30)</f>
        <v>100</v>
      </c>
      <c r="I4" s="24">
        <f>H4</f>
        <v>100</v>
      </c>
      <c r="J4" s="22">
        <v>0.3</v>
      </c>
      <c r="K4" s="23">
        <f>50+J4*(110-50)</f>
        <v>68</v>
      </c>
      <c r="L4" s="24">
        <f>K4</f>
        <v>68</v>
      </c>
      <c r="M4" s="22"/>
      <c r="N4" s="23"/>
      <c r="O4" s="23">
        <v>0</v>
      </c>
      <c r="P4" s="29" t="s">
        <v>14</v>
      </c>
      <c r="Q4" s="19">
        <v>0</v>
      </c>
      <c r="R4" s="19"/>
      <c r="S4" s="19"/>
      <c r="T4" s="22"/>
      <c r="U4" s="24"/>
      <c r="V4" s="22"/>
      <c r="W4" s="23"/>
      <c r="X4" s="22"/>
      <c r="Y4" s="24"/>
      <c r="Z4" s="22"/>
      <c r="AA4" s="24"/>
    </row>
    <row r="5" spans="1:27" x14ac:dyDescent="0.25">
      <c r="E5" s="43" t="s">
        <v>43</v>
      </c>
      <c r="F5" s="43">
        <v>68</v>
      </c>
      <c r="G5" s="25"/>
      <c r="H5" s="26"/>
      <c r="I5" s="27">
        <v>100</v>
      </c>
      <c r="J5" s="25">
        <v>0.7</v>
      </c>
      <c r="K5" s="26">
        <f>50+J5*(110-50)</f>
        <v>92</v>
      </c>
      <c r="L5" s="27">
        <f>L4+K5</f>
        <v>160</v>
      </c>
      <c r="M5" s="25">
        <v>0.3</v>
      </c>
      <c r="N5" s="26">
        <f>25+M5*(65-25)</f>
        <v>37</v>
      </c>
      <c r="O5" s="26">
        <f>N5+F5</f>
        <v>105</v>
      </c>
      <c r="P5" s="20" t="s">
        <v>15</v>
      </c>
      <c r="Q5" s="20">
        <v>0</v>
      </c>
      <c r="R5" s="20"/>
      <c r="S5" s="20">
        <v>0</v>
      </c>
      <c r="T5" s="25" t="s">
        <v>18</v>
      </c>
      <c r="U5" s="27">
        <v>68</v>
      </c>
      <c r="V5" s="25"/>
      <c r="W5" s="26"/>
      <c r="X5" s="25"/>
      <c r="Y5" s="27"/>
      <c r="Z5" s="25"/>
      <c r="AA5" s="27"/>
    </row>
    <row r="6" spans="1:27" x14ac:dyDescent="0.25">
      <c r="A6" s="2" t="s">
        <v>5</v>
      </c>
      <c r="E6" s="43" t="s">
        <v>44</v>
      </c>
      <c r="F6" s="43">
        <v>100</v>
      </c>
      <c r="G6" s="25">
        <v>0.2</v>
      </c>
      <c r="H6" s="26">
        <f>30+G6*(170-30)</f>
        <v>58</v>
      </c>
      <c r="I6" s="27">
        <f>H6+F6</f>
        <v>158</v>
      </c>
      <c r="J6" s="25"/>
      <c r="K6" s="26"/>
      <c r="L6" s="27">
        <v>160</v>
      </c>
      <c r="M6" s="25"/>
      <c r="N6" s="26"/>
      <c r="O6" s="26">
        <v>105</v>
      </c>
      <c r="P6" s="20" t="s">
        <v>15</v>
      </c>
      <c r="Q6" s="20">
        <v>1</v>
      </c>
      <c r="R6" s="20"/>
      <c r="S6" s="20"/>
      <c r="T6" s="25" t="s">
        <v>18</v>
      </c>
      <c r="U6" s="27">
        <v>68</v>
      </c>
      <c r="V6" s="25" t="s">
        <v>17</v>
      </c>
      <c r="W6" s="26">
        <v>100</v>
      </c>
      <c r="X6" s="25"/>
      <c r="Y6" s="27"/>
      <c r="Z6" s="25"/>
      <c r="AA6" s="27"/>
    </row>
    <row r="7" spans="1:27" x14ac:dyDescent="0.25">
      <c r="A7" t="s">
        <v>6</v>
      </c>
      <c r="E7" s="43" t="s">
        <v>45</v>
      </c>
      <c r="F7" s="43">
        <v>105</v>
      </c>
      <c r="G7" s="25"/>
      <c r="H7" s="26"/>
      <c r="I7" s="27">
        <v>158</v>
      </c>
      <c r="J7" s="25"/>
      <c r="K7" s="26"/>
      <c r="L7" s="27">
        <v>160</v>
      </c>
      <c r="M7" s="25">
        <v>0.8</v>
      </c>
      <c r="N7" s="26">
        <f>25+M7*(65-25)</f>
        <v>57</v>
      </c>
      <c r="O7" s="26">
        <f>N7+F7</f>
        <v>162</v>
      </c>
      <c r="P7" s="20" t="s">
        <v>15</v>
      </c>
      <c r="Q7" s="20">
        <v>0</v>
      </c>
      <c r="R7" s="20">
        <f>F7-F6</f>
        <v>5</v>
      </c>
      <c r="S7" s="20"/>
      <c r="T7" s="30"/>
      <c r="U7" s="31"/>
      <c r="V7" s="25" t="s">
        <v>18</v>
      </c>
      <c r="W7" s="26"/>
      <c r="X7" s="25"/>
      <c r="Y7" s="27"/>
      <c r="Z7" s="25"/>
      <c r="AA7" s="27"/>
    </row>
    <row r="8" spans="1:27" x14ac:dyDescent="0.25">
      <c r="E8" s="43" t="s">
        <v>44</v>
      </c>
      <c r="F8" s="43">
        <v>158</v>
      </c>
      <c r="G8" s="25">
        <v>0.6</v>
      </c>
      <c r="H8" s="26">
        <f>30+G8*(170-30)</f>
        <v>114</v>
      </c>
      <c r="I8" s="27">
        <f>H8+F8</f>
        <v>272</v>
      </c>
      <c r="J8" s="25"/>
      <c r="K8" s="26"/>
      <c r="L8" s="27">
        <v>160</v>
      </c>
      <c r="M8" s="25"/>
      <c r="N8" s="26"/>
      <c r="O8" s="26">
        <v>162</v>
      </c>
      <c r="P8" s="20" t="s">
        <v>15</v>
      </c>
      <c r="Q8" s="20">
        <v>1</v>
      </c>
      <c r="R8" s="20"/>
      <c r="S8" s="20"/>
      <c r="T8" s="30"/>
      <c r="U8" s="31"/>
      <c r="V8" s="25" t="s">
        <v>18</v>
      </c>
      <c r="W8" s="26"/>
      <c r="X8" s="25" t="s">
        <v>17</v>
      </c>
      <c r="Y8" s="27">
        <v>158</v>
      </c>
      <c r="Z8" s="25"/>
      <c r="AA8" s="27"/>
    </row>
    <row r="9" spans="1:27" x14ac:dyDescent="0.25">
      <c r="A9" s="3" t="s">
        <v>19</v>
      </c>
      <c r="E9" s="43" t="s">
        <v>43</v>
      </c>
      <c r="F9" s="43">
        <v>160</v>
      </c>
      <c r="G9" s="25"/>
      <c r="H9" s="26"/>
      <c r="I9" s="27">
        <v>272</v>
      </c>
      <c r="J9" s="25">
        <v>0.1</v>
      </c>
      <c r="K9" s="26">
        <f>50+J9*(110-50)</f>
        <v>56</v>
      </c>
      <c r="L9" s="27">
        <f>F9+K9</f>
        <v>216</v>
      </c>
      <c r="M9" s="25"/>
      <c r="N9" s="26"/>
      <c r="O9" s="26">
        <v>162</v>
      </c>
      <c r="P9" s="20" t="s">
        <v>15</v>
      </c>
      <c r="Q9" s="20">
        <v>2</v>
      </c>
      <c r="R9" s="20"/>
      <c r="S9" s="20"/>
      <c r="T9" s="30"/>
      <c r="U9" s="31"/>
      <c r="V9" s="25" t="s">
        <v>18</v>
      </c>
      <c r="W9" s="26"/>
      <c r="X9" s="25" t="s">
        <v>17</v>
      </c>
      <c r="Y9" s="27">
        <v>158</v>
      </c>
      <c r="Z9" s="25" t="s">
        <v>17</v>
      </c>
      <c r="AA9" s="27">
        <v>160</v>
      </c>
    </row>
    <row r="10" spans="1:27" x14ac:dyDescent="0.25">
      <c r="A10" s="4" t="s">
        <v>7</v>
      </c>
      <c r="E10" s="43" t="s">
        <v>46</v>
      </c>
      <c r="F10" s="43">
        <v>162</v>
      </c>
      <c r="G10" s="25"/>
      <c r="H10" s="26"/>
      <c r="I10" s="27">
        <v>272</v>
      </c>
      <c r="J10" s="25"/>
      <c r="K10" s="26"/>
      <c r="L10" s="27">
        <v>216</v>
      </c>
      <c r="M10" s="25">
        <v>0.9</v>
      </c>
      <c r="N10" s="26">
        <f t="shared" ref="N10:N15" si="0">25+M10*(65-25)</f>
        <v>61</v>
      </c>
      <c r="O10" s="26">
        <f>N10+F10</f>
        <v>223</v>
      </c>
      <c r="P10" s="20" t="s">
        <v>15</v>
      </c>
      <c r="Q10" s="20">
        <v>1</v>
      </c>
      <c r="R10" s="20">
        <f>F10-F8</f>
        <v>4</v>
      </c>
      <c r="S10" s="20"/>
      <c r="T10" s="30"/>
      <c r="U10" s="31"/>
      <c r="V10" s="30"/>
      <c r="W10" s="34"/>
      <c r="X10" s="25" t="s">
        <v>18</v>
      </c>
      <c r="Y10" s="27">
        <v>158</v>
      </c>
      <c r="Z10" s="25" t="s">
        <v>17</v>
      </c>
      <c r="AA10" s="27">
        <v>160</v>
      </c>
    </row>
    <row r="11" spans="1:27" x14ac:dyDescent="0.25">
      <c r="A11" t="s">
        <v>14</v>
      </c>
      <c r="E11" s="43" t="s">
        <v>43</v>
      </c>
      <c r="F11" s="43">
        <v>216</v>
      </c>
      <c r="G11" s="25"/>
      <c r="H11" s="26"/>
      <c r="I11" s="27">
        <v>272</v>
      </c>
      <c r="J11" s="25">
        <v>0.6</v>
      </c>
      <c r="K11" s="26">
        <f>50+J11*(110-50)</f>
        <v>86</v>
      </c>
      <c r="L11" s="27">
        <f>K11+F11</f>
        <v>302</v>
      </c>
      <c r="M11" s="25"/>
      <c r="N11" s="26"/>
      <c r="O11" s="26">
        <v>223</v>
      </c>
      <c r="P11" s="20" t="s">
        <v>15</v>
      </c>
      <c r="Q11" s="20">
        <v>2</v>
      </c>
      <c r="R11" s="20"/>
      <c r="S11" s="20"/>
      <c r="T11" s="30"/>
      <c r="U11" s="31"/>
      <c r="V11" s="30"/>
      <c r="W11" s="34"/>
      <c r="X11" s="25" t="s">
        <v>18</v>
      </c>
      <c r="Y11" s="27">
        <v>158</v>
      </c>
      <c r="Z11" s="25" t="s">
        <v>17</v>
      </c>
      <c r="AA11" s="27">
        <v>160</v>
      </c>
    </row>
    <row r="12" spans="1:27" x14ac:dyDescent="0.25">
      <c r="A12" t="s">
        <v>15</v>
      </c>
      <c r="E12" s="43" t="s">
        <v>46</v>
      </c>
      <c r="F12" s="43">
        <v>223</v>
      </c>
      <c r="G12" s="25"/>
      <c r="H12" s="26"/>
      <c r="I12" s="27">
        <v>272</v>
      </c>
      <c r="J12" s="25"/>
      <c r="K12" s="26"/>
      <c r="L12" s="27">
        <v>302</v>
      </c>
      <c r="M12" s="25">
        <v>0.5</v>
      </c>
      <c r="N12" s="26">
        <f t="shared" si="0"/>
        <v>45</v>
      </c>
      <c r="O12" s="26">
        <f>N12+F12</f>
        <v>268</v>
      </c>
      <c r="P12" s="20" t="s">
        <v>15</v>
      </c>
      <c r="Q12" s="20">
        <v>1</v>
      </c>
      <c r="R12" s="20"/>
      <c r="S12" s="20">
        <f>F12-F9</f>
        <v>63</v>
      </c>
      <c r="T12" s="30"/>
      <c r="U12" s="31"/>
      <c r="V12" s="30"/>
      <c r="W12" s="34"/>
      <c r="X12" s="30"/>
      <c r="Y12" s="31"/>
      <c r="Z12" s="25" t="s">
        <v>18</v>
      </c>
      <c r="AA12" s="27">
        <v>160</v>
      </c>
    </row>
    <row r="13" spans="1:27" x14ac:dyDescent="0.25">
      <c r="A13" s="4" t="s">
        <v>16</v>
      </c>
      <c r="E13" s="43" t="s">
        <v>45</v>
      </c>
      <c r="F13" s="43">
        <v>268</v>
      </c>
      <c r="G13" s="25"/>
      <c r="H13" s="26"/>
      <c r="I13" s="27">
        <v>272</v>
      </c>
      <c r="J13" s="25"/>
      <c r="K13" s="26"/>
      <c r="L13" s="27">
        <v>302</v>
      </c>
      <c r="M13" s="25">
        <v>0.2</v>
      </c>
      <c r="N13" s="26">
        <f t="shared" si="0"/>
        <v>33</v>
      </c>
      <c r="O13" s="26">
        <f>N13+F13</f>
        <v>301</v>
      </c>
      <c r="P13" s="20" t="s">
        <v>15</v>
      </c>
      <c r="Q13" s="20">
        <v>0</v>
      </c>
      <c r="R13" s="20"/>
      <c r="S13" s="20">
        <f>F13-F11</f>
        <v>52</v>
      </c>
      <c r="T13" s="30"/>
      <c r="U13" s="31"/>
      <c r="V13" s="30"/>
      <c r="W13" s="34"/>
      <c r="X13" s="30"/>
      <c r="Y13" s="31"/>
      <c r="Z13" s="30"/>
      <c r="AA13" s="31"/>
    </row>
    <row r="14" spans="1:27" x14ac:dyDescent="0.25">
      <c r="A14" t="s">
        <v>17</v>
      </c>
      <c r="E14" s="43" t="s">
        <v>44</v>
      </c>
      <c r="F14" s="43">
        <v>272</v>
      </c>
      <c r="G14" s="25">
        <v>0.9</v>
      </c>
      <c r="H14" s="26">
        <f t="shared" ref="H14" si="1">30+G14*(170-30)</f>
        <v>156</v>
      </c>
      <c r="I14" s="27">
        <f>H14+F14</f>
        <v>428</v>
      </c>
      <c r="J14" s="25"/>
      <c r="K14" s="26"/>
      <c r="L14" s="27">
        <v>302</v>
      </c>
      <c r="M14" s="25"/>
      <c r="N14" s="26"/>
      <c r="O14" s="26">
        <v>301</v>
      </c>
      <c r="P14" s="20" t="s">
        <v>15</v>
      </c>
      <c r="Q14" s="20">
        <v>1</v>
      </c>
      <c r="R14" s="20"/>
      <c r="S14" s="20"/>
      <c r="T14" s="30"/>
      <c r="U14" s="31"/>
      <c r="V14" s="30"/>
      <c r="W14" s="34"/>
      <c r="X14" s="30"/>
      <c r="Y14" s="31"/>
      <c r="Z14" s="30"/>
      <c r="AA14" s="31"/>
    </row>
    <row r="15" spans="1:27" ht="15.75" thickBot="1" x14ac:dyDescent="0.3">
      <c r="A15" t="s">
        <v>18</v>
      </c>
      <c r="E15" s="37" t="s">
        <v>45</v>
      </c>
      <c r="F15" s="21">
        <v>301</v>
      </c>
      <c r="G15" s="16"/>
      <c r="H15" s="18"/>
      <c r="I15" s="17">
        <v>428</v>
      </c>
      <c r="J15" s="16"/>
      <c r="K15" s="18"/>
      <c r="L15" s="17">
        <v>302</v>
      </c>
      <c r="M15" s="16">
        <v>0.7</v>
      </c>
      <c r="N15" s="18">
        <f t="shared" si="0"/>
        <v>53</v>
      </c>
      <c r="O15" s="18">
        <f>N15+F15</f>
        <v>354</v>
      </c>
      <c r="P15" s="21" t="s">
        <v>15</v>
      </c>
      <c r="Q15" s="20">
        <v>0</v>
      </c>
      <c r="R15" s="20">
        <f>F15-F14</f>
        <v>29</v>
      </c>
      <c r="S15" s="20"/>
      <c r="T15" s="32"/>
      <c r="U15" s="33"/>
      <c r="V15" s="32"/>
      <c r="W15" s="35"/>
      <c r="X15" s="32"/>
      <c r="Y15" s="33"/>
      <c r="Z15" s="32"/>
      <c r="AA15" s="33"/>
    </row>
    <row r="16" spans="1:27" ht="15.75" thickBot="1" x14ac:dyDescent="0.3"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40">
        <f>MAX(Q4:Q15)</f>
        <v>2</v>
      </c>
      <c r="R16" s="41">
        <f>MAX(R4:R15)</f>
        <v>29</v>
      </c>
      <c r="S16" s="42">
        <f>MAX(S4:S15)</f>
        <v>63</v>
      </c>
      <c r="T16" s="28"/>
      <c r="U16" s="28"/>
      <c r="V16" s="28"/>
      <c r="W16" s="28"/>
      <c r="X16" s="28"/>
      <c r="Y16" s="28"/>
      <c r="Z16" s="28"/>
      <c r="AA16" s="28"/>
    </row>
    <row r="17" spans="1:27" x14ac:dyDescent="0.25">
      <c r="A17" s="7" t="s">
        <v>37</v>
      </c>
      <c r="B17" s="7"/>
      <c r="C17" s="7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8"/>
      <c r="U17" s="28"/>
      <c r="V17" s="28"/>
      <c r="W17" s="28"/>
      <c r="X17" s="28"/>
      <c r="Y17" s="28"/>
      <c r="Z17" s="28"/>
      <c r="AA17" s="28"/>
    </row>
    <row r="18" spans="1:27" x14ac:dyDescent="0.25">
      <c r="A18" s="7" t="s">
        <v>10</v>
      </c>
      <c r="B18" s="7"/>
      <c r="C18" s="7"/>
      <c r="H18" s="26"/>
      <c r="I18" s="26"/>
      <c r="J18" s="26"/>
      <c r="K18" s="26"/>
      <c r="L18" s="26"/>
      <c r="M18" s="26"/>
      <c r="N18" s="26"/>
      <c r="O18" s="26"/>
      <c r="P18" s="26" t="s">
        <v>49</v>
      </c>
      <c r="Q18" s="26" t="s">
        <v>50</v>
      </c>
      <c r="R18" s="36"/>
      <c r="S18" s="36"/>
      <c r="T18" s="36"/>
      <c r="U18" s="38"/>
      <c r="V18" s="38"/>
      <c r="W18" s="38"/>
      <c r="X18" s="38"/>
      <c r="Y18" s="38"/>
      <c r="Z18" s="38"/>
      <c r="AA18" s="38"/>
    </row>
    <row r="19" spans="1:27" x14ac:dyDescent="0.25">
      <c r="A19" s="7" t="s">
        <v>11</v>
      </c>
      <c r="B19" s="7"/>
      <c r="C19" s="7"/>
      <c r="H19" s="5"/>
      <c r="I19" s="5"/>
      <c r="J19" s="5"/>
      <c r="K19" s="5"/>
      <c r="L19" s="5"/>
      <c r="M19" s="5"/>
      <c r="N19" s="5"/>
      <c r="O19" s="26" t="s">
        <v>51</v>
      </c>
      <c r="P19" s="26">
        <v>68</v>
      </c>
      <c r="Q19" s="26">
        <v>68</v>
      </c>
      <c r="U19" s="39"/>
      <c r="V19" s="39"/>
      <c r="W19" s="39"/>
      <c r="X19" s="39"/>
      <c r="Y19" s="39"/>
      <c r="Z19" s="39"/>
      <c r="AA19" s="39"/>
    </row>
    <row r="20" spans="1:27" x14ac:dyDescent="0.25">
      <c r="A20" s="7" t="s">
        <v>12</v>
      </c>
      <c r="B20" s="7"/>
      <c r="C20" s="7"/>
      <c r="H20" s="5"/>
      <c r="I20" s="5"/>
      <c r="J20" s="5"/>
      <c r="K20" s="5"/>
      <c r="L20" s="5"/>
      <c r="M20" s="5"/>
      <c r="N20" s="5"/>
      <c r="O20" s="5" t="s">
        <v>52</v>
      </c>
      <c r="P20" s="5">
        <v>100</v>
      </c>
      <c r="Q20" s="5">
        <v>105</v>
      </c>
      <c r="R20">
        <f>Q20-P20</f>
        <v>5</v>
      </c>
    </row>
    <row r="21" spans="1:27" x14ac:dyDescent="0.25">
      <c r="A21" s="7" t="s">
        <v>13</v>
      </c>
      <c r="B21" s="7"/>
      <c r="C21" s="7"/>
      <c r="H21" s="5"/>
      <c r="I21" s="5"/>
      <c r="J21" s="5"/>
      <c r="K21" s="5"/>
      <c r="L21" s="5"/>
      <c r="M21" s="5"/>
      <c r="N21" s="5"/>
      <c r="O21" s="5" t="s">
        <v>52</v>
      </c>
      <c r="P21" s="5">
        <v>158</v>
      </c>
      <c r="Q21" s="5">
        <v>162</v>
      </c>
      <c r="R21">
        <f t="shared" ref="R21:R24" si="2">Q21-P21</f>
        <v>4</v>
      </c>
    </row>
    <row r="22" spans="1:27" x14ac:dyDescent="0.25">
      <c r="O22" s="5" t="s">
        <v>51</v>
      </c>
      <c r="P22" s="5">
        <v>160</v>
      </c>
      <c r="Q22" s="5">
        <v>223</v>
      </c>
      <c r="R22">
        <f t="shared" si="2"/>
        <v>63</v>
      </c>
    </row>
    <row r="23" spans="1:27" x14ac:dyDescent="0.25">
      <c r="O23" s="5" t="s">
        <v>51</v>
      </c>
      <c r="P23" s="5">
        <v>216</v>
      </c>
      <c r="Q23" s="5">
        <v>268</v>
      </c>
      <c r="R23">
        <f t="shared" si="2"/>
        <v>52</v>
      </c>
    </row>
    <row r="24" spans="1:27" x14ac:dyDescent="0.25">
      <c r="O24" s="5" t="s">
        <v>52</v>
      </c>
      <c r="P24" s="5">
        <v>272</v>
      </c>
      <c r="Q24" s="5">
        <v>301</v>
      </c>
      <c r="R24">
        <f t="shared" si="2"/>
        <v>29</v>
      </c>
    </row>
  </sheetData>
  <mergeCells count="13">
    <mergeCell ref="M1:O1"/>
    <mergeCell ref="J1:L1"/>
    <mergeCell ref="J2:J3"/>
    <mergeCell ref="L2:L3"/>
    <mergeCell ref="G1:I1"/>
    <mergeCell ref="G2:G3"/>
    <mergeCell ref="I2:I3"/>
    <mergeCell ref="V2:W2"/>
    <mergeCell ref="X2:Y2"/>
    <mergeCell ref="Z2:AA2"/>
    <mergeCell ref="R1:R3"/>
    <mergeCell ref="T2:U2"/>
    <mergeCell ref="S1:S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E4D9-E532-47CB-9E1A-132B826A7F49}">
  <dimension ref="A1:T28"/>
  <sheetViews>
    <sheetView tabSelected="1" topLeftCell="C16" workbookViewId="0">
      <selection activeCell="I27" sqref="I27"/>
    </sheetView>
  </sheetViews>
  <sheetFormatPr baseColWidth="10" defaultColWidth="21.5703125" defaultRowHeight="15" x14ac:dyDescent="0.25"/>
  <cols>
    <col min="1" max="1" width="7.42578125" style="61" customWidth="1"/>
    <col min="2" max="2" width="21.5703125" style="61"/>
    <col min="3" max="3" width="10.7109375" style="61" customWidth="1"/>
    <col min="4" max="4" width="12.5703125" style="5" customWidth="1"/>
    <col min="5" max="5" width="11.5703125" style="5" customWidth="1"/>
    <col min="6" max="6" width="13.140625" style="5" customWidth="1"/>
    <col min="7" max="7" width="13.7109375" style="5" customWidth="1"/>
    <col min="8" max="8" width="11" style="5" customWidth="1"/>
    <col min="9" max="9" width="10.42578125" style="5" customWidth="1"/>
    <col min="10" max="10" width="11.28515625" style="5" customWidth="1"/>
    <col min="11" max="11" width="10" style="5" customWidth="1"/>
    <col min="12" max="12" width="9.42578125" style="5" customWidth="1"/>
    <col min="13" max="13" width="12.42578125" style="5" customWidth="1"/>
    <col min="14" max="14" width="11.140625" style="5" customWidth="1"/>
    <col min="15" max="15" width="12.140625" style="5" customWidth="1"/>
    <col min="16" max="16" width="12" style="5" customWidth="1"/>
    <col min="17" max="17" width="12.7109375" style="5" customWidth="1"/>
    <col min="18" max="18" width="13.42578125" style="5" customWidth="1"/>
    <col min="19" max="19" width="26" style="5" bestFit="1" customWidth="1"/>
    <col min="20" max="16384" width="21.5703125" style="5"/>
  </cols>
  <sheetData>
    <row r="1" spans="1:20" x14ac:dyDescent="0.25">
      <c r="A1" s="5"/>
      <c r="B1" s="5"/>
      <c r="D1" s="59"/>
      <c r="E1" s="59"/>
      <c r="F1" s="59"/>
      <c r="G1" s="60"/>
      <c r="H1" s="60"/>
      <c r="I1" s="60"/>
      <c r="J1" s="58"/>
      <c r="K1" s="58"/>
      <c r="L1" s="58"/>
    </row>
    <row r="2" spans="1:20" x14ac:dyDescent="0.25">
      <c r="A2" s="57">
        <v>0</v>
      </c>
      <c r="B2" s="57" t="s">
        <v>54</v>
      </c>
      <c r="C2" s="62">
        <v>0</v>
      </c>
      <c r="D2" s="57">
        <v>5.1900000000000002E-2</v>
      </c>
      <c r="E2" s="57">
        <v>0.62</v>
      </c>
      <c r="F2" s="57">
        <v>0.62</v>
      </c>
      <c r="G2" s="57">
        <v>0.83109999999999995</v>
      </c>
      <c r="H2" s="57">
        <v>1.66</v>
      </c>
      <c r="I2" s="57">
        <v>1.66</v>
      </c>
      <c r="J2" s="57"/>
      <c r="K2" s="57"/>
      <c r="L2" s="57"/>
      <c r="M2" s="57" t="s">
        <v>55</v>
      </c>
      <c r="N2" s="57">
        <v>0</v>
      </c>
      <c r="O2" s="57">
        <v>0</v>
      </c>
      <c r="P2" s="57">
        <v>0</v>
      </c>
      <c r="Q2" s="57">
        <v>0</v>
      </c>
      <c r="R2" s="57">
        <v>0</v>
      </c>
      <c r="S2" s="57"/>
      <c r="T2" s="57"/>
    </row>
    <row r="3" spans="1:20" x14ac:dyDescent="0.25">
      <c r="A3" s="57">
        <v>1</v>
      </c>
      <c r="B3" s="57" t="s">
        <v>89</v>
      </c>
      <c r="C3" s="62">
        <v>0.62</v>
      </c>
      <c r="D3" s="57">
        <v>1.17E-2</v>
      </c>
      <c r="E3" s="57">
        <v>0.53</v>
      </c>
      <c r="F3" s="57">
        <v>1.1499999999999999</v>
      </c>
      <c r="G3" s="57"/>
      <c r="H3" s="57"/>
      <c r="I3" s="57">
        <v>1.66</v>
      </c>
      <c r="J3" s="57">
        <v>0.7732</v>
      </c>
      <c r="K3" s="57">
        <v>0.93</v>
      </c>
      <c r="L3" s="57">
        <v>1.55</v>
      </c>
      <c r="M3" s="57" t="s">
        <v>56</v>
      </c>
      <c r="N3" s="57">
        <v>0</v>
      </c>
      <c r="O3" s="57">
        <v>0</v>
      </c>
      <c r="P3" s="57">
        <v>0</v>
      </c>
      <c r="Q3" s="57">
        <v>0</v>
      </c>
      <c r="R3" s="57">
        <v>0</v>
      </c>
      <c r="S3" s="57" t="s">
        <v>57</v>
      </c>
      <c r="T3" s="57"/>
    </row>
    <row r="4" spans="1:20" x14ac:dyDescent="0.25">
      <c r="A4" s="57">
        <v>2</v>
      </c>
      <c r="B4" s="57" t="s">
        <v>58</v>
      </c>
      <c r="C4" s="62">
        <v>1.1499999999999999</v>
      </c>
      <c r="D4" s="57">
        <v>0.97599999999999998</v>
      </c>
      <c r="E4" s="57">
        <v>2.78</v>
      </c>
      <c r="F4" s="57">
        <v>3.93</v>
      </c>
      <c r="G4" s="57"/>
      <c r="H4" s="57"/>
      <c r="I4" s="57">
        <v>1.66</v>
      </c>
      <c r="J4" s="57"/>
      <c r="K4" s="57"/>
      <c r="L4" s="57">
        <v>1.55</v>
      </c>
      <c r="M4" s="57" t="s">
        <v>56</v>
      </c>
      <c r="N4" s="57">
        <v>1</v>
      </c>
      <c r="O4" s="57">
        <v>0</v>
      </c>
      <c r="P4" s="57">
        <v>0</v>
      </c>
      <c r="Q4" s="57">
        <v>0</v>
      </c>
      <c r="R4" s="57">
        <v>0</v>
      </c>
      <c r="S4" s="57" t="s">
        <v>59</v>
      </c>
      <c r="T4" s="57"/>
    </row>
    <row r="5" spans="1:20" x14ac:dyDescent="0.25">
      <c r="A5" s="57">
        <v>3</v>
      </c>
      <c r="B5" s="57" t="s">
        <v>60</v>
      </c>
      <c r="C5" s="62">
        <v>1.55</v>
      </c>
      <c r="D5" s="57"/>
      <c r="E5" s="57"/>
      <c r="F5" s="57">
        <v>3.93</v>
      </c>
      <c r="G5" s="57"/>
      <c r="H5" s="57"/>
      <c r="I5" s="57">
        <v>1.66</v>
      </c>
      <c r="J5" s="57">
        <v>0.44009999999999999</v>
      </c>
      <c r="K5" s="57">
        <v>0.71</v>
      </c>
      <c r="L5" s="57">
        <v>2.2599999999999998</v>
      </c>
      <c r="M5" s="57" t="s">
        <v>56</v>
      </c>
      <c r="N5" s="57">
        <v>0</v>
      </c>
      <c r="O5" s="57">
        <v>1</v>
      </c>
      <c r="P5" s="57">
        <v>0</v>
      </c>
      <c r="Q5" s="57">
        <v>0</v>
      </c>
      <c r="R5" s="57">
        <v>0</v>
      </c>
      <c r="S5" s="57" t="s">
        <v>61</v>
      </c>
      <c r="T5" s="57"/>
    </row>
    <row r="6" spans="1:20" x14ac:dyDescent="0.25">
      <c r="A6" s="57">
        <v>4</v>
      </c>
      <c r="B6" s="57" t="s">
        <v>81</v>
      </c>
      <c r="C6" s="62">
        <v>1.66</v>
      </c>
      <c r="D6" s="57"/>
      <c r="E6" s="57"/>
      <c r="F6" s="57">
        <v>3.93</v>
      </c>
      <c r="G6" s="57">
        <v>0.56130000000000002</v>
      </c>
      <c r="H6" s="57">
        <v>1.39</v>
      </c>
      <c r="I6" s="57">
        <v>3.05</v>
      </c>
      <c r="J6" s="57"/>
      <c r="K6" s="57"/>
      <c r="L6" s="57">
        <v>2.2599999999999998</v>
      </c>
      <c r="M6" s="57" t="s">
        <v>56</v>
      </c>
      <c r="N6" s="57">
        <v>1</v>
      </c>
      <c r="O6" s="57">
        <v>1</v>
      </c>
      <c r="P6" s="57">
        <v>0</v>
      </c>
      <c r="Q6" s="57">
        <v>0</v>
      </c>
      <c r="R6" s="57">
        <v>0</v>
      </c>
      <c r="S6" s="57" t="s">
        <v>62</v>
      </c>
      <c r="T6" s="57"/>
    </row>
    <row r="7" spans="1:20" x14ac:dyDescent="0.25">
      <c r="A7" s="57">
        <v>5</v>
      </c>
      <c r="B7" s="57" t="s">
        <v>64</v>
      </c>
      <c r="C7" s="62">
        <v>2.2599999999999998</v>
      </c>
      <c r="D7" s="57"/>
      <c r="E7" s="57"/>
      <c r="F7" s="57">
        <v>3.93</v>
      </c>
      <c r="G7" s="57"/>
      <c r="H7" s="57"/>
      <c r="I7" s="57">
        <v>3.05</v>
      </c>
      <c r="J7" s="57">
        <v>2.0299999999999999E-2</v>
      </c>
      <c r="K7" s="57">
        <v>0.43</v>
      </c>
      <c r="L7" s="57">
        <v>2.69</v>
      </c>
      <c r="M7" s="57" t="s">
        <v>56</v>
      </c>
      <c r="N7" s="57">
        <v>0</v>
      </c>
      <c r="O7" s="57">
        <v>2</v>
      </c>
      <c r="P7" s="57">
        <v>0.4</v>
      </c>
      <c r="Q7" s="57">
        <v>0</v>
      </c>
      <c r="R7" s="57">
        <v>0</v>
      </c>
      <c r="S7" s="57" t="s">
        <v>82</v>
      </c>
      <c r="T7" s="57"/>
    </row>
    <row r="8" spans="1:20" x14ac:dyDescent="0.25">
      <c r="A8" s="57">
        <v>6</v>
      </c>
      <c r="B8" s="57" t="s">
        <v>65</v>
      </c>
      <c r="C8" s="62">
        <v>2.69</v>
      </c>
      <c r="D8" s="57"/>
      <c r="E8" s="57"/>
      <c r="F8" s="57">
        <v>3.93</v>
      </c>
      <c r="G8" s="57"/>
      <c r="H8" s="57"/>
      <c r="I8" s="57">
        <v>3.05</v>
      </c>
      <c r="J8" s="57"/>
      <c r="K8" s="57"/>
      <c r="L8" s="57"/>
      <c r="M8" s="57" t="s">
        <v>55</v>
      </c>
      <c r="N8" s="57">
        <v>0</v>
      </c>
      <c r="O8" s="57">
        <v>2</v>
      </c>
      <c r="P8" s="57">
        <v>0.4</v>
      </c>
      <c r="Q8" s="57">
        <v>1</v>
      </c>
      <c r="R8" s="57">
        <v>0.6</v>
      </c>
      <c r="S8" s="57"/>
      <c r="T8" s="57"/>
    </row>
    <row r="9" spans="1:20" x14ac:dyDescent="0.25">
      <c r="A9" s="57">
        <v>7</v>
      </c>
      <c r="B9" s="57" t="s">
        <v>63</v>
      </c>
      <c r="C9" s="62">
        <v>3.05</v>
      </c>
      <c r="D9" s="57"/>
      <c r="E9" s="57"/>
      <c r="F9" s="57">
        <v>3.93</v>
      </c>
      <c r="G9" s="57">
        <v>0.48770000000000002</v>
      </c>
      <c r="H9" s="57">
        <v>1.32</v>
      </c>
      <c r="I9" s="57">
        <v>4.37</v>
      </c>
      <c r="J9" s="57">
        <v>0.16689999999999999</v>
      </c>
      <c r="K9" s="57">
        <v>0.53</v>
      </c>
      <c r="L9" s="57">
        <v>3.58</v>
      </c>
      <c r="M9" s="57" t="s">
        <v>56</v>
      </c>
      <c r="N9" s="57">
        <v>0</v>
      </c>
      <c r="O9" s="57">
        <v>2</v>
      </c>
      <c r="P9" s="57">
        <v>0.4</v>
      </c>
      <c r="Q9" s="57">
        <v>1</v>
      </c>
      <c r="R9" s="57">
        <v>0.6</v>
      </c>
      <c r="S9" s="57" t="s">
        <v>83</v>
      </c>
      <c r="T9" s="57"/>
    </row>
    <row r="10" spans="1:20" x14ac:dyDescent="0.25">
      <c r="A10" s="57">
        <v>8</v>
      </c>
      <c r="B10" s="57" t="s">
        <v>66</v>
      </c>
      <c r="C10" s="62">
        <v>3.58</v>
      </c>
      <c r="D10" s="57"/>
      <c r="E10" s="57"/>
      <c r="F10" s="57">
        <v>3.93</v>
      </c>
      <c r="G10" s="57"/>
      <c r="H10" s="57"/>
      <c r="I10" s="57">
        <v>4.37</v>
      </c>
      <c r="J10" s="57"/>
      <c r="K10" s="57"/>
      <c r="L10" s="57"/>
      <c r="M10" s="57" t="s">
        <v>55</v>
      </c>
      <c r="N10" s="57">
        <v>0</v>
      </c>
      <c r="O10" s="57">
        <v>2</v>
      </c>
      <c r="P10" s="57">
        <v>0.4</v>
      </c>
      <c r="Q10" s="57">
        <v>2</v>
      </c>
      <c r="R10" s="57">
        <v>0.6</v>
      </c>
      <c r="S10" s="57"/>
      <c r="T10" s="57"/>
    </row>
    <row r="11" spans="1:20" x14ac:dyDescent="0.25">
      <c r="A11" s="57">
        <v>9</v>
      </c>
      <c r="B11" s="57" t="s">
        <v>84</v>
      </c>
      <c r="C11" s="62">
        <v>3.93</v>
      </c>
      <c r="D11" s="57">
        <v>0.45269999999999999</v>
      </c>
      <c r="E11" s="57">
        <v>1.56</v>
      </c>
      <c r="F11" s="57">
        <v>5.49</v>
      </c>
      <c r="G11" s="57"/>
      <c r="H11" s="57"/>
      <c r="I11" s="57">
        <v>4.37</v>
      </c>
      <c r="J11" s="57">
        <v>0.91</v>
      </c>
      <c r="K11" s="57">
        <v>1.02</v>
      </c>
      <c r="L11" s="57">
        <v>4.95</v>
      </c>
      <c r="M11" s="57" t="s">
        <v>56</v>
      </c>
      <c r="N11" s="57">
        <v>0</v>
      </c>
      <c r="O11" s="57">
        <v>2</v>
      </c>
      <c r="P11" s="57">
        <v>0.4</v>
      </c>
      <c r="Q11" s="57">
        <v>2</v>
      </c>
      <c r="R11" s="57">
        <v>0.6</v>
      </c>
      <c r="S11" s="57" t="s">
        <v>85</v>
      </c>
      <c r="T11" s="57"/>
    </row>
    <row r="12" spans="1:20" x14ac:dyDescent="0.25">
      <c r="A12" s="57">
        <v>10</v>
      </c>
      <c r="B12" s="57" t="s">
        <v>86</v>
      </c>
      <c r="C12" s="62">
        <v>4.37</v>
      </c>
      <c r="D12" s="57"/>
      <c r="E12" s="57"/>
      <c r="F12" s="57">
        <v>5.49</v>
      </c>
      <c r="G12" s="57">
        <v>0.27300000000000002</v>
      </c>
      <c r="H12" s="57">
        <v>1.1100000000000001</v>
      </c>
      <c r="I12" s="57">
        <v>5.48</v>
      </c>
      <c r="J12" s="57"/>
      <c r="K12" s="57"/>
      <c r="L12" s="57">
        <v>4.95</v>
      </c>
      <c r="M12" s="57" t="s">
        <v>56</v>
      </c>
      <c r="N12" s="57">
        <v>1</v>
      </c>
      <c r="O12" s="57">
        <v>2</v>
      </c>
      <c r="P12" s="57">
        <v>0.4</v>
      </c>
      <c r="Q12" s="57">
        <v>2</v>
      </c>
      <c r="R12" s="57">
        <v>0.6</v>
      </c>
      <c r="S12" s="57" t="s">
        <v>67</v>
      </c>
      <c r="T12" s="57"/>
    </row>
    <row r="13" spans="1:20" x14ac:dyDescent="0.25">
      <c r="A13" s="57">
        <v>11</v>
      </c>
      <c r="B13" s="57" t="s">
        <v>69</v>
      </c>
      <c r="C13" s="62">
        <v>4.95</v>
      </c>
      <c r="D13" s="57"/>
      <c r="E13" s="57"/>
      <c r="F13" s="57">
        <v>5.49</v>
      </c>
      <c r="G13" s="57"/>
      <c r="H13" s="57"/>
      <c r="I13" s="57">
        <v>5.48</v>
      </c>
      <c r="J13" s="57">
        <v>5.3699999999999998E-2</v>
      </c>
      <c r="K13" s="57">
        <v>0.45</v>
      </c>
      <c r="L13" s="57">
        <v>5.4</v>
      </c>
      <c r="M13" s="57" t="s">
        <v>56</v>
      </c>
      <c r="N13" s="57">
        <v>0</v>
      </c>
      <c r="O13" s="57">
        <v>3</v>
      </c>
      <c r="P13" s="57">
        <v>0.4</v>
      </c>
      <c r="Q13" s="57">
        <v>2</v>
      </c>
      <c r="R13" s="57">
        <v>0.6</v>
      </c>
      <c r="S13" s="57" t="s">
        <v>90</v>
      </c>
      <c r="T13" s="57"/>
    </row>
    <row r="14" spans="1:20" x14ac:dyDescent="0.25">
      <c r="A14" s="57">
        <v>12</v>
      </c>
      <c r="B14" s="57" t="s">
        <v>71</v>
      </c>
      <c r="C14" s="62">
        <v>5.4</v>
      </c>
      <c r="D14" s="57"/>
      <c r="E14" s="57"/>
      <c r="F14" s="57">
        <v>5.49</v>
      </c>
      <c r="G14" s="57"/>
      <c r="H14" s="57"/>
      <c r="I14" s="57">
        <v>5.48</v>
      </c>
      <c r="J14" s="57"/>
      <c r="K14" s="57"/>
      <c r="L14" s="57"/>
      <c r="M14" s="57" t="s">
        <v>55</v>
      </c>
      <c r="N14" s="57">
        <v>0</v>
      </c>
      <c r="O14" s="57">
        <v>3</v>
      </c>
      <c r="P14" s="57">
        <v>0.4</v>
      </c>
      <c r="Q14" s="57">
        <v>3</v>
      </c>
      <c r="R14" s="57">
        <v>1.18</v>
      </c>
      <c r="S14" s="57"/>
      <c r="T14" s="57"/>
    </row>
    <row r="15" spans="1:20" x14ac:dyDescent="0.25">
      <c r="A15" s="57">
        <v>13</v>
      </c>
      <c r="B15" s="57" t="s">
        <v>68</v>
      </c>
      <c r="C15" s="62">
        <v>5.48</v>
      </c>
      <c r="D15" s="57"/>
      <c r="E15" s="57"/>
      <c r="F15" s="57">
        <v>5.49</v>
      </c>
      <c r="G15" s="57">
        <v>0.92789999999999995</v>
      </c>
      <c r="H15" s="57">
        <v>1.76</v>
      </c>
      <c r="I15" s="57">
        <v>7.24</v>
      </c>
      <c r="J15" s="57">
        <v>0.4597</v>
      </c>
      <c r="K15" s="57">
        <v>0.72</v>
      </c>
      <c r="L15" s="57">
        <v>6.2</v>
      </c>
      <c r="M15" s="57" t="s">
        <v>56</v>
      </c>
      <c r="N15" s="57">
        <v>0</v>
      </c>
      <c r="O15" s="57">
        <v>3</v>
      </c>
      <c r="P15" s="57">
        <v>0.4</v>
      </c>
      <c r="Q15" s="57">
        <v>3</v>
      </c>
      <c r="R15" s="57">
        <v>1.18</v>
      </c>
      <c r="S15" s="57" t="s">
        <v>91</v>
      </c>
      <c r="T15" s="57"/>
    </row>
    <row r="16" spans="1:20" x14ac:dyDescent="0.25">
      <c r="A16" s="57">
        <v>14</v>
      </c>
      <c r="B16" s="57" t="s">
        <v>70</v>
      </c>
      <c r="C16" s="62">
        <v>5.49</v>
      </c>
      <c r="D16" s="57">
        <v>0.34439999999999998</v>
      </c>
      <c r="E16" s="57">
        <v>1.3</v>
      </c>
      <c r="F16" s="57">
        <v>6.79</v>
      </c>
      <c r="G16" s="57"/>
      <c r="H16" s="57"/>
      <c r="I16" s="57">
        <v>7.24</v>
      </c>
      <c r="J16" s="57"/>
      <c r="K16" s="57"/>
      <c r="L16" s="57">
        <v>6.2</v>
      </c>
      <c r="M16" s="57" t="s">
        <v>56</v>
      </c>
      <c r="N16" s="57">
        <v>1</v>
      </c>
      <c r="O16" s="57">
        <v>3</v>
      </c>
      <c r="P16" s="57">
        <v>0.4</v>
      </c>
      <c r="Q16" s="57">
        <v>3</v>
      </c>
      <c r="R16" s="57">
        <v>1.18</v>
      </c>
      <c r="S16" s="57" t="s">
        <v>72</v>
      </c>
      <c r="T16" s="57"/>
    </row>
    <row r="17" spans="1:20" x14ac:dyDescent="0.25">
      <c r="A17" s="57">
        <v>15</v>
      </c>
      <c r="B17" s="57" t="s">
        <v>73</v>
      </c>
      <c r="C17" s="62">
        <v>6.2</v>
      </c>
      <c r="D17" s="57"/>
      <c r="E17" s="57"/>
      <c r="F17" s="57">
        <v>6.79</v>
      </c>
      <c r="G17" s="57"/>
      <c r="H17" s="57"/>
      <c r="I17" s="57">
        <v>7.24</v>
      </c>
      <c r="J17" s="57">
        <v>0.28860000000000002</v>
      </c>
      <c r="K17" s="57">
        <v>0.61</v>
      </c>
      <c r="L17" s="57">
        <v>6.81</v>
      </c>
      <c r="M17" s="57" t="s">
        <v>56</v>
      </c>
      <c r="N17" s="57">
        <v>0</v>
      </c>
      <c r="O17" s="57">
        <v>3</v>
      </c>
      <c r="P17" s="57">
        <v>0.4</v>
      </c>
      <c r="Q17" s="57">
        <v>4</v>
      </c>
      <c r="R17" s="57">
        <v>1.18</v>
      </c>
      <c r="S17" s="57" t="s">
        <v>92</v>
      </c>
      <c r="T17" s="57"/>
    </row>
    <row r="18" spans="1:20" x14ac:dyDescent="0.25">
      <c r="A18" s="57">
        <v>16</v>
      </c>
      <c r="B18" s="57" t="s">
        <v>87</v>
      </c>
      <c r="C18" s="62">
        <v>6.79</v>
      </c>
      <c r="D18" s="57">
        <v>0.65129999999999999</v>
      </c>
      <c r="E18" s="57">
        <v>2.02</v>
      </c>
      <c r="F18" s="57">
        <v>8.81</v>
      </c>
      <c r="G18" s="57"/>
      <c r="H18" s="57"/>
      <c r="I18" s="57">
        <v>7.24</v>
      </c>
      <c r="J18" s="57"/>
      <c r="K18" s="57"/>
      <c r="L18" s="57">
        <v>6.81</v>
      </c>
      <c r="M18" s="57" t="s">
        <v>56</v>
      </c>
      <c r="N18" s="57">
        <v>1</v>
      </c>
      <c r="O18" s="57">
        <v>3</v>
      </c>
      <c r="P18" s="57">
        <v>0.4</v>
      </c>
      <c r="Q18" s="57">
        <v>4</v>
      </c>
      <c r="R18" s="57">
        <v>1.18</v>
      </c>
      <c r="S18" s="57" t="s">
        <v>74</v>
      </c>
      <c r="T18" s="57"/>
    </row>
    <row r="19" spans="1:20" x14ac:dyDescent="0.25">
      <c r="A19" s="57">
        <v>17</v>
      </c>
      <c r="B19" s="57" t="s">
        <v>75</v>
      </c>
      <c r="C19" s="62">
        <v>6.81</v>
      </c>
      <c r="D19" s="57"/>
      <c r="E19" s="57"/>
      <c r="F19" s="57">
        <v>8.81</v>
      </c>
      <c r="G19" s="57"/>
      <c r="H19" s="57"/>
      <c r="I19" s="57">
        <v>7.24</v>
      </c>
      <c r="J19" s="57">
        <v>0.68859999999999999</v>
      </c>
      <c r="K19" s="57">
        <v>0.88</v>
      </c>
      <c r="L19" s="57">
        <v>7.69</v>
      </c>
      <c r="M19" s="57" t="s">
        <v>56</v>
      </c>
      <c r="N19" s="57">
        <v>0</v>
      </c>
      <c r="O19" s="57">
        <v>4</v>
      </c>
      <c r="P19" s="57">
        <v>1.1100000000000001</v>
      </c>
      <c r="Q19" s="57">
        <v>4</v>
      </c>
      <c r="R19" s="57">
        <v>1.18</v>
      </c>
      <c r="S19" s="57" t="s">
        <v>76</v>
      </c>
      <c r="T19" s="57"/>
    </row>
    <row r="20" spans="1:20" x14ac:dyDescent="0.25">
      <c r="A20" s="57">
        <v>18</v>
      </c>
      <c r="B20" s="57" t="s">
        <v>77</v>
      </c>
      <c r="C20" s="62">
        <v>7.24</v>
      </c>
      <c r="D20" s="57"/>
      <c r="E20" s="57"/>
      <c r="F20" s="57">
        <v>8.81</v>
      </c>
      <c r="G20" s="57">
        <v>0.33169999999999999</v>
      </c>
      <c r="H20" s="57">
        <v>1.17</v>
      </c>
      <c r="I20" s="57">
        <v>8.41</v>
      </c>
      <c r="J20" s="57"/>
      <c r="K20" s="57"/>
      <c r="L20" s="57">
        <v>7.69</v>
      </c>
      <c r="M20" s="57" t="s">
        <v>56</v>
      </c>
      <c r="N20" s="57">
        <v>1</v>
      </c>
      <c r="O20" s="57">
        <v>4</v>
      </c>
      <c r="P20" s="57">
        <v>1.1100000000000001</v>
      </c>
      <c r="Q20" s="57">
        <v>4</v>
      </c>
      <c r="R20" s="57">
        <v>1.18</v>
      </c>
      <c r="S20" s="57" t="s">
        <v>78</v>
      </c>
      <c r="T20" s="57"/>
    </row>
    <row r="21" spans="1:20" x14ac:dyDescent="0.25">
      <c r="A21" s="57">
        <v>19</v>
      </c>
      <c r="B21" s="57" t="s">
        <v>79</v>
      </c>
      <c r="C21" s="62">
        <v>7.69</v>
      </c>
      <c r="D21" s="57"/>
      <c r="E21" s="57"/>
      <c r="F21" s="57">
        <v>8.81</v>
      </c>
      <c r="G21" s="57"/>
      <c r="H21" s="57"/>
      <c r="I21" s="57">
        <v>8.41</v>
      </c>
      <c r="J21" s="57">
        <v>0.46310000000000001</v>
      </c>
      <c r="K21" s="57">
        <v>0.73</v>
      </c>
      <c r="L21" s="57">
        <v>8.42</v>
      </c>
      <c r="M21" s="57" t="s">
        <v>56</v>
      </c>
      <c r="N21" s="57">
        <v>0</v>
      </c>
      <c r="O21" s="57">
        <v>5</v>
      </c>
      <c r="P21" s="57">
        <v>1.1299999999999999</v>
      </c>
      <c r="Q21" s="57">
        <v>4</v>
      </c>
      <c r="R21" s="57">
        <v>1.18</v>
      </c>
      <c r="S21" s="57" t="s">
        <v>88</v>
      </c>
      <c r="T21" s="57"/>
    </row>
    <row r="22" spans="1:20" x14ac:dyDescent="0.25">
      <c r="A22" s="57">
        <v>20</v>
      </c>
      <c r="B22" s="57" t="s">
        <v>93</v>
      </c>
      <c r="C22" s="62">
        <v>8.41</v>
      </c>
      <c r="D22" s="57"/>
      <c r="E22" s="57"/>
      <c r="F22" s="57">
        <v>8.81</v>
      </c>
      <c r="G22" s="57">
        <v>0.12230000000000001</v>
      </c>
      <c r="H22" s="57">
        <v>0.96</v>
      </c>
      <c r="I22" s="57">
        <v>9.3699999999999992</v>
      </c>
      <c r="J22" s="57"/>
      <c r="K22" s="57"/>
      <c r="L22" s="57">
        <v>8.42</v>
      </c>
      <c r="M22" s="57" t="s">
        <v>56</v>
      </c>
      <c r="N22" s="57">
        <v>1</v>
      </c>
      <c r="O22" s="57">
        <v>5</v>
      </c>
      <c r="P22" s="57">
        <v>1.1299999999999999</v>
      </c>
      <c r="Q22" s="57">
        <v>4</v>
      </c>
      <c r="R22" s="57">
        <v>1.18</v>
      </c>
      <c r="S22" s="57" t="s">
        <v>80</v>
      </c>
      <c r="T22" s="57"/>
    </row>
    <row r="23" spans="1:20" x14ac:dyDescent="0.25">
      <c r="A23" s="57"/>
      <c r="B23" s="62"/>
      <c r="C23" s="62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</row>
    <row r="25" spans="1:20" x14ac:dyDescent="0.25">
      <c r="I25" s="5">
        <f>2.81-2.11</f>
        <v>0.70000000000000018</v>
      </c>
      <c r="P25" s="63"/>
    </row>
    <row r="26" spans="1:20" x14ac:dyDescent="0.25">
      <c r="I26" s="5">
        <f>2.83-2.26</f>
        <v>0.57000000000000028</v>
      </c>
      <c r="J26" s="63"/>
    </row>
    <row r="27" spans="1:20" x14ac:dyDescent="0.25">
      <c r="J27" s="63"/>
    </row>
    <row r="28" spans="1:20" x14ac:dyDescent="0.25">
      <c r="I28" s="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Lauu Vaca</dc:creator>
  <cp:lastModifiedBy>Lauu Vaca</cp:lastModifiedBy>
  <dcterms:created xsi:type="dcterms:W3CDTF">2020-03-01T13:52:00Z</dcterms:created>
  <dcterms:modified xsi:type="dcterms:W3CDTF">2020-03-03T16:46:34Z</dcterms:modified>
</cp:coreProperties>
</file>