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lance Sheet" r:id="rId3" sheetId="1"/>
  </sheets>
</workbook>
</file>

<file path=xl/sharedStrings.xml><?xml version="1.0" encoding="utf-8"?>
<sst xmlns="http://schemas.openxmlformats.org/spreadsheetml/2006/main" count="64" uniqueCount="64">
  <si>
    <t>Total</t>
  </si>
  <si>
    <t>Assets</t>
  </si>
  <si>
    <t xml:space="preserve">   Current Assets</t>
  </si>
  <si>
    <t xml:space="preserve">      106.0000 Prepaid Expenses</t>
  </si>
  <si>
    <t xml:space="preserve">      106.5000 Advance billing</t>
  </si>
  <si>
    <t xml:space="preserve">      112.0000 Amount due from shareholder</t>
  </si>
  <si>
    <t xml:space="preserve">      113.0000 Other receivables</t>
  </si>
  <si>
    <t xml:space="preserve">      165.0000 Deposits</t>
  </si>
  <si>
    <t xml:space="preserve">      184.1700 Due From/ To Affiliate - BCEI MY</t>
  </si>
  <si>
    <t xml:space="preserve">      184.1701 Due from / to affiliate - BCEI ID Rep office</t>
  </si>
  <si>
    <t xml:space="preserve">      Cash and cash equivalents</t>
  </si>
  <si>
    <t xml:space="preserve">         102.1400 14 BCEI Singapore JPMorgan Chase - SGD</t>
  </si>
  <si>
    <t xml:space="preserve">         contra</t>
  </si>
  <si>
    <t xml:space="preserve">      Total Cash and cash equivalents</t>
  </si>
  <si>
    <t xml:space="preserve">      Trade and other receivables</t>
  </si>
  <si>
    <t xml:space="preserve">         Trade and other receivables</t>
  </si>
  <si>
    <t xml:space="preserve">      Total Trade and other receivables</t>
  </si>
  <si>
    <t xml:space="preserve">   Total Current Assets</t>
  </si>
  <si>
    <t xml:space="preserve">   Non-current Assets</t>
  </si>
  <si>
    <t xml:space="preserve">      160.000 Investment-Affiliate</t>
  </si>
  <si>
    <t xml:space="preserve">         160.1000 Investment in BCEI Malaysia</t>
  </si>
  <si>
    <t xml:space="preserve">         160.2000 Investment in BCEI SG (RO)</t>
  </si>
  <si>
    <t xml:space="preserve">      Total 160.000 Investment-Affiliate</t>
  </si>
  <si>
    <t xml:space="preserve">      Property, plant and equipment:</t>
  </si>
  <si>
    <t xml:space="preserve">         153.000 Right-of-use Lease - Building</t>
  </si>
  <si>
    <t xml:space="preserve">         153.1000 Accumulated depreciation - ROU lease building</t>
  </si>
  <si>
    <t xml:space="preserve">      Total Property, plant and equipment:</t>
  </si>
  <si>
    <t xml:space="preserve">   Total Non-current Assets</t>
  </si>
  <si>
    <t>Total Assets</t>
  </si>
  <si>
    <t>Liabilities and Equity</t>
  </si>
  <si>
    <t xml:space="preserve">   Current Liabilities</t>
  </si>
  <si>
    <t xml:space="preserve">      179.0500 Due From/To Affiliate - BCEI US</t>
  </si>
  <si>
    <t xml:space="preserve">      205.0000 Accrual</t>
  </si>
  <si>
    <t xml:space="preserve">      206.0000 Loan Payable</t>
  </si>
  <si>
    <t xml:space="preserve">      206.1000 ICO Loan interest Payable</t>
  </si>
  <si>
    <t xml:space="preserve">      207.0000 Lease liability - Building</t>
  </si>
  <si>
    <t xml:space="preserve">      208.0000 Contract Liabilities</t>
  </si>
  <si>
    <t xml:space="preserve">      209.000 Other payables</t>
  </si>
  <si>
    <t xml:space="preserve">      230.0000 Salary Payables</t>
  </si>
  <si>
    <t xml:space="preserve">      231.0000 ACR'D BONUSES &amp; COMM.</t>
  </si>
  <si>
    <t xml:space="preserve">      239.0301 A/P GST - S</t>
  </si>
  <si>
    <t xml:space="preserve">      241.0301 Income tax payable</t>
  </si>
  <si>
    <t xml:space="preserve">      GST Suspense</t>
  </si>
  <si>
    <t xml:space="preserve">      Trade payables</t>
  </si>
  <si>
    <t xml:space="preserve">         201.0000 Trade and other payables - SGD</t>
  </si>
  <si>
    <t xml:space="preserve">         201.0001 Trade and other payables - JPY</t>
  </si>
  <si>
    <t xml:space="preserve">         201.0002 Trade and other payables - KRW</t>
  </si>
  <si>
    <t xml:space="preserve">         201.0003 Trade and other payables - MYR</t>
  </si>
  <si>
    <t xml:space="preserve">         201.0004 Trade and other payables - USD</t>
  </si>
  <si>
    <t xml:space="preserve">         201.0005 Trade and other payables - IDR</t>
  </si>
  <si>
    <t xml:space="preserve">         201.0006 Trade and other payables - PHP</t>
  </si>
  <si>
    <t xml:space="preserve">         201.0007 Trade and other payables - EUR</t>
  </si>
  <si>
    <t xml:space="preserve">      Total Trade payables</t>
  </si>
  <si>
    <t xml:space="preserve">   Total Current Liabilities</t>
  </si>
  <si>
    <t xml:space="preserve">   Equity</t>
  </si>
  <si>
    <t xml:space="preserve">      301.0000 Common Stock</t>
  </si>
  <si>
    <t xml:space="preserve">      311.0000 Prev Yrs Retained Earnings</t>
  </si>
  <si>
    <t xml:space="preserve">      Profit for the year</t>
  </si>
  <si>
    <t xml:space="preserve">   Total Equity</t>
  </si>
  <si>
    <t>Total Liabilities and Equity</t>
  </si>
  <si>
    <t>Thursday, Apr 25, 2024 05:42:20 PM GMT+8 - Accrual Basis</t>
  </si>
  <si>
    <t>BCEI SG PTE. LTD.</t>
  </si>
  <si>
    <t>Balance Sheet</t>
  </si>
  <si>
    <t>As of December 31, 2023</t>
  </si>
</sst>
</file>

<file path=xl/styles.xml><?xml version="1.0" encoding="utf-8"?>
<styleSheet xmlns="http://schemas.openxmlformats.org/spreadsheetml/2006/main">
  <numFmts count="2">
    <numFmt numFmtId="164" formatCode="#,##0.00\ _€"/>
    <numFmt numFmtId="165" formatCode="&quot;S$&quot;* #,##0.00\ _€"/>
  </numFmts>
  <fonts count="6">
    <font>
      <sz val="11.0"/>
      <color indexed="8"/>
      <name val="Calibri"/>
      <family val="2"/>
      <scheme val="minor"/>
    </font>
    <font>
      <name val="Arial"/>
      <sz val="9.0"/>
      <b val="true"/>
      <color indexed="8"/>
    </font>
    <font>
      <name val="Arial"/>
      <sz val="8.0"/>
      <b val="true"/>
      <color indexed="8"/>
    </font>
    <font>
      <name val="Arial"/>
      <sz val="8.0"/>
      <color indexed="8"/>
    </font>
    <font>
      <name val="Arial"/>
      <sz val="14.0"/>
      <b val="true"/>
      <color indexed="8"/>
    </font>
    <font>
      <name val="Arial"/>
      <sz val="10.0"/>
      <b val="true"/>
      <color indexed="8"/>
    </font>
  </fonts>
  <fills count="2">
    <fill>
      <patternFill patternType="none"/>
    </fill>
    <fill>
      <patternFill patternType="darkGray"/>
    </fill>
  </fills>
  <borders count="4">
    <border>
      <left/>
      <right/>
      <top/>
      <bottom/>
      <diagonal/>
    </border>
    <border>
      <bottom style="thin"/>
    </border>
    <border>
      <top style="thin"/>
    </border>
    <border>
      <top style="thin"/>
      <bottom>
        <color indexed="6"/>
      </bottom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>
      <alignment wrapText="true"/>
    </xf>
    <xf numFmtId="0" fontId="1" fillId="0" borderId="1" xfId="0" applyBorder="true" applyFont="true">
      <alignment wrapText="true" horizontal="center"/>
    </xf>
    <xf numFmtId="0" fontId="2" fillId="0" borderId="0" xfId="0" applyFont="true">
      <alignment wrapText="true" horizontal="left"/>
    </xf>
    <xf numFmtId="164" fontId="3" fillId="0" borderId="0" xfId="0" applyNumberFormat="true" applyFont="true">
      <alignment wrapText="true"/>
    </xf>
    <xf numFmtId="164" fontId="3" fillId="0" borderId="0" xfId="0" applyNumberFormat="true" applyFont="true">
      <alignment wrapText="true" horizontal="right"/>
    </xf>
    <xf numFmtId="165" fontId="2" fillId="0" borderId="2" xfId="0" applyBorder="true" applyNumberFormat="true" applyFont="true">
      <alignment wrapText="true" horizontal="right"/>
    </xf>
    <xf numFmtId="165" fontId="2" fillId="0" borderId="3" xfId="0" applyBorder="true" applyNumberFormat="true" applyFont="true">
      <alignment wrapText="true" horizontal="right"/>
    </xf>
    <xf numFmtId="0" fontId="3" fillId="0" borderId="0" xfId="0" applyFont="true">
      <alignment wrapText="false" horizontal="center"/>
    </xf>
    <xf numFmtId="0" fontId="4" fillId="0" borderId="0" xfId="0" applyFont="true">
      <alignment wrapText="false" horizontal="center"/>
    </xf>
    <xf numFmtId="0" fontId="5" fillId="0" borderId="0" xfId="0" applyFont="true">
      <alignment wrapText="false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68"/>
  <sheetViews>
    <sheetView workbookViewId="0" tabSelected="true"/>
  </sheetViews>
  <sheetFormatPr defaultRowHeight="15.0"/>
  <cols>
    <col min="1" max="1" width="55.0" customWidth="true"/>
    <col min="2" max="2" width="15.46875" customWidth="true"/>
  </cols>
  <sheetData>
    <row r="1">
      <c r="A1" s="9" t="s">
        <v>61</v>
      </c>
      <c r="B1"/>
    </row>
    <row r="2">
      <c r="A2" s="9" t="s">
        <v>62</v>
      </c>
      <c r="B2"/>
    </row>
    <row r="3">
      <c r="A3" s="10" t="s">
        <v>63</v>
      </c>
      <c r="B3"/>
    </row>
    <row r="5">
      <c r="A5" s="1"/>
      <c r="B5" t="s" s="2">
        <v>0</v>
      </c>
    </row>
    <row r="6">
      <c r="A6" t="s" s="3">
        <v>1</v>
      </c>
      <c r="B6" s="4"/>
    </row>
    <row r="7">
      <c r="A7" t="s" s="3">
        <v>2</v>
      </c>
      <c r="B7" s="4"/>
    </row>
    <row r="8">
      <c r="A8" t="s" s="3">
        <v>3</v>
      </c>
      <c r="B8" t="n" s="5">
        <f>216891.20</f>
        <v>0.0</v>
      </c>
    </row>
    <row r="9">
      <c r="A9" t="s" s="3">
        <v>4</v>
      </c>
      <c r="B9" t="n" s="5">
        <f>0.00</f>
        <v>0.0</v>
      </c>
    </row>
    <row r="10">
      <c r="A10" t="s" s="3">
        <v>5</v>
      </c>
      <c r="B10" t="n" s="5">
        <f>0.00</f>
        <v>0.0</v>
      </c>
    </row>
    <row r="11">
      <c r="A11" t="s" s="3">
        <v>6</v>
      </c>
      <c r="B11" t="n" s="5">
        <f>7604.52</f>
        <v>0.0</v>
      </c>
    </row>
    <row r="12">
      <c r="A12" t="s" s="3">
        <v>7</v>
      </c>
      <c r="B12" t="n" s="5">
        <f>30339.00</f>
        <v>0.0</v>
      </c>
    </row>
    <row r="13">
      <c r="A13" t="s" s="3">
        <v>8</v>
      </c>
      <c r="B13" t="n" s="5">
        <f>0.00</f>
        <v>0.0</v>
      </c>
    </row>
    <row r="14">
      <c r="A14" t="s" s="3">
        <v>9</v>
      </c>
      <c r="B14" t="n" s="5">
        <f>400000.00</f>
        <v>0.0</v>
      </c>
    </row>
    <row r="15">
      <c r="A15" t="s" s="3">
        <v>10</v>
      </c>
      <c r="B15" s="4"/>
    </row>
    <row r="16">
      <c r="A16" t="s" s="3">
        <v>11</v>
      </c>
      <c r="B16" t="n" s="5">
        <f>4273386.30</f>
        <v>0.0</v>
      </c>
    </row>
    <row r="17">
      <c r="A17" t="s" s="3">
        <v>12</v>
      </c>
      <c r="B17" t="n" s="5">
        <f>0.00</f>
        <v>0.0</v>
      </c>
    </row>
    <row r="18">
      <c r="A18" t="s" s="3">
        <v>13</v>
      </c>
      <c r="B18" t="n" s="6">
        <f>(B16)+(B17)</f>
        <v>0.0</v>
      </c>
    </row>
    <row r="19">
      <c r="A19" t="s" s="3">
        <v>14</v>
      </c>
      <c r="B19" s="4"/>
    </row>
    <row r="20">
      <c r="A20" t="s" s="3">
        <v>15</v>
      </c>
      <c r="B20" t="n" s="5">
        <f>139082.89</f>
        <v>0.0</v>
      </c>
    </row>
    <row r="21">
      <c r="A21" t="s" s="3">
        <v>16</v>
      </c>
      <c r="B21" t="n" s="6">
        <f>B20</f>
        <v>0.0</v>
      </c>
    </row>
    <row r="22">
      <c r="A22" t="s" s="3">
        <v>17</v>
      </c>
      <c r="B22" t="n" s="6">
        <f>((((((((B8)+(B9))+(B10))+(B11))+(B12))+(B13))+(B14))+(B18))+(B21)</f>
        <v>0.0</v>
      </c>
    </row>
    <row r="23">
      <c r="A23" t="s" s="3">
        <v>18</v>
      </c>
      <c r="B23" s="4"/>
    </row>
    <row r="24">
      <c r="A24" t="s" s="3">
        <v>19</v>
      </c>
      <c r="B24" s="4"/>
    </row>
    <row r="25">
      <c r="A25" t="s" s="3">
        <v>20</v>
      </c>
      <c r="B25" t="n" s="5">
        <f>216310.76</f>
        <v>0.0</v>
      </c>
    </row>
    <row r="26">
      <c r="A26" t="s" s="3">
        <v>21</v>
      </c>
      <c r="B26" t="n" s="5">
        <f>100000.00</f>
        <v>0.0</v>
      </c>
    </row>
    <row r="27">
      <c r="A27" t="s" s="3">
        <v>22</v>
      </c>
      <c r="B27" t="n" s="6">
        <f>((B24)+(B25))+(B26)</f>
        <v>0.0</v>
      </c>
    </row>
    <row r="28">
      <c r="A28" t="s" s="3">
        <v>23</v>
      </c>
      <c r="B28" s="4"/>
    </row>
    <row r="29">
      <c r="A29" t="s" s="3">
        <v>24</v>
      </c>
      <c r="B29" t="n" s="5">
        <f>273911.41</f>
        <v>0.0</v>
      </c>
    </row>
    <row r="30">
      <c r="A30" t="s" s="3">
        <v>25</v>
      </c>
      <c r="B30" t="n" s="5">
        <f>-205433.55</f>
        <v>0.0</v>
      </c>
    </row>
    <row r="31">
      <c r="A31" t="s" s="3">
        <v>26</v>
      </c>
      <c r="B31" t="n" s="6">
        <f>(B29)+(B30)</f>
        <v>0.0</v>
      </c>
    </row>
    <row r="32">
      <c r="A32" t="s" s="3">
        <v>27</v>
      </c>
      <c r="B32" t="n" s="6">
        <f>(B27)+(B31)</f>
        <v>0.0</v>
      </c>
    </row>
    <row r="33">
      <c r="A33" t="s" s="3">
        <v>28</v>
      </c>
      <c r="B33" t="n" s="7">
        <f>(B22)+(B32)</f>
        <v>0.0</v>
      </c>
    </row>
    <row r="34">
      <c r="A34" t="s" s="3">
        <v>29</v>
      </c>
      <c r="B34" s="4"/>
    </row>
    <row r="35">
      <c r="A35" t="s" s="3">
        <v>30</v>
      </c>
      <c r="B35" s="4"/>
    </row>
    <row r="36">
      <c r="A36" t="s" s="3">
        <v>31</v>
      </c>
      <c r="B36" t="n" s="5">
        <f>4393655.77</f>
        <v>0.0</v>
      </c>
    </row>
    <row r="37">
      <c r="A37" t="s" s="3">
        <v>32</v>
      </c>
      <c r="B37" t="n" s="5">
        <f>22952.00</f>
        <v>0.0</v>
      </c>
    </row>
    <row r="38">
      <c r="A38" t="s" s="3">
        <v>33</v>
      </c>
      <c r="B38" t="n" s="5">
        <f>0.00</f>
        <v>0.0</v>
      </c>
    </row>
    <row r="39">
      <c r="A39" t="s" s="3">
        <v>34</v>
      </c>
      <c r="B39" t="n" s="5">
        <f>25495.47</f>
        <v>0.0</v>
      </c>
    </row>
    <row r="40">
      <c r="A40" t="s" s="3">
        <v>35</v>
      </c>
      <c r="B40" t="n" s="5">
        <f>83218.15</f>
        <v>0.0</v>
      </c>
    </row>
    <row r="41">
      <c r="A41" t="s" s="3">
        <v>36</v>
      </c>
      <c r="B41" t="n" s="5">
        <f>0.00</f>
        <v>0.0</v>
      </c>
    </row>
    <row r="42">
      <c r="A42" t="s" s="3">
        <v>37</v>
      </c>
      <c r="B42" t="n" s="5">
        <f>0.00</f>
        <v>0.0</v>
      </c>
    </row>
    <row r="43">
      <c r="A43" t="s" s="3">
        <v>38</v>
      </c>
      <c r="B43" t="n" s="5">
        <f>0.00</f>
        <v>0.0</v>
      </c>
    </row>
    <row r="44">
      <c r="A44" t="s" s="3">
        <v>39</v>
      </c>
      <c r="B44" t="n" s="5">
        <f>331106.82</f>
        <v>0.0</v>
      </c>
    </row>
    <row r="45">
      <c r="A45" t="s" s="3">
        <v>40</v>
      </c>
      <c r="B45" t="n" s="5">
        <f>-40991.59</f>
        <v>0.0</v>
      </c>
    </row>
    <row r="46">
      <c r="A46" t="s" s="3">
        <v>41</v>
      </c>
      <c r="B46" t="n" s="5">
        <f>73986.82</f>
        <v>0.0</v>
      </c>
    </row>
    <row r="47">
      <c r="A47" t="s" s="3">
        <v>42</v>
      </c>
      <c r="B47" t="n" s="5">
        <f>0.00</f>
        <v>0.0</v>
      </c>
    </row>
    <row r="48">
      <c r="A48" t="s" s="3">
        <v>43</v>
      </c>
      <c r="B48" s="4"/>
    </row>
    <row r="49">
      <c r="A49" t="s" s="3">
        <v>44</v>
      </c>
      <c r="B49" t="n" s="5">
        <f>29606.58</f>
        <v>0.0</v>
      </c>
    </row>
    <row r="50">
      <c r="A50" t="s" s="3">
        <v>45</v>
      </c>
      <c r="B50" t="n" s="5">
        <f>0.00</f>
        <v>0.0</v>
      </c>
    </row>
    <row r="51">
      <c r="A51" t="s" s="3">
        <v>46</v>
      </c>
      <c r="B51" t="n" s="5">
        <f>0.00</f>
        <v>0.0</v>
      </c>
    </row>
    <row r="52">
      <c r="A52" t="s" s="3">
        <v>47</v>
      </c>
      <c r="B52" t="n" s="5">
        <f>0.00</f>
        <v>0.0</v>
      </c>
    </row>
    <row r="53">
      <c r="A53" t="s" s="3">
        <v>48</v>
      </c>
      <c r="B53" t="n" s="5">
        <f>3747.82</f>
        <v>0.0</v>
      </c>
    </row>
    <row r="54">
      <c r="A54" t="s" s="3">
        <v>49</v>
      </c>
      <c r="B54" t="n" s="5">
        <f>95945.88</f>
        <v>0.0</v>
      </c>
    </row>
    <row r="55">
      <c r="A55" t="s" s="3">
        <v>50</v>
      </c>
      <c r="B55" t="n" s="5">
        <f>0.00</f>
        <v>0.0</v>
      </c>
    </row>
    <row r="56">
      <c r="A56" t="s" s="3">
        <v>51</v>
      </c>
      <c r="B56" t="n" s="5">
        <f>0.00</f>
        <v>0.0</v>
      </c>
    </row>
    <row r="57">
      <c r="A57" t="s" s="3">
        <v>52</v>
      </c>
      <c r="B57" t="n" s="6">
        <f>(((((((B49)+(B50))+(B51))+(B52))+(B53))+(B54))+(B55))+(B56)</f>
        <v>0.0</v>
      </c>
    </row>
    <row r="58">
      <c r="A58" t="s" s="3">
        <v>53</v>
      </c>
      <c r="B58" t="n" s="6">
        <f>((((((((((((B36)+(B37))+(B38))+(B39))+(B40))+(B41))+(B42))+(B43))+(B44))+(B45))+(B46))+(B47))+(B57)</f>
        <v>0.0</v>
      </c>
    </row>
    <row r="59">
      <c r="A59" t="s" s="3">
        <v>54</v>
      </c>
      <c r="B59" s="4"/>
    </row>
    <row r="60">
      <c r="A60" t="s" s="3">
        <v>55</v>
      </c>
      <c r="B60" t="n" s="5">
        <f>100000.00</f>
        <v>0.0</v>
      </c>
    </row>
    <row r="61">
      <c r="A61" t="s" s="3">
        <v>56</v>
      </c>
      <c r="B61" t="n" s="5">
        <f>-20336.63</f>
        <v>0.0</v>
      </c>
    </row>
    <row r="62">
      <c r="A62" t="s" s="3">
        <v>57</v>
      </c>
      <c r="B62" t="n" s="5">
        <f>353705.44</f>
        <v>0.0</v>
      </c>
    </row>
    <row r="63">
      <c r="A63" t="s" s="3">
        <v>58</v>
      </c>
      <c r="B63" t="n" s="6">
        <f>((B60)+(B61))+(B62)</f>
        <v>0.0</v>
      </c>
    </row>
    <row r="64">
      <c r="A64" t="s" s="3">
        <v>59</v>
      </c>
      <c r="B64" t="n" s="7">
        <f>(B58)+(B63)</f>
        <v>0.0</v>
      </c>
    </row>
    <row r="65">
      <c r="A65" s="3"/>
      <c r="B65" s="4"/>
    </row>
    <row r="68">
      <c r="A68" s="8" t="s">
        <v>60</v>
      </c>
      <c r="B68"/>
    </row>
  </sheetData>
  <mergeCells count="4">
    <mergeCell ref="A68:B68"/>
    <mergeCell ref="A1:B1"/>
    <mergeCell ref="A2:B2"/>
    <mergeCell ref="A3:B3"/>
  </mergeCells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2024-04-25T09:42:20Z</dcterms:created>
  <dc:creator>Apache POI</dc:creator>
</cp:coreProperties>
</file>