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19660" tabRatio="993" activeTab="4"/>
  </bookViews>
  <sheets>
    <sheet name="Hoja1" sheetId="1" r:id="rId1"/>
    <sheet name="Hoja2" sheetId="2" r:id="rId2"/>
    <sheet name="Ficha Producto" sheetId="3" r:id="rId3"/>
    <sheet name="Hoja4" sheetId="4" r:id="rId4"/>
    <sheet name="Hoja5" sheetId="5" r:id="rId5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4" l="1"/>
  <c r="C16" i="4"/>
  <c r="G3" i="4"/>
  <c r="G4" i="4"/>
  <c r="G5" i="4"/>
  <c r="G2" i="4"/>
  <c r="F3" i="4"/>
  <c r="F4" i="4"/>
  <c r="F5" i="4"/>
  <c r="F2" i="4"/>
  <c r="H3" i="4"/>
  <c r="I3" i="4"/>
  <c r="H4" i="4"/>
  <c r="I4" i="4"/>
  <c r="H5" i="4"/>
  <c r="I5" i="4"/>
  <c r="H2" i="4"/>
  <c r="I2" i="4"/>
  <c r="B7" i="5"/>
  <c r="J2" i="4"/>
  <c r="K2" i="4"/>
  <c r="J3" i="4"/>
  <c r="K3" i="4"/>
  <c r="J4" i="4"/>
  <c r="K4" i="4"/>
  <c r="J5" i="4"/>
  <c r="K5" i="4"/>
  <c r="C22" i="4"/>
  <c r="C13" i="4"/>
  <c r="F6" i="3"/>
  <c r="F5" i="3"/>
</calcChain>
</file>

<file path=xl/sharedStrings.xml><?xml version="1.0" encoding="utf-8"?>
<sst xmlns="http://schemas.openxmlformats.org/spreadsheetml/2006/main" count="81" uniqueCount="69">
  <si>
    <t>PRODUCTOS</t>
  </si>
  <si>
    <t>REFERENCIA</t>
  </si>
  <si>
    <t>DESCRIPCIÓN</t>
  </si>
  <si>
    <t>PRECIO</t>
  </si>
  <si>
    <t>HD150</t>
  </si>
  <si>
    <t>DISCO DURO 150 MB</t>
  </si>
  <si>
    <t>HD250</t>
  </si>
  <si>
    <t>DISCO DURO 250 MB</t>
  </si>
  <si>
    <t>HD500</t>
  </si>
  <si>
    <t>DISCO DURO 500 MB</t>
  </si>
  <si>
    <t>HD1T</t>
  </si>
  <si>
    <t>DISCO DURO 1TERA</t>
  </si>
  <si>
    <t>HM15</t>
  </si>
  <si>
    <t>MONITOR 15"</t>
  </si>
  <si>
    <t>HM17</t>
  </si>
  <si>
    <t>MONITOR 17"</t>
  </si>
  <si>
    <t>HM20</t>
  </si>
  <si>
    <t>MONITOR 20"</t>
  </si>
  <si>
    <t>HM25</t>
  </si>
  <si>
    <t>MONITOR 25"</t>
  </si>
  <si>
    <t>SWIN7</t>
  </si>
  <si>
    <t>S.O. WINDOWS 7</t>
  </si>
  <si>
    <t>SWIN8</t>
  </si>
  <si>
    <t>S.O. WINDOWS 8</t>
  </si>
  <si>
    <t>SAND4.2</t>
  </si>
  <si>
    <t>S.O. ANDROID 4.2-INSTALACIÓN</t>
  </si>
  <si>
    <t>SAND4.4</t>
  </si>
  <si>
    <t>S.O. ANDROID 4.4-INSTALACIÓN</t>
  </si>
  <si>
    <t>MOM</t>
  </si>
  <si>
    <t>MANO OBRA MONTAJE HW</t>
  </si>
  <si>
    <t>MOS</t>
  </si>
  <si>
    <t>MANO OBRA INSTALACIÓN SW</t>
  </si>
  <si>
    <t>IVA</t>
  </si>
  <si>
    <t>CANTIDAD</t>
  </si>
  <si>
    <t>%</t>
  </si>
  <si>
    <t>DESCUENTOS</t>
  </si>
  <si>
    <t>25</t>
  </si>
  <si>
    <t>FICHA DEL PRODUCTO</t>
  </si>
  <si>
    <t>CÓDIGO DE PRODUCTO</t>
  </si>
  <si>
    <t>MES FACTURA</t>
  </si>
  <si>
    <t>CLIENTE</t>
  </si>
  <si>
    <t>NOMBRE</t>
  </si>
  <si>
    <t>ARTÍCULO</t>
  </si>
  <si>
    <t>PRECIO UNITARIO</t>
  </si>
  <si>
    <t>DESCUENTO</t>
  </si>
  <si>
    <t>BASE</t>
  </si>
  <si>
    <t>TOTAL</t>
  </si>
  <si>
    <t>ENERO</t>
  </si>
  <si>
    <t>11111111A</t>
  </si>
  <si>
    <t>MANUEL MARCO SUCH</t>
  </si>
  <si>
    <t>FEBRERO</t>
  </si>
  <si>
    <t>22222222B</t>
  </si>
  <si>
    <t>PEDRO PASTOR</t>
  </si>
  <si>
    <t>33333333C</t>
  </si>
  <si>
    <t>MARIANGELES VALDÉS</t>
  </si>
  <si>
    <t>MARZO</t>
  </si>
  <si>
    <t>44444444D</t>
  </si>
  <si>
    <t>RAFAEL ROMERO</t>
  </si>
  <si>
    <t>Nº DE PRODUCTOS</t>
  </si>
  <si>
    <t>Nº PRODUCTOS CON PRECIO MAYOR DE 300 EURO</t>
  </si>
  <si>
    <t>Nº PRODUCTOS CON PRECIO SUPERIOR AL PRECIO MEDIO</t>
  </si>
  <si>
    <t>PRECIO MAXIMO</t>
  </si>
  <si>
    <t>Resumen de facturación mensual</t>
  </si>
  <si>
    <t>Mes</t>
  </si>
  <si>
    <t>Total mensual</t>
  </si>
  <si>
    <t>Enero</t>
  </si>
  <si>
    <t>Febrero</t>
  </si>
  <si>
    <t>Marzo</t>
  </si>
  <si>
    <t>Total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</si>
</sst>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C0A];[Red]\-#,##0.00\ [$€-C0A]"/>
    <numFmt numFmtId="165" formatCode="#,##0.00\ &quot;€&quot;"/>
  </numFmts>
  <fonts count="10" x14ac:knownFonts="1">
    <font>
      <sz val="11"/>
      <color rgb="FF000000"/>
      <name val="Calibri"/>
      <family val="2"/>
      <charset val="1"/>
    </font>
    <font>
      <b/>
      <i/>
      <sz val="12"/>
      <color rgb="FFFFFFFF"/>
      <name val="Calibri"/>
      <family val="2"/>
      <charset val="1"/>
    </font>
    <font>
      <b/>
      <i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FFFFFF"/>
      <name val="Calibri"/>
      <family val="2"/>
      <charset val="1"/>
    </font>
    <font>
      <b/>
      <sz val="11"/>
      <color rgb="FF9BBB59"/>
      <name val="Calibri"/>
      <family val="2"/>
      <charset val="1"/>
    </font>
    <font>
      <b/>
      <i/>
      <sz val="11"/>
      <name val="Calibri"/>
      <family val="2"/>
      <charset val="1"/>
    </font>
    <font>
      <i/>
      <sz val="16"/>
      <color rgb="FF31859C"/>
      <name val="Calibri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376092"/>
        <bgColor rgb="FF365C89"/>
      </patternFill>
    </fill>
    <fill>
      <patternFill patternType="solid">
        <fgColor rgb="FF558ED5"/>
        <bgColor rgb="FF4F81BD"/>
      </patternFill>
    </fill>
    <fill>
      <patternFill patternType="solid">
        <fgColor rgb="FFB9CDE5"/>
        <bgColor rgb="FF99CCFF"/>
      </patternFill>
    </fill>
    <fill>
      <patternFill patternType="solid">
        <fgColor rgb="FF77933C"/>
        <bgColor rgb="FF70883D"/>
      </patternFill>
    </fill>
    <fill>
      <patternFill patternType="solid">
        <fgColor rgb="FFC3D69B"/>
        <bgColor rgb="FFB9CDE5"/>
      </patternFill>
    </fill>
    <fill>
      <patternFill patternType="solid">
        <fgColor rgb="FF008000"/>
        <bgColor rgb="FF008080"/>
      </patternFill>
    </fill>
    <fill>
      <patternFill patternType="solid">
        <fgColor rgb="FF9BBB59"/>
        <bgColor rgb="FFB3B3B3"/>
      </patternFill>
    </fill>
    <fill>
      <patternFill patternType="solid">
        <fgColor rgb="FFF79646"/>
        <bgColor rgb="FFFF8080"/>
      </patternFill>
    </fill>
    <fill>
      <patternFill patternType="solid">
        <fgColor rgb="FFFFCC99"/>
        <bgColor rgb="FFFFCCCC"/>
      </patternFill>
    </fill>
    <fill>
      <patternFill patternType="solid">
        <fgColor rgb="FF801900"/>
        <bgColor rgb="FF800000"/>
      </patternFill>
    </fill>
    <fill>
      <patternFill patternType="solid">
        <fgColor rgb="FFFFCCCC"/>
        <bgColor rgb="FFFFCC99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4F6228"/>
      </left>
      <right/>
      <top style="thick">
        <color rgb="FF4F6228"/>
      </top>
      <bottom/>
      <diagonal/>
    </border>
    <border>
      <left/>
      <right/>
      <top style="thick">
        <color rgb="FF4F6228"/>
      </top>
      <bottom/>
      <diagonal/>
    </border>
    <border>
      <left/>
      <right style="thick">
        <color rgb="FF4F6228"/>
      </right>
      <top/>
      <bottom/>
      <diagonal/>
    </border>
    <border>
      <left style="thick">
        <color rgb="FF4F6228"/>
      </left>
      <right/>
      <top/>
      <bottom/>
      <diagonal/>
    </border>
    <border>
      <left style="thick">
        <color rgb="FF4F6228"/>
      </left>
      <right/>
      <top/>
      <bottom style="thick">
        <color rgb="FF4F6228"/>
      </bottom>
      <diagonal/>
    </border>
    <border>
      <left/>
      <right style="thick">
        <color rgb="FF4F6228"/>
      </right>
      <top/>
      <bottom style="thick">
        <color rgb="FF4F6228"/>
      </bottom>
      <diagonal/>
    </border>
  </borders>
  <cellStyleXfs count="2">
    <xf numFmtId="0" fontId="0" fillId="0" borderId="0"/>
    <xf numFmtId="9" fontId="9" fillId="0" borderId="0" applyBorder="0" applyProtection="0"/>
  </cellStyleXfs>
  <cellXfs count="45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49" fontId="2" fillId="2" borderId="0" xfId="0" applyNumberFormat="1" applyFont="1" applyFill="1"/>
    <xf numFmtId="49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/>
    </xf>
    <xf numFmtId="49" fontId="0" fillId="4" borderId="0" xfId="0" applyNumberFormat="1" applyFill="1"/>
    <xf numFmtId="49" fontId="3" fillId="4" borderId="0" xfId="0" applyNumberFormat="1" applyFont="1" applyFill="1"/>
    <xf numFmtId="49" fontId="2" fillId="5" borderId="0" xfId="0" applyNumberFormat="1" applyFont="1" applyFill="1"/>
    <xf numFmtId="9" fontId="5" fillId="5" borderId="0" xfId="1" applyFont="1" applyFill="1" applyBorder="1" applyAlignment="1" applyProtection="1">
      <alignment horizontal="center"/>
    </xf>
    <xf numFmtId="49" fontId="3" fillId="0" borderId="0" xfId="0" applyNumberFormat="1" applyFont="1"/>
    <xf numFmtId="49" fontId="5" fillId="5" borderId="0" xfId="0" applyNumberFormat="1" applyFont="1" applyFill="1"/>
    <xf numFmtId="49" fontId="5" fillId="5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right"/>
    </xf>
    <xf numFmtId="9" fontId="3" fillId="6" borderId="0" xfId="1" applyFont="1" applyFill="1" applyBorder="1" applyAlignment="1" applyProtection="1">
      <alignment horizontal="right"/>
    </xf>
    <xf numFmtId="49" fontId="3" fillId="5" borderId="0" xfId="0" applyNumberFormat="1" applyFont="1" applyFill="1"/>
    <xf numFmtId="49" fontId="0" fillId="5" borderId="0" xfId="0" applyNumberFormat="1" applyFill="1"/>
    <xf numFmtId="0" fontId="5" fillId="7" borderId="2" xfId="0" applyFont="1" applyFill="1" applyBorder="1"/>
    <xf numFmtId="0" fontId="5" fillId="7" borderId="3" xfId="0" applyFont="1" applyFill="1" applyBorder="1"/>
    <xf numFmtId="0" fontId="0" fillId="5" borderId="0" xfId="0" applyFont="1" applyFill="1" applyBorder="1" applyAlignment="1"/>
    <xf numFmtId="0" fontId="0" fillId="5" borderId="4" xfId="0" applyFill="1" applyBorder="1" applyAlignment="1"/>
    <xf numFmtId="0" fontId="3" fillId="0" borderId="0" xfId="0" applyFont="1"/>
    <xf numFmtId="4" fontId="3" fillId="0" borderId="0" xfId="0" applyNumberFormat="1" applyFont="1"/>
    <xf numFmtId="10" fontId="3" fillId="0" borderId="0" xfId="0" applyNumberFormat="1" applyFont="1"/>
    <xf numFmtId="0" fontId="2" fillId="9" borderId="0" xfId="0" applyFont="1" applyFill="1"/>
    <xf numFmtId="4" fontId="2" fillId="9" borderId="0" xfId="0" applyNumberFormat="1" applyFont="1" applyFill="1"/>
    <xf numFmtId="10" fontId="2" fillId="9" borderId="0" xfId="0" applyNumberFormat="1" applyFont="1" applyFill="1"/>
    <xf numFmtId="4" fontId="3" fillId="10" borderId="0" xfId="0" applyNumberFormat="1" applyFont="1" applyFill="1"/>
    <xf numFmtId="0" fontId="4" fillId="10" borderId="0" xfId="0" applyFont="1" applyFill="1"/>
    <xf numFmtId="9" fontId="0" fillId="10" borderId="0" xfId="0" applyNumberFormat="1" applyFill="1"/>
    <xf numFmtId="164" fontId="0" fillId="10" borderId="0" xfId="0" applyNumberFormat="1" applyFill="1"/>
    <xf numFmtId="4" fontId="7" fillId="0" borderId="0" xfId="0" applyNumberFormat="1" applyFont="1"/>
    <xf numFmtId="0" fontId="0" fillId="4" borderId="0" xfId="0" applyFont="1" applyFill="1"/>
    <xf numFmtId="4" fontId="0" fillId="0" borderId="0" xfId="0" applyNumberFormat="1"/>
    <xf numFmtId="4" fontId="0" fillId="4" borderId="0" xfId="0" applyNumberFormat="1" applyFill="1"/>
    <xf numFmtId="49" fontId="6" fillId="0" borderId="1" xfId="0" applyNumberFormat="1" applyFont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164" fontId="3" fillId="12" borderId="0" xfId="0" applyNumberFormat="1" applyFont="1" applyFill="1" applyAlignment="1">
      <alignment horizontal="center" vertical="center"/>
    </xf>
    <xf numFmtId="0" fontId="8" fillId="0" borderId="0" xfId="0" applyFont="1" applyBorder="1" applyAlignment="1">
      <alignment horizontal="center"/>
    </xf>
    <xf numFmtId="165" fontId="3" fillId="4" borderId="0" xfId="0" applyNumberFormat="1" applyFont="1" applyFill="1" applyAlignment="1">
      <alignment horizontal="right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1900"/>
      <rgbColor rgb="FF008000"/>
      <rgbColor rgb="FF000080"/>
      <rgbColor rgb="FF70883D"/>
      <rgbColor rgb="FF800080"/>
      <rgbColor rgb="FF008080"/>
      <rgbColor rgb="FFB3B3B3"/>
      <rgbColor rgb="FF878787"/>
      <rgbColor rgb="FF558ED5"/>
      <rgbColor rgb="FF8C3734"/>
      <rgbColor rgb="FFE7E7E7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CCCC"/>
      <rgbColor rgb="FFCC99FF"/>
      <rgbColor rgb="FFFFCC99"/>
      <rgbColor rgb="FF4F81BD"/>
      <rgbColor rgb="FF33CCCC"/>
      <rgbColor rgb="FF9BBB59"/>
      <rgbColor rgb="FFFFCC00"/>
      <rgbColor rgb="FFF79646"/>
      <rgbColor rgb="FFFF6600"/>
      <rgbColor rgb="FF376092"/>
      <rgbColor rgb="FF77933C"/>
      <rgbColor rgb="FF003366"/>
      <rgbColor rgb="FF31859C"/>
      <rgbColor rgb="FF003300"/>
      <rgbColor rgb="FF333300"/>
      <rgbColor rgb="FF993300"/>
      <rgbColor rgb="FFC0504D"/>
      <rgbColor rgb="FF365C89"/>
      <rgbColor rgb="FF4F62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18"/>
  <c:chart>
    <c:autoTitleDeleted val="1"/>
    <c:view3D>
      <c:rotX val="15"/>
      <c:rotY val="20"/>
      <c:rAngAx val="1"/>
    </c:view3D>
    <c:floor>
      <c:thickness val="0"/>
      <c:spPr>
        <a:solidFill>
          <a:srgbClr val="E7E7E7"/>
        </a:solidFill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solidFill>
          <a:srgbClr val="E7E7E7"/>
        </a:solidFill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138734664307801"/>
          <c:y val="0.0522151098066997"/>
          <c:w val="0.861265335692199"/>
          <c:h val="0.68802246736160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[1]'Hoja5"Tabla dinámica"'!$A$4</c:f>
              <c:strCache>
                <c:ptCount val="1"/>
              </c:strCache>
            </c:strRef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[1]'Hoja5"Tabla dinámica"'!$B$4</c:f>
              <c:numCache>
                <c:formatCode>General</c:formatCode>
                <c:ptCount val="1"/>
                <c:pt idx="0">
                  <c:v>16060.64</c:v>
                </c:pt>
              </c:numCache>
            </c:numRef>
          </c:val>
        </c:ser>
        <c:ser>
          <c:idx val="1"/>
          <c:order val="1"/>
          <c:tx>
            <c:strRef>
              <c:f>[1]'Hoja5"Tabla dinámica"'!$A$5</c:f>
              <c:strCache>
                <c:ptCount val="1"/>
              </c:strCache>
            </c:strRef>
          </c:tx>
          <c:spPr>
            <a:solidFill>
              <a:srgbClr val="C0504D"/>
            </a:solidFill>
            <a:ln w="9360">
              <a:solidFill>
                <a:srgbClr val="8C3734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[1]'Hoja5"Tabla dinámica"'!$B$5</c:f>
              <c:numCache>
                <c:formatCode>General</c:formatCode>
                <c:ptCount val="1"/>
                <c:pt idx="0">
                  <c:v>1401.95</c:v>
                </c:pt>
              </c:numCache>
            </c:numRef>
          </c:val>
        </c:ser>
        <c:ser>
          <c:idx val="2"/>
          <c:order val="2"/>
          <c:tx>
            <c:strRef>
              <c:f>[1]'Hoja5"Tabla dinámica"'!$A$6</c:f>
              <c:strCache>
                <c:ptCount val="1"/>
              </c:strCache>
            </c:strRef>
          </c:tx>
          <c:spPr>
            <a:solidFill>
              <a:srgbClr val="9BBB59"/>
            </a:solidFill>
            <a:ln w="9360">
              <a:solidFill>
                <a:srgbClr val="70883D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[1]'Hoja5"Tabla dinámica"'!$B$6</c:f>
              <c:numCache>
                <c:formatCode>General</c:formatCode>
                <c:ptCount val="1"/>
                <c:pt idx="0">
                  <c:v>847.0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box"/>
        <c:axId val="2114375224"/>
        <c:axId val="2114525096"/>
        <c:axId val="0"/>
      </c:bar3DChart>
      <c:catAx>
        <c:axId val="211437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2114525096"/>
        <c:crosses val="autoZero"/>
        <c:auto val="1"/>
        <c:lblAlgn val="ctr"/>
        <c:lblOffset val="100"/>
        <c:noMultiLvlLbl val="1"/>
      </c:catAx>
      <c:valAx>
        <c:axId val="2114525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2114375224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solidFill>
          <a:srgbClr val="E7E7E7"/>
        </a:solidFill>
        <a:ln w="9360">
          <a:solidFill>
            <a:srgbClr val="878787"/>
          </a:solidFill>
          <a:round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127080</xdr:colOff>
      <xdr:row>3</xdr:row>
      <xdr:rowOff>12600</xdr:rowOff>
    </xdr:from>
    <xdr:to>
      <xdr:col>9</xdr:col>
      <xdr:colOff>571320</xdr:colOff>
      <xdr:row>20</xdr:row>
      <xdr:rowOff>151920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opLeftCell="A3" workbookViewId="0">
      <selection activeCell="A10" sqref="A10"/>
    </sheetView>
  </sheetViews>
  <sheetFormatPr baseColWidth="10" defaultColWidth="8.83203125" defaultRowHeight="14" x14ac:dyDescent="0"/>
  <cols>
    <col min="1" max="1" width="8.83203125" style="1"/>
    <col min="2" max="2" width="15" style="1" customWidth="1"/>
    <col min="3" max="3" width="13.5" style="1" customWidth="1"/>
    <col min="4" max="1025" width="8.83203125" style="1"/>
  </cols>
  <sheetData>
    <row r="1" spans="1:3" ht="15">
      <c r="A1" s="2" t="s">
        <v>0</v>
      </c>
      <c r="B1" s="3"/>
      <c r="C1" s="3"/>
    </row>
    <row r="2" spans="1:3">
      <c r="A2" s="3"/>
      <c r="B2" s="3"/>
      <c r="C2" s="3"/>
    </row>
    <row r="3" spans="1:3" ht="15">
      <c r="A3" s="2" t="s">
        <v>0</v>
      </c>
      <c r="B3" s="3"/>
      <c r="C3" s="3"/>
    </row>
    <row r="4" spans="1:3">
      <c r="A4" s="3"/>
      <c r="B4" s="3"/>
      <c r="C4" s="3"/>
    </row>
    <row r="5" spans="1:3">
      <c r="A5" s="4" t="s">
        <v>1</v>
      </c>
      <c r="B5" s="5" t="s">
        <v>2</v>
      </c>
      <c r="C5" s="4" t="s">
        <v>3</v>
      </c>
    </row>
    <row r="6" spans="1:3">
      <c r="A6" s="6"/>
      <c r="B6" s="6"/>
      <c r="C6" s="6"/>
    </row>
    <row r="7" spans="1:3">
      <c r="A7" s="7" t="s">
        <v>4</v>
      </c>
      <c r="B7" s="7" t="s">
        <v>5</v>
      </c>
      <c r="C7" s="44">
        <v>150.65</v>
      </c>
    </row>
    <row r="8" spans="1:3">
      <c r="A8" s="7" t="s">
        <v>6</v>
      </c>
      <c r="B8" s="7" t="s">
        <v>7</v>
      </c>
      <c r="C8" s="44">
        <v>230.43</v>
      </c>
    </row>
    <row r="9" spans="1:3">
      <c r="A9" s="7" t="s">
        <v>8</v>
      </c>
      <c r="B9" s="7" t="s">
        <v>9</v>
      </c>
      <c r="C9" s="44">
        <v>480.87</v>
      </c>
    </row>
    <row r="10" spans="1:3">
      <c r="A10" s="7" t="s">
        <v>10</v>
      </c>
      <c r="B10" s="7" t="s">
        <v>11</v>
      </c>
      <c r="C10" s="44">
        <v>579.32000000000005</v>
      </c>
    </row>
    <row r="11" spans="1:3">
      <c r="A11" s="7" t="s">
        <v>12</v>
      </c>
      <c r="B11" s="7" t="s">
        <v>13</v>
      </c>
      <c r="C11" s="44">
        <v>140</v>
      </c>
    </row>
    <row r="12" spans="1:3">
      <c r="A12" s="7" t="s">
        <v>14</v>
      </c>
      <c r="B12" s="7" t="s">
        <v>15</v>
      </c>
      <c r="C12" s="44">
        <v>170</v>
      </c>
    </row>
    <row r="13" spans="1:3">
      <c r="A13" s="7" t="s">
        <v>16</v>
      </c>
      <c r="B13" s="7" t="s">
        <v>17</v>
      </c>
      <c r="C13" s="44">
        <v>240</v>
      </c>
    </row>
    <row r="14" spans="1:3">
      <c r="A14" s="7" t="s">
        <v>18</v>
      </c>
      <c r="B14" s="7" t="s">
        <v>19</v>
      </c>
      <c r="C14" s="44">
        <v>350</v>
      </c>
    </row>
    <row r="15" spans="1:3">
      <c r="A15" s="7" t="s">
        <v>20</v>
      </c>
      <c r="B15" s="7" t="s">
        <v>21</v>
      </c>
      <c r="C15" s="44">
        <v>250</v>
      </c>
    </row>
    <row r="16" spans="1:3">
      <c r="A16" s="7" t="s">
        <v>22</v>
      </c>
      <c r="B16" s="7" t="s">
        <v>23</v>
      </c>
      <c r="C16" s="44">
        <v>300</v>
      </c>
    </row>
    <row r="17" spans="1:3">
      <c r="A17" s="7" t="s">
        <v>24</v>
      </c>
      <c r="B17" s="7" t="s">
        <v>25</v>
      </c>
      <c r="C17" s="44">
        <v>20</v>
      </c>
    </row>
    <row r="18" spans="1:3">
      <c r="A18" s="7" t="s">
        <v>26</v>
      </c>
      <c r="B18" s="7" t="s">
        <v>27</v>
      </c>
      <c r="C18" s="44">
        <v>20</v>
      </c>
    </row>
    <row r="19" spans="1:3">
      <c r="A19" s="7" t="s">
        <v>28</v>
      </c>
      <c r="B19" s="7" t="s">
        <v>29</v>
      </c>
      <c r="C19" s="44">
        <v>20</v>
      </c>
    </row>
    <row r="20" spans="1:3">
      <c r="A20" s="7" t="s">
        <v>30</v>
      </c>
      <c r="B20" s="7" t="s">
        <v>31</v>
      </c>
      <c r="C20" s="44">
        <v>40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opLeftCell="B1" workbookViewId="0">
      <selection activeCell="C8" sqref="C8"/>
    </sheetView>
  </sheetViews>
  <sheetFormatPr baseColWidth="10" defaultColWidth="8.83203125" defaultRowHeight="14" x14ac:dyDescent="0"/>
  <cols>
    <col min="1" max="1025" width="8.83203125" style="1"/>
  </cols>
  <sheetData>
    <row r="1" spans="2:6">
      <c r="B1" s="8" t="s">
        <v>32</v>
      </c>
      <c r="C1" s="9">
        <v>0.21</v>
      </c>
      <c r="D1"/>
      <c r="E1" s="10"/>
      <c r="F1"/>
    </row>
    <row r="2" spans="2:6">
      <c r="B2"/>
      <c r="C2" s="10"/>
      <c r="D2"/>
      <c r="E2"/>
      <c r="F2"/>
    </row>
    <row r="3" spans="2:6">
      <c r="B3" s="10"/>
      <c r="C3" s="10"/>
      <c r="D3" s="10"/>
      <c r="E3"/>
      <c r="F3"/>
    </row>
    <row r="4" spans="2:6">
      <c r="B4" s="10"/>
      <c r="C4" s="11" t="s">
        <v>33</v>
      </c>
      <c r="D4" s="12" t="s">
        <v>34</v>
      </c>
      <c r="E4"/>
      <c r="F4"/>
    </row>
    <row r="5" spans="2:6">
      <c r="B5" s="11" t="s">
        <v>35</v>
      </c>
      <c r="C5" s="13">
        <v>5</v>
      </c>
      <c r="D5" s="14">
        <v>0.02</v>
      </c>
      <c r="E5"/>
      <c r="F5"/>
    </row>
    <row r="6" spans="2:6">
      <c r="B6" s="15"/>
      <c r="C6" s="13">
        <v>10</v>
      </c>
      <c r="D6" s="14">
        <v>0.04</v>
      </c>
      <c r="E6"/>
      <c r="F6"/>
    </row>
    <row r="7" spans="2:6">
      <c r="B7" s="15"/>
      <c r="C7" s="13">
        <v>15</v>
      </c>
      <c r="D7" s="14">
        <v>0.06</v>
      </c>
      <c r="E7" s="10"/>
      <c r="F7" s="10"/>
    </row>
    <row r="8" spans="2:6">
      <c r="B8" s="16"/>
      <c r="C8" s="13">
        <v>20</v>
      </c>
      <c r="D8" s="14">
        <v>0.08</v>
      </c>
      <c r="E8" s="10"/>
      <c r="F8" s="10"/>
    </row>
    <row r="9" spans="2:6">
      <c r="B9" s="16"/>
      <c r="C9" s="13" t="s">
        <v>36</v>
      </c>
      <c r="D9" s="14">
        <v>0.15</v>
      </c>
      <c r="E9" s="10"/>
      <c r="F9" s="10"/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6"/>
  <sheetViews>
    <sheetView workbookViewId="0">
      <selection activeCell="F6" sqref="F6:G6"/>
    </sheetView>
  </sheetViews>
  <sheetFormatPr baseColWidth="10" defaultColWidth="8.83203125" defaultRowHeight="14" x14ac:dyDescent="0"/>
  <sheetData>
    <row r="1" spans="4:7">
      <c r="D1" s="35" t="s">
        <v>37</v>
      </c>
      <c r="E1" s="35"/>
      <c r="F1" s="35"/>
      <c r="G1" s="35"/>
    </row>
    <row r="4" spans="4:7">
      <c r="D4" s="17" t="s">
        <v>38</v>
      </c>
      <c r="E4" s="18"/>
      <c r="F4" s="19" t="s">
        <v>10</v>
      </c>
      <c r="G4" s="20"/>
    </row>
    <row r="5" spans="4:7">
      <c r="D5" s="36" t="s">
        <v>2</v>
      </c>
      <c r="E5" s="36"/>
      <c r="F5" s="37" t="str">
        <f>VLOOKUP(F4,Hoja1!A3:B17,2,0)</f>
        <v>DISCO DURO 1TERA</v>
      </c>
      <c r="G5" s="37"/>
    </row>
    <row r="6" spans="4:7">
      <c r="D6" s="38" t="s">
        <v>3</v>
      </c>
      <c r="E6" s="38"/>
      <c r="F6" s="39">
        <f>VLOOKUP(F4,Hoja1!A3:C17,3,0)</f>
        <v>579.32000000000005</v>
      </c>
      <c r="G6" s="39"/>
    </row>
  </sheetData>
  <mergeCells count="5">
    <mergeCell ref="D1:G1"/>
    <mergeCell ref="D5:E5"/>
    <mergeCell ref="F5:G5"/>
    <mergeCell ref="D6:E6"/>
    <mergeCell ref="F6:G6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workbookViewId="0">
      <selection activeCell="C20" sqref="C20"/>
    </sheetView>
  </sheetViews>
  <sheetFormatPr baseColWidth="10" defaultColWidth="8.83203125" defaultRowHeight="14" x14ac:dyDescent="0"/>
  <cols>
    <col min="1" max="2" width="8.83203125" style="21"/>
    <col min="3" max="3" width="14.83203125" style="21" customWidth="1"/>
    <col min="4" max="5" width="8.83203125" style="21"/>
    <col min="6" max="6" width="11.1640625" style="22" customWidth="1"/>
    <col min="7" max="7" width="18.33203125" style="21" customWidth="1"/>
    <col min="8" max="8" width="12.33203125" style="23" customWidth="1"/>
    <col min="9" max="9" width="10.6640625" style="22" customWidth="1"/>
    <col min="10" max="10" width="8.83203125" style="22"/>
    <col min="11" max="11" width="11.5" style="22" customWidth="1"/>
    <col min="12" max="1025" width="8.83203125" style="21"/>
  </cols>
  <sheetData>
    <row r="1" spans="1:11">
      <c r="A1" s="24" t="s">
        <v>39</v>
      </c>
      <c r="B1" s="24" t="s">
        <v>40</v>
      </c>
      <c r="C1" s="24" t="s">
        <v>41</v>
      </c>
      <c r="D1" s="24" t="s">
        <v>42</v>
      </c>
      <c r="E1" s="24" t="s">
        <v>33</v>
      </c>
      <c r="F1" s="25" t="s">
        <v>43</v>
      </c>
      <c r="G1" s="24" t="s">
        <v>2</v>
      </c>
      <c r="H1" s="26" t="s">
        <v>44</v>
      </c>
      <c r="I1" s="25" t="s">
        <v>45</v>
      </c>
      <c r="J1" s="25" t="s">
        <v>32</v>
      </c>
      <c r="K1" s="25" t="s">
        <v>46</v>
      </c>
    </row>
    <row r="2" spans="1:11">
      <c r="A2" s="21" t="s">
        <v>47</v>
      </c>
      <c r="B2" s="21" t="s">
        <v>48</v>
      </c>
      <c r="C2" s="21" t="s">
        <v>49</v>
      </c>
      <c r="D2" s="21" t="s">
        <v>4</v>
      </c>
      <c r="E2" s="21">
        <v>24</v>
      </c>
      <c r="F2" s="27">
        <f>VLOOKUP(D2,Hoja1!$A$7:$C$20,3,FALSE)</f>
        <v>150.65</v>
      </c>
      <c r="G2" s="28" t="str">
        <f>VLOOKUP(D2,Hoja1!A7:C20,2,FALSE)</f>
        <v>DISCO DURO 150 MB</v>
      </c>
      <c r="H2" s="29">
        <f>IF(E2&lt;5,0,IF(E2&lt;10,Hoja2!$D$5,IF(E2&lt;15,Hoja2!$D$6,IF(E2&lt;20,Hoja2!$D$7,IF(E2&lt;25,Hoja2!$D$8,Hoja2!$D$9)))))</f>
        <v>0.08</v>
      </c>
      <c r="I2" s="30">
        <f>(E2*F2)-(E2*F2*H2)</f>
        <v>3326.3520000000003</v>
      </c>
      <c r="J2" s="30">
        <f>I2*Hoja2!$C$1</f>
        <v>698.53392000000008</v>
      </c>
      <c r="K2" s="30">
        <f>SUM(I2:J2)</f>
        <v>4024.8859200000006</v>
      </c>
    </row>
    <row r="3" spans="1:11">
      <c r="A3" s="21" t="s">
        <v>50</v>
      </c>
      <c r="B3" s="21" t="s">
        <v>51</v>
      </c>
      <c r="C3" s="21" t="s">
        <v>52</v>
      </c>
      <c r="D3" s="21" t="s">
        <v>10</v>
      </c>
      <c r="E3" s="21">
        <v>2</v>
      </c>
      <c r="F3" s="27">
        <f>VLOOKUP(D3,Hoja1!$A$7:$C$20,3,FALSE)</f>
        <v>579.32000000000005</v>
      </c>
      <c r="G3" s="28" t="str">
        <f>VLOOKUP(D3,Hoja1!A8:C21,2,FALSE)</f>
        <v>DISCO DURO 1TERA</v>
      </c>
      <c r="H3" s="29">
        <f>IF(E3&lt;5,0,IF(E3&lt;10,Hoja2!$D$5,IF(E3&lt;15,Hoja2!$D$6,IF(E3&lt;20,Hoja2!$D$7,IF(E3&lt;25,Hoja2!$D$8,Hoja2!$D$9)))))</f>
        <v>0</v>
      </c>
      <c r="I3" s="30">
        <f t="shared" ref="I3:I5" si="0">(E3*F3)-(E3*F3*H3)</f>
        <v>1158.6400000000001</v>
      </c>
      <c r="J3" s="30">
        <f>I3*Hoja2!$C$1</f>
        <v>243.31440000000001</v>
      </c>
      <c r="K3" s="30">
        <f>SUM(I3:J3)</f>
        <v>1401.9544000000001</v>
      </c>
    </row>
    <row r="4" spans="1:11">
      <c r="A4" s="21" t="s">
        <v>47</v>
      </c>
      <c r="B4" s="21" t="s">
        <v>53</v>
      </c>
      <c r="C4" s="21" t="s">
        <v>54</v>
      </c>
      <c r="D4" s="21" t="s">
        <v>14</v>
      </c>
      <c r="E4" s="21">
        <v>60</v>
      </c>
      <c r="F4" s="27">
        <f>VLOOKUP(D4,Hoja1!$A$7:$C$20,3,FALSE)</f>
        <v>170</v>
      </c>
      <c r="G4" s="28" t="str">
        <f>VLOOKUP(D4,Hoja1!A9:C22,2,FALSE)</f>
        <v>MONITOR 17"</v>
      </c>
      <c r="H4" s="29">
        <f>IF(E4&lt;5,0,IF(E4&lt;10,Hoja2!$D$5,IF(E4&lt;15,Hoja2!$D$6,IF(E4&lt;20,Hoja2!$D$7,IF(E4&lt;25,Hoja2!$D$8,Hoja2!$D$9)))))</f>
        <v>0.15</v>
      </c>
      <c r="I4" s="30">
        <f t="shared" si="0"/>
        <v>8670</v>
      </c>
      <c r="J4" s="30">
        <f>I4*Hoja2!$C$1</f>
        <v>1820.7</v>
      </c>
      <c r="K4" s="30">
        <f>SUM(I4:J4)</f>
        <v>10490.7</v>
      </c>
    </row>
    <row r="5" spans="1:11">
      <c r="A5" s="21" t="s">
        <v>55</v>
      </c>
      <c r="B5" s="21" t="s">
        <v>56</v>
      </c>
      <c r="C5" s="21" t="s">
        <v>57</v>
      </c>
      <c r="D5" s="21" t="s">
        <v>18</v>
      </c>
      <c r="E5" s="21">
        <v>12</v>
      </c>
      <c r="F5" s="27">
        <f>VLOOKUP(D5,Hoja1!$A$7:$C$20,3,FALSE)</f>
        <v>350</v>
      </c>
      <c r="G5" s="28" t="str">
        <f>VLOOKUP(D5,Hoja1!A10:C23,2,FALSE)</f>
        <v>MONITOR 25"</v>
      </c>
      <c r="H5" s="29">
        <f>IF(E5&lt;5,0,IF(E5&lt;10,Hoja2!$D$5,IF(E5&lt;15,Hoja2!$D$6,IF(E5&lt;20,Hoja2!$D$7,IF(E5&lt;25,Hoja2!$D$8,Hoja2!$D$9)))))</f>
        <v>0.04</v>
      </c>
      <c r="I5" s="30">
        <f t="shared" si="0"/>
        <v>4032</v>
      </c>
      <c r="J5" s="30">
        <f>I5*Hoja2!$C$1</f>
        <v>846.71999999999991</v>
      </c>
      <c r="K5" s="30">
        <f>SUM(I5:J5)</f>
        <v>4878.72</v>
      </c>
    </row>
    <row r="6" spans="1:11" s="21" customFormat="1">
      <c r="F6" s="22"/>
      <c r="H6" s="31"/>
    </row>
    <row r="12" spans="1:11">
      <c r="C12" s="41" t="s">
        <v>58</v>
      </c>
      <c r="D12" s="41"/>
      <c r="E12" s="41"/>
      <c r="F12" s="41"/>
      <c r="G12" s="41"/>
      <c r="H12" s="41"/>
    </row>
    <row r="13" spans="1:11">
      <c r="C13" s="40">
        <f>SUM(E2:E5)</f>
        <v>98</v>
      </c>
      <c r="D13" s="40"/>
      <c r="E13" s="40"/>
      <c r="F13" s="40"/>
      <c r="G13" s="40"/>
      <c r="H13" s="40"/>
    </row>
    <row r="15" spans="1:11">
      <c r="C15" s="41" t="s">
        <v>59</v>
      </c>
      <c r="D15" s="41"/>
      <c r="E15" s="41"/>
      <c r="F15" s="41"/>
      <c r="G15" s="41"/>
      <c r="H15" s="41"/>
    </row>
    <row r="16" spans="1:11">
      <c r="C16" s="40">
        <f>IF(F2&gt;300,E2)+IF(F3&gt;300,E3)+IF(F4&gt;300,E4)+IF(F5&gt;300,E5)</f>
        <v>14</v>
      </c>
      <c r="D16" s="40"/>
      <c r="E16" s="40"/>
      <c r="F16" s="40"/>
      <c r="G16" s="40"/>
      <c r="H16" s="40"/>
    </row>
    <row r="18" spans="3:8">
      <c r="C18" s="41" t="s">
        <v>60</v>
      </c>
      <c r="D18" s="41"/>
      <c r="E18" s="41"/>
      <c r="F18" s="41"/>
      <c r="G18" s="41"/>
      <c r="H18" s="41"/>
    </row>
    <row r="19" spans="3:8">
      <c r="C19" s="40">
        <f>IF(F2&gt;AVERAGE(F2:F5),E2)+IF(F3&gt;AVERAGE(F2:F5),E3)+IF(F4&gt;AVERAGE(F2:F5),E4)+IF(F5&gt;AVERAGE(F2:F5),E5)</f>
        <v>14</v>
      </c>
      <c r="D19" s="40"/>
      <c r="E19" s="40"/>
      <c r="F19" s="40"/>
      <c r="G19" s="40"/>
      <c r="H19" s="40"/>
    </row>
    <row r="21" spans="3:8">
      <c r="C21" s="41" t="s">
        <v>61</v>
      </c>
      <c r="D21" s="41"/>
      <c r="E21" s="41"/>
      <c r="F21" s="41"/>
      <c r="G21" s="41"/>
      <c r="H21" s="41"/>
    </row>
    <row r="22" spans="3:8">
      <c r="C22" s="42">
        <f>MAX(K2:K5)</f>
        <v>10490.7</v>
      </c>
      <c r="D22" s="42"/>
      <c r="E22" s="42"/>
      <c r="F22" s="42"/>
      <c r="G22" s="42"/>
      <c r="H22" s="42"/>
    </row>
  </sheetData>
  <mergeCells count="8">
    <mergeCell ref="C19:H19"/>
    <mergeCell ref="C21:H21"/>
    <mergeCell ref="C22:H22"/>
    <mergeCell ref="C12:H12"/>
    <mergeCell ref="C13:H13"/>
    <mergeCell ref="C15:H15"/>
    <mergeCell ref="C16:H16"/>
    <mergeCell ref="C18:H18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L22" sqref="L22"/>
    </sheetView>
  </sheetViews>
  <sheetFormatPr baseColWidth="10" defaultColWidth="8.83203125" defaultRowHeight="14" x14ac:dyDescent="0"/>
  <cols>
    <col min="2" max="2" width="13.33203125" customWidth="1"/>
  </cols>
  <sheetData>
    <row r="1" spans="1:4" ht="20">
      <c r="A1" s="43" t="s">
        <v>62</v>
      </c>
      <c r="B1" s="43"/>
      <c r="C1" s="43"/>
      <c r="D1" s="43"/>
    </row>
    <row r="3" spans="1:4">
      <c r="A3" s="32" t="s">
        <v>63</v>
      </c>
      <c r="B3" s="32" t="s">
        <v>64</v>
      </c>
    </row>
    <row r="4" spans="1:4">
      <c r="A4" t="s">
        <v>65</v>
      </c>
      <c r="B4" s="33">
        <v>16060.64</v>
      </c>
    </row>
    <row r="5" spans="1:4">
      <c r="A5" t="s">
        <v>66</v>
      </c>
      <c r="B5" s="33">
        <v>1401.95</v>
      </c>
    </row>
    <row r="6" spans="1:4">
      <c r="A6" t="s">
        <v>67</v>
      </c>
      <c r="B6">
        <v>847</v>
      </c>
    </row>
    <row r="7" spans="1:4">
      <c r="A7" s="32" t="s">
        <v>68</v>
      </c>
      <c r="B7" s="34">
        <f>SUM(B4:B6)</f>
        <v>18309.59</v>
      </c>
    </row>
  </sheetData>
  <mergeCells count="1">
    <mergeCell ref="A1:D1"/>
  </mergeCells>
  <pageMargins left="0.75" right="0.75" top="1" bottom="1" header="0.51180555555555496" footer="0.51180555555555496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Ficha Producto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Lala</dc:creator>
  <dc:description/>
  <cp:lastModifiedBy>alumno de la UA</cp:lastModifiedBy>
  <cp:revision>1</cp:revision>
  <dcterms:created xsi:type="dcterms:W3CDTF">2014-09-04T16:44:38Z</dcterms:created>
  <dcterms:modified xsi:type="dcterms:W3CDTF">2018-10-10T10:01:39Z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