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80" yWindow="240" windowWidth="23740" windowHeight="19800" tabRatio="748" firstSheet="3" activeTab="7"/>
  </bookViews>
  <sheets>
    <sheet name="Ejercicio 1" sheetId="1" r:id="rId1"/>
    <sheet name="Ejercicio2" sheetId="4" r:id="rId2"/>
    <sheet name="Ejercicio 3" sheetId="2" r:id="rId3"/>
    <sheet name="Ejercicio5" sheetId="5" r:id="rId4"/>
    <sheet name="Ejercicio6" sheetId="3" r:id="rId5"/>
    <sheet name="Ejercicio7" sheetId="7" r:id="rId6"/>
    <sheet name="Ejercicio11" sheetId="6" r:id="rId7"/>
    <sheet name="Ejercicio10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8" l="1"/>
  <c r="L13" i="8"/>
  <c r="L14" i="8"/>
  <c r="L15" i="8"/>
  <c r="L12" i="8"/>
  <c r="K13" i="8"/>
  <c r="K14" i="8"/>
  <c r="K15" i="8"/>
  <c r="K12" i="8"/>
  <c r="J13" i="8"/>
  <c r="J14" i="8"/>
  <c r="J15" i="8"/>
  <c r="J12" i="8"/>
  <c r="E15" i="7"/>
  <c r="F15" i="7"/>
  <c r="G15" i="7"/>
  <c r="G7" i="7"/>
  <c r="E8" i="7"/>
  <c r="G8" i="7"/>
  <c r="G9" i="7"/>
  <c r="E10" i="7"/>
  <c r="G10" i="7"/>
  <c r="G11" i="7"/>
  <c r="G12" i="7"/>
  <c r="G13" i="7"/>
  <c r="G14" i="7"/>
  <c r="G6" i="7"/>
  <c r="G5" i="7"/>
  <c r="F6" i="7"/>
  <c r="F7" i="7"/>
  <c r="F8" i="7"/>
  <c r="F9" i="7"/>
  <c r="F10" i="7"/>
  <c r="F11" i="7"/>
  <c r="F12" i="7"/>
  <c r="F13" i="7"/>
  <c r="F14" i="7"/>
  <c r="E5" i="7"/>
  <c r="E6" i="7"/>
  <c r="E7" i="7"/>
  <c r="E9" i="7"/>
  <c r="E11" i="7"/>
  <c r="E12" i="7"/>
  <c r="E13" i="7"/>
  <c r="E14" i="7"/>
  <c r="B27" i="7"/>
  <c r="B21" i="7"/>
  <c r="B22" i="7"/>
  <c r="B23" i="7"/>
  <c r="B24" i="7"/>
  <c r="B18" i="7"/>
  <c r="F5" i="7"/>
  <c r="E5" i="5"/>
  <c r="E6" i="5"/>
  <c r="E7" i="5"/>
  <c r="E8" i="5"/>
  <c r="E9" i="5"/>
  <c r="E10" i="5"/>
  <c r="E11" i="5"/>
  <c r="E12" i="5"/>
  <c r="E13" i="5"/>
  <c r="E14" i="5"/>
  <c r="B27" i="5"/>
  <c r="B21" i="5"/>
  <c r="B22" i="5"/>
  <c r="B23" i="5"/>
  <c r="B24" i="5"/>
  <c r="B18" i="5"/>
  <c r="F14" i="5"/>
  <c r="F13" i="5"/>
  <c r="F12" i="5"/>
  <c r="F11" i="5"/>
  <c r="F10" i="5"/>
  <c r="F9" i="5"/>
  <c r="F8" i="5"/>
  <c r="F7" i="5"/>
  <c r="F6" i="5"/>
  <c r="F5" i="5"/>
  <c r="B11" i="4"/>
  <c r="B13" i="4"/>
  <c r="B17" i="4"/>
  <c r="C11" i="4"/>
  <c r="C13" i="4"/>
  <c r="C17" i="4"/>
  <c r="D17" i="4"/>
  <c r="D18" i="4"/>
  <c r="D15" i="4"/>
  <c r="D13" i="4"/>
  <c r="D11" i="4"/>
  <c r="D10" i="4"/>
  <c r="D9" i="4"/>
  <c r="D7" i="4"/>
  <c r="C23" i="3"/>
  <c r="D23" i="3"/>
  <c r="E23" i="3"/>
  <c r="F23" i="3"/>
  <c r="G6" i="3"/>
  <c r="G7" i="3"/>
  <c r="G8" i="3"/>
  <c r="G9" i="3"/>
  <c r="G10" i="3"/>
  <c r="G11" i="3"/>
  <c r="G12" i="3"/>
  <c r="G13" i="3"/>
  <c r="G14" i="3"/>
  <c r="G15" i="3"/>
  <c r="G16" i="3"/>
  <c r="G17" i="3"/>
  <c r="G23" i="3"/>
  <c r="C22" i="3"/>
  <c r="D22" i="3"/>
  <c r="E22" i="3"/>
  <c r="F22" i="3"/>
  <c r="G22" i="3"/>
  <c r="B23" i="3"/>
  <c r="B22" i="3"/>
  <c r="C20" i="3"/>
  <c r="D20" i="3"/>
  <c r="E20" i="3"/>
  <c r="F20" i="3"/>
  <c r="G20" i="3"/>
  <c r="B20" i="3"/>
  <c r="C19" i="3"/>
  <c r="D19" i="3"/>
  <c r="E19" i="3"/>
  <c r="F19" i="3"/>
  <c r="G19" i="3"/>
  <c r="B19" i="3"/>
  <c r="A3" i="2"/>
  <c r="B3" i="2"/>
  <c r="C1" i="2"/>
  <c r="C3" i="2"/>
  <c r="D1" i="2"/>
  <c r="D3" i="2"/>
  <c r="E1" i="2"/>
  <c r="E3" i="2"/>
  <c r="F1" i="2"/>
  <c r="F3" i="2"/>
  <c r="G1" i="2"/>
  <c r="G3" i="2"/>
  <c r="H1" i="2"/>
  <c r="H3" i="2"/>
  <c r="I1" i="2"/>
  <c r="I3" i="2"/>
  <c r="J1" i="2"/>
  <c r="J3" i="2"/>
  <c r="K1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C2" i="2"/>
  <c r="D2" i="2"/>
  <c r="E2" i="2"/>
  <c r="F2" i="2"/>
  <c r="G2" i="2"/>
  <c r="H2" i="2"/>
  <c r="I2" i="2"/>
  <c r="J2" i="2"/>
  <c r="K2" i="2"/>
  <c r="B2" i="2"/>
  <c r="F2" i="1"/>
  <c r="F3" i="1"/>
  <c r="F4" i="1"/>
  <c r="F5" i="1"/>
  <c r="F6" i="1"/>
  <c r="D2" i="1"/>
  <c r="E2" i="1"/>
  <c r="D3" i="1"/>
  <c r="E3" i="1"/>
  <c r="D4" i="1"/>
  <c r="E4" i="1"/>
  <c r="D5" i="1"/>
  <c r="E5" i="1"/>
  <c r="E6" i="1"/>
</calcChain>
</file>

<file path=xl/sharedStrings.xml><?xml version="1.0" encoding="utf-8"?>
<sst xmlns="http://schemas.openxmlformats.org/spreadsheetml/2006/main" count="112" uniqueCount="88">
  <si>
    <t>Vendedor</t>
  </si>
  <si>
    <t>1er Semestre</t>
  </si>
  <si>
    <t>2er Semestre</t>
  </si>
  <si>
    <t>TOTAL</t>
  </si>
  <si>
    <t>Media Mensual</t>
  </si>
  <si>
    <t>Media Semestral</t>
  </si>
  <si>
    <t>José González</t>
  </si>
  <si>
    <t>Feli González</t>
  </si>
  <si>
    <t>Gaspar Mangas</t>
  </si>
  <si>
    <t>Total General</t>
  </si>
  <si>
    <t>Fernado Calle</t>
  </si>
  <si>
    <t>Madrid</t>
  </si>
  <si>
    <t>Barcelona</t>
  </si>
  <si>
    <t>Valencia</t>
  </si>
  <si>
    <t>Sevilla</t>
  </si>
  <si>
    <t>Bilbao</t>
  </si>
  <si>
    <t>Máximo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</si>
  <si>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</si>
  <si>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</si>
  <si>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</si>
  <si>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</si>
  <si>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</si>
  <si>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</si>
  <si>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</si>
  <si>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</si>
  <si>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</si>
  <si>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</si>
  <si>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</si>
  <si>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</si>
  <si>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Minimo</t>
  </si>
  <si>
    <t>Total</t>
  </si>
  <si>
    <t>Promedio</t>
  </si>
  <si>
    <t>RESULTADOS DEL EJERCICIO 2012</t>
  </si>
  <si>
    <t>MUEBLES EL OFERTON</t>
  </si>
  <si>
    <t>SILLAS</t>
  </si>
  <si>
    <t>MESAS</t>
  </si>
  <si>
    <t>VENTAS</t>
  </si>
  <si>
    <t>Costes fijos</t>
  </si>
  <si>
    <t>Costes variables</t>
  </si>
  <si>
    <t>COSTES FABRICACION</t>
  </si>
  <si>
    <t>MARGEN INDUSTRIAL</t>
  </si>
  <si>
    <t>Costes Distribución</t>
  </si>
  <si>
    <t>MARGEN COMERCIAL</t>
  </si>
  <si>
    <t>RESULTADO</t>
  </si>
  <si>
    <t>Alumno</t>
  </si>
  <si>
    <t>Trim1</t>
  </si>
  <si>
    <t>Trim2</t>
  </si>
  <si>
    <t>Trim3</t>
  </si>
  <si>
    <t>Nota</t>
  </si>
  <si>
    <t>Aprob/Susp.</t>
  </si>
  <si>
    <t>Javi Pérez</t>
  </si>
  <si>
    <t>Ana Valls</t>
  </si>
  <si>
    <t>Juan Puerta</t>
  </si>
  <si>
    <t>Pepe García</t>
  </si>
  <si>
    <t>Silvia Salas</t>
  </si>
  <si>
    <t>Luis Costa</t>
  </si>
  <si>
    <t>Joaquin Valero</t>
  </si>
  <si>
    <t>Elena Pérez</t>
  </si>
  <si>
    <t>Antonio SanJuan</t>
  </si>
  <si>
    <t>Isabel Santos</t>
  </si>
  <si>
    <t>Nº de Alumnos</t>
  </si>
  <si>
    <t>Promedio Trim1</t>
  </si>
  <si>
    <t>Promedio Trim2</t>
  </si>
  <si>
    <t>Promedio Trim3</t>
  </si>
  <si>
    <t>Promedio Total</t>
  </si>
  <si>
    <t>Nota Minima global</t>
  </si>
  <si>
    <t>GLOBAL 2</t>
  </si>
  <si>
    <t>GLOBAL 1</t>
  </si>
  <si>
    <t>Pilar Santos</t>
  </si>
  <si>
    <t xml:space="preserve">Tipo Iva %         </t>
  </si>
  <si>
    <t>Tipo Descuento 2</t>
  </si>
  <si>
    <t>GASTOS VIAJE</t>
  </si>
  <si>
    <t>Nº Factura:</t>
  </si>
  <si>
    <t>Fecha:</t>
  </si>
  <si>
    <t>Total sin desc.</t>
  </si>
  <si>
    <t>Cant. Desc.</t>
  </si>
  <si>
    <t>Cantidad</t>
  </si>
  <si>
    <t>P.Unitario</t>
  </si>
  <si>
    <t>Concepto</t>
  </si>
  <si>
    <t>Billete de avíon ida y vuelta Valencia-Palma de Mallorca</t>
  </si>
  <si>
    <t>Alojamiento P.C. Hotel "El Playero"</t>
  </si>
  <si>
    <t>Alquiler Vehiculo Renault Twingo (Kilometraje ilimitado)</t>
  </si>
  <si>
    <t>Seguro de viaje</t>
  </si>
  <si>
    <t>TOTALES</t>
  </si>
  <si>
    <t>I.V.A.</t>
  </si>
  <si>
    <t>Total con desc.</t>
  </si>
  <si>
    <t>Tipo Descuento 1</t>
  </si>
  <si>
    <t>"00001"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</si>
</sst>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medium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rgb="FF3F3F3F"/>
      </top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rgb="FF3F3F3F"/>
      </right>
      <top/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medium">
        <color rgb="FF3F3F3F"/>
      </top>
      <bottom style="medium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rgb="FF3F3F3F"/>
      </top>
      <bottom style="medium">
        <color rgb="FF3F3F3F"/>
      </bottom>
      <diagonal/>
    </border>
    <border>
      <left style="thin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1" fillId="5" borderId="13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2" xfId="0" applyBorder="1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Border="1"/>
    <xf numFmtId="0" fontId="3" fillId="3" borderId="1" xfId="0" applyFont="1" applyFill="1" applyBorder="1"/>
    <xf numFmtId="0" fontId="3" fillId="4" borderId="1" xfId="0" applyFont="1" applyFill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Fill="1" applyBorder="1"/>
    <xf numFmtId="0" fontId="2" fillId="0" borderId="6" xfId="0" applyFont="1" applyFill="1" applyBorder="1"/>
    <xf numFmtId="2" fontId="0" fillId="0" borderId="7" xfId="0" applyNumberFormat="1" applyBorder="1"/>
    <xf numFmtId="14" fontId="0" fillId="0" borderId="0" xfId="0" applyNumberFormat="1" applyFont="1" applyBorder="1"/>
    <xf numFmtId="14" fontId="3" fillId="6" borderId="14" xfId="0" applyNumberFormat="1" applyFont="1" applyFill="1" applyBorder="1"/>
    <xf numFmtId="14" fontId="0" fillId="0" borderId="14" xfId="0" applyNumberFormat="1" applyFont="1" applyBorder="1"/>
    <xf numFmtId="14" fontId="0" fillId="7" borderId="14" xfId="0" applyNumberFormat="1" applyFont="1" applyFill="1" applyBorder="1"/>
    <xf numFmtId="14" fontId="3" fillId="3" borderId="14" xfId="1" applyNumberFormat="1" applyFont="1" applyFill="1" applyBorder="1" applyAlignment="1">
      <alignment horizontal="center"/>
    </xf>
    <xf numFmtId="14" fontId="0" fillId="8" borderId="14" xfId="0" applyNumberFormat="1" applyFont="1" applyFill="1" applyBorder="1"/>
    <xf numFmtId="1" fontId="0" fillId="0" borderId="14" xfId="0" applyNumberFormat="1" applyFont="1" applyBorder="1"/>
    <xf numFmtId="1" fontId="0" fillId="9" borderId="14" xfId="0" applyNumberFormat="1" applyFont="1" applyFill="1" applyBorder="1"/>
    <xf numFmtId="1" fontId="0" fillId="7" borderId="14" xfId="0" applyNumberFormat="1" applyFont="1" applyFill="1" applyBorder="1"/>
    <xf numFmtId="14" fontId="5" fillId="10" borderId="14" xfId="0" applyNumberFormat="1" applyFont="1" applyFill="1" applyBorder="1"/>
    <xf numFmtId="1" fontId="0" fillId="10" borderId="14" xfId="0" applyNumberFormat="1" applyFont="1" applyFill="1" applyBorder="1"/>
    <xf numFmtId="14" fontId="3" fillId="11" borderId="14" xfId="0" applyNumberFormat="1" applyFont="1" applyFill="1" applyBorder="1"/>
    <xf numFmtId="0" fontId="6" fillId="12" borderId="16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/>
    </xf>
    <xf numFmtId="0" fontId="6" fillId="0" borderId="19" xfId="0" applyFont="1" applyBorder="1"/>
    <xf numFmtId="0" fontId="6" fillId="0" borderId="15" xfId="0" applyFont="1" applyBorder="1"/>
    <xf numFmtId="2" fontId="6" fillId="0" borderId="15" xfId="0" applyNumberFormat="1" applyFont="1" applyBorder="1"/>
    <xf numFmtId="0" fontId="6" fillId="0" borderId="20" xfId="0" applyFont="1" applyBorder="1"/>
    <xf numFmtId="0" fontId="6" fillId="0" borderId="14" xfId="0" applyFont="1" applyBorder="1"/>
    <xf numFmtId="0" fontId="6" fillId="0" borderId="21" xfId="0" applyFont="1" applyBorder="1"/>
    <xf numFmtId="0" fontId="6" fillId="0" borderId="22" xfId="0" applyFont="1" applyBorder="1"/>
    <xf numFmtId="2" fontId="6" fillId="0" borderId="22" xfId="0" applyNumberFormat="1" applyFont="1" applyBorder="1"/>
    <xf numFmtId="0" fontId="6" fillId="0" borderId="0" xfId="0" applyFont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2" fontId="6" fillId="0" borderId="25" xfId="0" applyNumberFormat="1" applyFont="1" applyBorder="1"/>
    <xf numFmtId="0" fontId="6" fillId="0" borderId="26" xfId="0" applyFont="1" applyBorder="1"/>
    <xf numFmtId="2" fontId="6" fillId="0" borderId="26" xfId="0" applyNumberFormat="1" applyFont="1" applyBorder="1"/>
    <xf numFmtId="0" fontId="6" fillId="0" borderId="27" xfId="0" applyFont="1" applyBorder="1"/>
    <xf numFmtId="2" fontId="6" fillId="0" borderId="27" xfId="0" applyNumberFormat="1" applyFont="1" applyBorder="1"/>
    <xf numFmtId="0" fontId="6" fillId="0" borderId="28" xfId="0" applyFont="1" applyBorder="1"/>
    <xf numFmtId="2" fontId="6" fillId="0" borderId="28" xfId="0" applyNumberFormat="1" applyFont="1" applyBorder="1"/>
    <xf numFmtId="2" fontId="6" fillId="0" borderId="24" xfId="0" applyNumberFormat="1" applyFont="1" applyBorder="1"/>
    <xf numFmtId="0" fontId="6" fillId="0" borderId="29" xfId="0" applyFont="1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6" fillId="12" borderId="24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2" fontId="6" fillId="0" borderId="35" xfId="0" applyNumberFormat="1" applyFont="1" applyBorder="1"/>
    <xf numFmtId="0" fontId="6" fillId="0" borderId="36" xfId="0" applyFont="1" applyBorder="1"/>
    <xf numFmtId="0" fontId="6" fillId="0" borderId="37" xfId="0" applyFont="1" applyBorder="1"/>
    <xf numFmtId="0" fontId="0" fillId="0" borderId="29" xfId="0" applyFill="1" applyBorder="1"/>
    <xf numFmtId="9" fontId="3" fillId="14" borderId="26" xfId="0" applyNumberFormat="1" applyFont="1" applyFill="1" applyBorder="1"/>
    <xf numFmtId="9" fontId="3" fillId="14" borderId="27" xfId="0" applyNumberFormat="1" applyFont="1" applyFill="1" applyBorder="1"/>
    <xf numFmtId="0" fontId="0" fillId="13" borderId="40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41" xfId="0" applyFont="1" applyBorder="1"/>
    <xf numFmtId="164" fontId="0" fillId="0" borderId="41" xfId="0" applyNumberFormat="1" applyBorder="1"/>
    <xf numFmtId="0" fontId="0" fillId="0" borderId="41" xfId="0" applyBorder="1"/>
    <xf numFmtId="0" fontId="9" fillId="0" borderId="0" xfId="0" applyFont="1" applyBorder="1"/>
    <xf numFmtId="164" fontId="0" fillId="0" borderId="0" xfId="0" applyNumberFormat="1" applyBorder="1"/>
    <xf numFmtId="0" fontId="0" fillId="0" borderId="0" xfId="0" applyBorder="1"/>
    <xf numFmtId="0" fontId="9" fillId="0" borderId="40" xfId="0" applyFont="1" applyBorder="1"/>
    <xf numFmtId="164" fontId="0" fillId="0" borderId="40" xfId="0" applyNumberFormat="1" applyBorder="1"/>
    <xf numFmtId="0" fontId="0" fillId="0" borderId="40" xfId="0" applyBorder="1"/>
    <xf numFmtId="0" fontId="2" fillId="15" borderId="0" xfId="0" applyFont="1" applyFill="1" applyAlignment="1">
      <alignment horizontal="left" vertical="center" wrapText="1"/>
    </xf>
    <xf numFmtId="44" fontId="0" fillId="0" borderId="41" xfId="0" applyNumberFormat="1" applyBorder="1"/>
    <xf numFmtId="164" fontId="0" fillId="0" borderId="42" xfId="0" applyNumberFormat="1" applyBorder="1"/>
    <xf numFmtId="44" fontId="0" fillId="0" borderId="0" xfId="0" applyNumberFormat="1" applyBorder="1"/>
    <xf numFmtId="164" fontId="0" fillId="0" borderId="39" xfId="0" applyNumberFormat="1" applyBorder="1"/>
    <xf numFmtId="44" fontId="0" fillId="0" borderId="40" xfId="0" applyNumberFormat="1" applyBorder="1"/>
    <xf numFmtId="164" fontId="0" fillId="0" borderId="38" xfId="0" applyNumberFormat="1" applyBorder="1"/>
    <xf numFmtId="14" fontId="0" fillId="0" borderId="0" xfId="0" applyNumberFormat="1"/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Nota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ColWidth="17.5" defaultRowHeight="15" x14ac:dyDescent="0"/>
  <cols>
    <col min="1" max="16384" width="17.5" style="2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7">
        <v>5500</v>
      </c>
      <c r="C2" s="7">
        <v>9000</v>
      </c>
      <c r="D2" s="7">
        <f>SUM(B2:C2)</f>
        <v>14500</v>
      </c>
      <c r="E2" s="8">
        <f>D2/12</f>
        <v>1208.3333333333333</v>
      </c>
      <c r="F2" s="7">
        <f>AVERAGE(B2:C2)</f>
        <v>7250</v>
      </c>
    </row>
    <row r="3" spans="1:6">
      <c r="A3" s="4" t="s">
        <v>10</v>
      </c>
      <c r="B3" s="7">
        <v>12000</v>
      </c>
      <c r="C3" s="7">
        <v>11000</v>
      </c>
      <c r="D3" s="7">
        <f t="shared" ref="D3:D5" si="0">SUM(B3:C3)</f>
        <v>23000</v>
      </c>
      <c r="E3" s="8">
        <f t="shared" ref="E3:E5" si="1">D3/12</f>
        <v>1916.6666666666667</v>
      </c>
      <c r="F3" s="7">
        <f t="shared" ref="F3:F5" si="2">AVERAGE(B3:C3)</f>
        <v>11500</v>
      </c>
    </row>
    <row r="4" spans="1:6">
      <c r="A4" s="4" t="s">
        <v>7</v>
      </c>
      <c r="B4" s="7">
        <v>14600</v>
      </c>
      <c r="C4" s="7">
        <v>15000</v>
      </c>
      <c r="D4" s="7">
        <f t="shared" si="0"/>
        <v>29600</v>
      </c>
      <c r="E4" s="8">
        <f t="shared" si="1"/>
        <v>2466.6666666666665</v>
      </c>
      <c r="F4" s="7">
        <f t="shared" si="2"/>
        <v>14800</v>
      </c>
    </row>
    <row r="5" spans="1:6">
      <c r="A5" s="4" t="s">
        <v>8</v>
      </c>
      <c r="B5" s="7">
        <v>8400</v>
      </c>
      <c r="C5" s="7">
        <v>17000</v>
      </c>
      <c r="D5" s="7">
        <f t="shared" si="0"/>
        <v>25400</v>
      </c>
      <c r="E5" s="8">
        <f t="shared" si="1"/>
        <v>2116.6666666666665</v>
      </c>
      <c r="F5" s="7">
        <f t="shared" si="2"/>
        <v>12700</v>
      </c>
    </row>
    <row r="6" spans="1:6" ht="18">
      <c r="A6" s="4"/>
      <c r="B6" s="4"/>
      <c r="C6" s="4"/>
      <c r="D6" s="5" t="s">
        <v>9</v>
      </c>
      <c r="E6" s="9">
        <f>SUM(E2:E5)</f>
        <v>7708.3333333333321</v>
      </c>
      <c r="F6" s="6">
        <f>SUM(F2:F5)</f>
        <v>46250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9" sqref="D9"/>
    </sheetView>
  </sheetViews>
  <sheetFormatPr baseColWidth="10" defaultRowHeight="15" x14ac:dyDescent="0"/>
  <sheetData>
    <row r="1" spans="1:4">
      <c r="A1" s="25"/>
      <c r="B1" s="25"/>
      <c r="C1" s="25"/>
      <c r="D1" s="25"/>
    </row>
    <row r="2" spans="1:4">
      <c r="A2" s="26" t="s">
        <v>32</v>
      </c>
      <c r="B2" s="27"/>
      <c r="C2" s="27"/>
      <c r="D2" s="27"/>
    </row>
    <row r="3" spans="1:4">
      <c r="A3" s="28"/>
      <c r="B3" s="27"/>
      <c r="C3" s="27"/>
      <c r="D3" s="27"/>
    </row>
    <row r="4" spans="1:4">
      <c r="A4" s="26" t="s">
        <v>33</v>
      </c>
      <c r="B4" s="27"/>
      <c r="C4" s="27"/>
      <c r="D4" s="27"/>
    </row>
    <row r="5" spans="1:4">
      <c r="A5" s="27"/>
      <c r="B5" s="27"/>
      <c r="C5" s="27"/>
      <c r="D5" s="27"/>
    </row>
    <row r="6" spans="1:4">
      <c r="A6" s="27"/>
      <c r="B6" s="29" t="s">
        <v>34</v>
      </c>
      <c r="C6" s="29" t="s">
        <v>35</v>
      </c>
      <c r="D6" s="29" t="s">
        <v>3</v>
      </c>
    </row>
    <row r="7" spans="1:4">
      <c r="A7" s="30" t="s">
        <v>36</v>
      </c>
      <c r="B7" s="31">
        <v>150</v>
      </c>
      <c r="C7" s="31">
        <v>250</v>
      </c>
      <c r="D7" s="32">
        <f>SUM(B7:C7)</f>
        <v>400</v>
      </c>
    </row>
    <row r="8" spans="1:4">
      <c r="A8" s="27"/>
      <c r="B8" s="31"/>
      <c r="C8" s="31"/>
      <c r="D8" s="33"/>
    </row>
    <row r="9" spans="1:4">
      <c r="A9" s="34" t="s">
        <v>37</v>
      </c>
      <c r="B9" s="35">
        <v>45</v>
      </c>
      <c r="C9" s="35">
        <v>100</v>
      </c>
      <c r="D9" s="32">
        <f t="shared" ref="D9:D10" si="0">SUM(B9:C9)</f>
        <v>145</v>
      </c>
    </row>
    <row r="10" spans="1:4">
      <c r="A10" s="34" t="s">
        <v>38</v>
      </c>
      <c r="B10" s="35">
        <v>15</v>
      </c>
      <c r="C10" s="35">
        <v>40</v>
      </c>
      <c r="D10" s="32">
        <f t="shared" si="0"/>
        <v>55</v>
      </c>
    </row>
    <row r="11" spans="1:4">
      <c r="A11" s="30" t="s">
        <v>39</v>
      </c>
      <c r="B11" s="32">
        <f>SUM(B9:B10)</f>
        <v>60</v>
      </c>
      <c r="C11" s="32">
        <f>SUM(C9:C10)</f>
        <v>140</v>
      </c>
      <c r="D11" s="32">
        <f>SUM(B11:C11)</f>
        <v>200</v>
      </c>
    </row>
    <row r="12" spans="1:4">
      <c r="A12" s="27"/>
      <c r="B12" s="31"/>
      <c r="C12" s="31"/>
      <c r="D12" s="33"/>
    </row>
    <row r="13" spans="1:4">
      <c r="A13" s="30" t="s">
        <v>40</v>
      </c>
      <c r="B13" s="32">
        <f>B7-B11</f>
        <v>90</v>
      </c>
      <c r="C13" s="32">
        <f>C7-C11</f>
        <v>110</v>
      </c>
      <c r="D13" s="32">
        <f t="shared" ref="D13:D15" si="1">SUM(B13:C13)</f>
        <v>200</v>
      </c>
    </row>
    <row r="14" spans="1:4">
      <c r="A14" s="27"/>
      <c r="B14" s="31"/>
      <c r="C14" s="31"/>
      <c r="D14" s="33"/>
    </row>
    <row r="15" spans="1:4">
      <c r="A15" s="34" t="s">
        <v>41</v>
      </c>
      <c r="B15" s="35">
        <v>35</v>
      </c>
      <c r="C15" s="35">
        <v>75</v>
      </c>
      <c r="D15" s="32">
        <f t="shared" si="1"/>
        <v>110</v>
      </c>
    </row>
    <row r="16" spans="1:4">
      <c r="A16" s="27"/>
      <c r="B16" s="31"/>
      <c r="C16" s="31"/>
      <c r="D16" s="33"/>
    </row>
    <row r="17" spans="1:4">
      <c r="A17" s="30" t="s">
        <v>42</v>
      </c>
      <c r="B17" s="32">
        <f>B13-B15</f>
        <v>55</v>
      </c>
      <c r="C17" s="32">
        <f>C13-C15</f>
        <v>35</v>
      </c>
      <c r="D17" s="32">
        <f>SUM(B17:C17)</f>
        <v>90</v>
      </c>
    </row>
    <row r="18" spans="1:4">
      <c r="A18" s="27"/>
      <c r="B18" s="27"/>
      <c r="C18" s="36" t="s">
        <v>43</v>
      </c>
      <c r="D18" s="32">
        <f>D17</f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7" sqref="E47"/>
    </sheetView>
  </sheetViews>
  <sheetFormatPr baseColWidth="10" defaultRowHeight="15" x14ac:dyDescent="0"/>
  <sheetData>
    <row r="1" spans="1:11">
      <c r="A1" s="10"/>
      <c r="B1" s="11">
        <v>1</v>
      </c>
      <c r="C1" s="11">
        <f>B1+1</f>
        <v>2</v>
      </c>
      <c r="D1" s="11">
        <f t="shared" ref="D1:K1" si="0">C1+1</f>
        <v>3</v>
      </c>
      <c r="E1" s="11">
        <f t="shared" si="0"/>
        <v>4</v>
      </c>
      <c r="F1" s="11">
        <f t="shared" si="0"/>
        <v>5</v>
      </c>
      <c r="G1" s="11">
        <f t="shared" si="0"/>
        <v>6</v>
      </c>
      <c r="H1" s="11">
        <f t="shared" si="0"/>
        <v>7</v>
      </c>
      <c r="I1" s="11">
        <f>H1+1</f>
        <v>8</v>
      </c>
      <c r="J1" s="11">
        <f t="shared" si="0"/>
        <v>9</v>
      </c>
      <c r="K1" s="11">
        <f t="shared" si="0"/>
        <v>10</v>
      </c>
    </row>
    <row r="2" spans="1:11">
      <c r="A2" s="12">
        <v>1</v>
      </c>
      <c r="B2" s="10">
        <f>$A2*B$1</f>
        <v>1</v>
      </c>
      <c r="C2" s="10">
        <f t="shared" ref="C2:K11" si="1">$A2*C$1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</row>
    <row r="3" spans="1:11">
      <c r="A3" s="12">
        <f>A2+1</f>
        <v>2</v>
      </c>
      <c r="B3" s="10">
        <f t="shared" ref="B3:B11" si="2">$A3*B$1</f>
        <v>2</v>
      </c>
      <c r="C3" s="10">
        <f t="shared" si="1"/>
        <v>4</v>
      </c>
      <c r="D3" s="10">
        <f t="shared" si="1"/>
        <v>6</v>
      </c>
      <c r="E3" s="10">
        <f t="shared" si="1"/>
        <v>8</v>
      </c>
      <c r="F3" s="10">
        <f t="shared" si="1"/>
        <v>10</v>
      </c>
      <c r="G3" s="10">
        <f t="shared" si="1"/>
        <v>12</v>
      </c>
      <c r="H3" s="10">
        <f t="shared" si="1"/>
        <v>14</v>
      </c>
      <c r="I3" s="10">
        <f t="shared" si="1"/>
        <v>16</v>
      </c>
      <c r="J3" s="10">
        <f t="shared" si="1"/>
        <v>18</v>
      </c>
      <c r="K3" s="10">
        <f t="shared" si="1"/>
        <v>20</v>
      </c>
    </row>
    <row r="4" spans="1:11">
      <c r="A4" s="12">
        <f t="shared" ref="A4:A11" si="3">A3+1</f>
        <v>3</v>
      </c>
      <c r="B4" s="10">
        <f t="shared" si="2"/>
        <v>3</v>
      </c>
      <c r="C4" s="10">
        <f t="shared" si="1"/>
        <v>6</v>
      </c>
      <c r="D4" s="10">
        <f t="shared" si="1"/>
        <v>9</v>
      </c>
      <c r="E4" s="10">
        <f t="shared" si="1"/>
        <v>12</v>
      </c>
      <c r="F4" s="10">
        <f t="shared" si="1"/>
        <v>15</v>
      </c>
      <c r="G4" s="10">
        <f t="shared" si="1"/>
        <v>18</v>
      </c>
      <c r="H4" s="10">
        <f t="shared" si="1"/>
        <v>21</v>
      </c>
      <c r="I4" s="10">
        <f t="shared" si="1"/>
        <v>24</v>
      </c>
      <c r="J4" s="10">
        <f t="shared" si="1"/>
        <v>27</v>
      </c>
      <c r="K4" s="10">
        <f t="shared" si="1"/>
        <v>30</v>
      </c>
    </row>
    <row r="5" spans="1:11">
      <c r="A5" s="12">
        <f t="shared" si="3"/>
        <v>4</v>
      </c>
      <c r="B5" s="10">
        <f t="shared" si="2"/>
        <v>4</v>
      </c>
      <c r="C5" s="10">
        <f t="shared" si="1"/>
        <v>8</v>
      </c>
      <c r="D5" s="10">
        <f t="shared" si="1"/>
        <v>12</v>
      </c>
      <c r="E5" s="10">
        <f t="shared" si="1"/>
        <v>16</v>
      </c>
      <c r="F5" s="10">
        <f t="shared" si="1"/>
        <v>20</v>
      </c>
      <c r="G5" s="10">
        <f t="shared" si="1"/>
        <v>24</v>
      </c>
      <c r="H5" s="10">
        <f t="shared" si="1"/>
        <v>28</v>
      </c>
      <c r="I5" s="10">
        <f t="shared" si="1"/>
        <v>32</v>
      </c>
      <c r="J5" s="10">
        <f t="shared" si="1"/>
        <v>36</v>
      </c>
      <c r="K5" s="10">
        <f t="shared" si="1"/>
        <v>40</v>
      </c>
    </row>
    <row r="6" spans="1:11">
      <c r="A6" s="12">
        <f t="shared" si="3"/>
        <v>5</v>
      </c>
      <c r="B6" s="10">
        <f t="shared" si="2"/>
        <v>5</v>
      </c>
      <c r="C6" s="10">
        <f t="shared" si="1"/>
        <v>10</v>
      </c>
      <c r="D6" s="10">
        <f t="shared" si="1"/>
        <v>15</v>
      </c>
      <c r="E6" s="10">
        <f t="shared" si="1"/>
        <v>20</v>
      </c>
      <c r="F6" s="10">
        <f t="shared" si="1"/>
        <v>25</v>
      </c>
      <c r="G6" s="10">
        <f t="shared" si="1"/>
        <v>30</v>
      </c>
      <c r="H6" s="10">
        <f t="shared" si="1"/>
        <v>35</v>
      </c>
      <c r="I6" s="10">
        <f t="shared" si="1"/>
        <v>40</v>
      </c>
      <c r="J6" s="10">
        <f t="shared" si="1"/>
        <v>45</v>
      </c>
      <c r="K6" s="10">
        <f t="shared" si="1"/>
        <v>50</v>
      </c>
    </row>
    <row r="7" spans="1:11">
      <c r="A7" s="12">
        <f t="shared" si="3"/>
        <v>6</v>
      </c>
      <c r="B7" s="10">
        <f t="shared" si="2"/>
        <v>6</v>
      </c>
      <c r="C7" s="10">
        <f t="shared" si="1"/>
        <v>12</v>
      </c>
      <c r="D7" s="10">
        <f t="shared" si="1"/>
        <v>18</v>
      </c>
      <c r="E7" s="10">
        <f t="shared" si="1"/>
        <v>24</v>
      </c>
      <c r="F7" s="10">
        <f t="shared" si="1"/>
        <v>30</v>
      </c>
      <c r="G7" s="10">
        <f t="shared" si="1"/>
        <v>36</v>
      </c>
      <c r="H7" s="10">
        <f t="shared" si="1"/>
        <v>42</v>
      </c>
      <c r="I7" s="10">
        <f t="shared" si="1"/>
        <v>48</v>
      </c>
      <c r="J7" s="10">
        <f t="shared" si="1"/>
        <v>54</v>
      </c>
      <c r="K7" s="10">
        <f t="shared" si="1"/>
        <v>60</v>
      </c>
    </row>
    <row r="8" spans="1:11">
      <c r="A8" s="12">
        <f t="shared" si="3"/>
        <v>7</v>
      </c>
      <c r="B8" s="10">
        <f t="shared" si="2"/>
        <v>7</v>
      </c>
      <c r="C8" s="10">
        <f t="shared" si="1"/>
        <v>14</v>
      </c>
      <c r="D8" s="10">
        <f t="shared" si="1"/>
        <v>21</v>
      </c>
      <c r="E8" s="10">
        <f t="shared" si="1"/>
        <v>28</v>
      </c>
      <c r="F8" s="10">
        <f t="shared" si="1"/>
        <v>35</v>
      </c>
      <c r="G8" s="10">
        <f t="shared" si="1"/>
        <v>42</v>
      </c>
      <c r="H8" s="10">
        <f t="shared" si="1"/>
        <v>49</v>
      </c>
      <c r="I8" s="10">
        <f t="shared" si="1"/>
        <v>56</v>
      </c>
      <c r="J8" s="10">
        <f t="shared" si="1"/>
        <v>63</v>
      </c>
      <c r="K8" s="10">
        <f t="shared" si="1"/>
        <v>70</v>
      </c>
    </row>
    <row r="9" spans="1:11">
      <c r="A9" s="12">
        <f t="shared" si="3"/>
        <v>8</v>
      </c>
      <c r="B9" s="10">
        <f t="shared" si="2"/>
        <v>8</v>
      </c>
      <c r="C9" s="10">
        <f t="shared" si="1"/>
        <v>16</v>
      </c>
      <c r="D9" s="10">
        <f t="shared" si="1"/>
        <v>24</v>
      </c>
      <c r="E9" s="10">
        <f t="shared" si="1"/>
        <v>32</v>
      </c>
      <c r="F9" s="10">
        <f t="shared" si="1"/>
        <v>40</v>
      </c>
      <c r="G9" s="10">
        <f t="shared" si="1"/>
        <v>48</v>
      </c>
      <c r="H9" s="10">
        <f t="shared" si="1"/>
        <v>56</v>
      </c>
      <c r="I9" s="10">
        <f t="shared" si="1"/>
        <v>64</v>
      </c>
      <c r="J9" s="10">
        <f t="shared" si="1"/>
        <v>72</v>
      </c>
      <c r="K9" s="10">
        <f t="shared" si="1"/>
        <v>80</v>
      </c>
    </row>
    <row r="10" spans="1:11">
      <c r="A10" s="12">
        <f t="shared" si="3"/>
        <v>9</v>
      </c>
      <c r="B10" s="10">
        <f t="shared" si="2"/>
        <v>9</v>
      </c>
      <c r="C10" s="10">
        <f t="shared" si="1"/>
        <v>18</v>
      </c>
      <c r="D10" s="10">
        <f t="shared" si="1"/>
        <v>27</v>
      </c>
      <c r="E10" s="10">
        <f t="shared" si="1"/>
        <v>36</v>
      </c>
      <c r="F10" s="10">
        <f t="shared" si="1"/>
        <v>45</v>
      </c>
      <c r="G10" s="10">
        <f t="shared" si="1"/>
        <v>54</v>
      </c>
      <c r="H10" s="10">
        <f t="shared" si="1"/>
        <v>63</v>
      </c>
      <c r="I10" s="10">
        <f t="shared" si="1"/>
        <v>72</v>
      </c>
      <c r="J10" s="10">
        <f t="shared" si="1"/>
        <v>81</v>
      </c>
      <c r="K10" s="10">
        <f t="shared" si="1"/>
        <v>90</v>
      </c>
    </row>
    <row r="11" spans="1:11">
      <c r="A11" s="12">
        <f t="shared" si="3"/>
        <v>10</v>
      </c>
      <c r="B11" s="10">
        <f t="shared" si="2"/>
        <v>10</v>
      </c>
      <c r="C11" s="10">
        <f t="shared" si="1"/>
        <v>20</v>
      </c>
      <c r="D11" s="10">
        <f t="shared" si="1"/>
        <v>30</v>
      </c>
      <c r="E11" s="10">
        <f t="shared" si="1"/>
        <v>40</v>
      </c>
      <c r="F11" s="10">
        <f t="shared" si="1"/>
        <v>50</v>
      </c>
      <c r="G11" s="10">
        <f t="shared" si="1"/>
        <v>60</v>
      </c>
      <c r="H11" s="10">
        <f t="shared" si="1"/>
        <v>70</v>
      </c>
      <c r="I11" s="10">
        <f t="shared" si="1"/>
        <v>80</v>
      </c>
      <c r="J11" s="10">
        <f t="shared" si="1"/>
        <v>90</v>
      </c>
      <c r="K11" s="10">
        <f t="shared" si="1"/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workbookViewId="0">
      <selection activeCell="J19" sqref="J19"/>
    </sheetView>
  </sheetViews>
  <sheetFormatPr baseColWidth="10" defaultRowHeight="15" x14ac:dyDescent="0"/>
  <cols>
    <col min="1" max="1" width="20.1640625" customWidth="1"/>
    <col min="6" max="6" width="12.83203125" customWidth="1"/>
  </cols>
  <sheetData>
    <row r="3" spans="1:6" ht="16" thickBot="1"/>
    <row r="4" spans="1:6" ht="19" thickBot="1">
      <c r="A4" s="37" t="s">
        <v>44</v>
      </c>
      <c r="B4" s="38" t="s">
        <v>45</v>
      </c>
      <c r="C4" s="38" t="s">
        <v>46</v>
      </c>
      <c r="D4" s="38" t="s">
        <v>47</v>
      </c>
      <c r="E4" s="38" t="s">
        <v>48</v>
      </c>
      <c r="F4" s="39" t="s">
        <v>49</v>
      </c>
    </row>
    <row r="5" spans="1:6" ht="18">
      <c r="A5" s="40" t="s">
        <v>50</v>
      </c>
      <c r="B5" s="41">
        <v>2.5</v>
      </c>
      <c r="C5" s="41">
        <v>3</v>
      </c>
      <c r="D5" s="41">
        <v>5</v>
      </c>
      <c r="E5" s="42">
        <f>AVERAGE(B5:D5)</f>
        <v>3.5</v>
      </c>
      <c r="F5" s="43" t="str">
        <f>IF(E5&gt;=5, "Aprobado", "Suspendido")</f>
        <v>Suspendido</v>
      </c>
    </row>
    <row r="6" spans="1:6" ht="18">
      <c r="A6" s="40" t="s">
        <v>51</v>
      </c>
      <c r="B6" s="44">
        <v>9.75</v>
      </c>
      <c r="C6" s="44">
        <v>8</v>
      </c>
      <c r="D6" s="44">
        <v>4.25</v>
      </c>
      <c r="E6" s="42">
        <f t="shared" ref="E6:E14" si="0">AVERAGE(B6:D6)</f>
        <v>7.333333333333333</v>
      </c>
      <c r="F6" s="43" t="str">
        <f t="shared" ref="F6:F14" si="1">IF(E6&gt;=5, "Aprobado", "Suspendido")</f>
        <v>Aprobado</v>
      </c>
    </row>
    <row r="7" spans="1:6" ht="18">
      <c r="A7" s="40" t="s">
        <v>52</v>
      </c>
      <c r="B7" s="44">
        <v>6</v>
      </c>
      <c r="C7" s="44">
        <v>6.25</v>
      </c>
      <c r="D7" s="44">
        <v>6</v>
      </c>
      <c r="E7" s="42">
        <f t="shared" si="0"/>
        <v>6.083333333333333</v>
      </c>
      <c r="F7" s="43" t="str">
        <f t="shared" si="1"/>
        <v>Aprobado</v>
      </c>
    </row>
    <row r="8" spans="1:6" ht="18">
      <c r="A8" s="40" t="s">
        <v>53</v>
      </c>
      <c r="B8" s="44">
        <v>7</v>
      </c>
      <c r="C8" s="44">
        <v>4</v>
      </c>
      <c r="D8" s="44">
        <v>5.5</v>
      </c>
      <c r="E8" s="42">
        <f t="shared" si="0"/>
        <v>5.5</v>
      </c>
      <c r="F8" s="43" t="str">
        <f t="shared" si="1"/>
        <v>Aprobado</v>
      </c>
    </row>
    <row r="9" spans="1:6" ht="18">
      <c r="A9" s="40" t="s">
        <v>54</v>
      </c>
      <c r="B9" s="44">
        <v>1.5</v>
      </c>
      <c r="C9" s="44">
        <v>9</v>
      </c>
      <c r="D9" s="44">
        <v>6</v>
      </c>
      <c r="E9" s="42">
        <f t="shared" si="0"/>
        <v>5.5</v>
      </c>
      <c r="F9" s="43" t="str">
        <f t="shared" si="1"/>
        <v>Aprobado</v>
      </c>
    </row>
    <row r="10" spans="1:6" ht="18">
      <c r="A10" s="40" t="s">
        <v>55</v>
      </c>
      <c r="B10" s="44">
        <v>6</v>
      </c>
      <c r="C10" s="44">
        <v>5.5</v>
      </c>
      <c r="D10" s="44">
        <v>8.5</v>
      </c>
      <c r="E10" s="42">
        <f t="shared" si="0"/>
        <v>6.666666666666667</v>
      </c>
      <c r="F10" s="43" t="str">
        <f t="shared" si="1"/>
        <v>Aprobado</v>
      </c>
    </row>
    <row r="11" spans="1:6" ht="18">
      <c r="A11" s="40" t="s">
        <v>56</v>
      </c>
      <c r="B11" s="44">
        <v>4.5</v>
      </c>
      <c r="C11" s="44">
        <v>3.75</v>
      </c>
      <c r="D11" s="44">
        <v>9</v>
      </c>
      <c r="E11" s="42">
        <f t="shared" si="0"/>
        <v>5.75</v>
      </c>
      <c r="F11" s="43" t="str">
        <f t="shared" si="1"/>
        <v>Aprobado</v>
      </c>
    </row>
    <row r="12" spans="1:6" ht="18">
      <c r="A12" s="40" t="s">
        <v>57</v>
      </c>
      <c r="B12" s="44">
        <v>9</v>
      </c>
      <c r="C12" s="44">
        <v>6.75</v>
      </c>
      <c r="D12" s="44">
        <v>4</v>
      </c>
      <c r="E12" s="42">
        <f t="shared" si="0"/>
        <v>6.583333333333333</v>
      </c>
      <c r="F12" s="43" t="str">
        <f t="shared" si="1"/>
        <v>Aprobado</v>
      </c>
    </row>
    <row r="13" spans="1:6" ht="18">
      <c r="A13" s="40" t="s">
        <v>58</v>
      </c>
      <c r="B13" s="44">
        <v>0.5</v>
      </c>
      <c r="C13" s="44">
        <v>6</v>
      </c>
      <c r="D13" s="44">
        <v>2</v>
      </c>
      <c r="E13" s="42">
        <f t="shared" si="0"/>
        <v>2.8333333333333335</v>
      </c>
      <c r="F13" s="43" t="str">
        <f t="shared" si="1"/>
        <v>Suspendido</v>
      </c>
    </row>
    <row r="14" spans="1:6" ht="19" thickBot="1">
      <c r="A14" s="45" t="s">
        <v>59</v>
      </c>
      <c r="B14" s="46">
        <v>7</v>
      </c>
      <c r="C14" s="46">
        <v>7.25</v>
      </c>
      <c r="D14" s="46">
        <v>6</v>
      </c>
      <c r="E14" s="47">
        <f t="shared" si="0"/>
        <v>6.75</v>
      </c>
      <c r="F14" s="60" t="str">
        <f t="shared" si="1"/>
        <v>Aprobado</v>
      </c>
    </row>
    <row r="15" spans="1:6" ht="18">
      <c r="A15" s="48"/>
      <c r="B15" s="48"/>
      <c r="C15" s="48"/>
      <c r="D15" s="48"/>
      <c r="E15" s="48"/>
      <c r="F15" s="48"/>
    </row>
    <row r="16" spans="1:6" ht="18">
      <c r="A16" s="48"/>
      <c r="B16" s="48"/>
      <c r="C16" s="48"/>
      <c r="D16" s="48"/>
      <c r="E16" s="48"/>
      <c r="F16" s="48"/>
    </row>
    <row r="17" spans="1:6" ht="19" thickBot="1">
      <c r="A17" s="48"/>
      <c r="B17" s="48"/>
      <c r="C17" s="48"/>
      <c r="D17" s="48"/>
      <c r="E17" s="48"/>
      <c r="F17" s="48"/>
    </row>
    <row r="18" spans="1:6" ht="19" thickBot="1">
      <c r="A18" s="49" t="s">
        <v>60</v>
      </c>
      <c r="B18" s="50">
        <f>ROWS(A5:A14)</f>
        <v>10</v>
      </c>
      <c r="C18" s="48"/>
      <c r="D18" s="48"/>
      <c r="E18" s="48"/>
      <c r="F18" s="48"/>
    </row>
    <row r="19" spans="1:6" ht="18">
      <c r="A19" s="48"/>
      <c r="B19" s="48"/>
      <c r="C19" s="48"/>
      <c r="D19" s="48"/>
      <c r="E19" s="48"/>
      <c r="F19" s="48"/>
    </row>
    <row r="20" spans="1:6" ht="19" thickBot="1">
      <c r="A20" s="48"/>
      <c r="B20" s="48"/>
      <c r="C20" s="48"/>
      <c r="D20" s="48"/>
      <c r="E20" s="48"/>
      <c r="F20" s="48"/>
    </row>
    <row r="21" spans="1:6" ht="18">
      <c r="A21" s="51" t="s">
        <v>61</v>
      </c>
      <c r="B21" s="52">
        <f>AVERAGE(B5:B14)</f>
        <v>5.375</v>
      </c>
      <c r="C21" s="48"/>
      <c r="D21" s="48"/>
      <c r="E21" s="48"/>
      <c r="F21" s="48"/>
    </row>
    <row r="22" spans="1:6" ht="18">
      <c r="A22" s="53" t="s">
        <v>62</v>
      </c>
      <c r="B22" s="54">
        <f>AVERAGE(C5:C14)</f>
        <v>5.95</v>
      </c>
      <c r="C22" s="48"/>
      <c r="D22" s="48"/>
      <c r="E22" s="48"/>
      <c r="F22" s="48"/>
    </row>
    <row r="23" spans="1:6" ht="19" thickBot="1">
      <c r="A23" s="55" t="s">
        <v>63</v>
      </c>
      <c r="B23" s="56">
        <f>AVERAGE(D5:D14)</f>
        <v>5.625</v>
      </c>
      <c r="C23" s="48"/>
      <c r="D23" s="48"/>
      <c r="E23" s="48"/>
      <c r="F23" s="48"/>
    </row>
    <row r="24" spans="1:6" ht="19" thickBot="1">
      <c r="A24" s="57" t="s">
        <v>64</v>
      </c>
      <c r="B24" s="58">
        <f>AVERAGE(B21:B23)</f>
        <v>5.6499999999999995</v>
      </c>
      <c r="C24" s="48"/>
      <c r="D24" s="48"/>
      <c r="E24" s="48"/>
      <c r="F24" s="48"/>
    </row>
    <row r="25" spans="1:6" ht="18">
      <c r="A25" s="48"/>
      <c r="B25" s="48"/>
      <c r="C25" s="48"/>
      <c r="D25" s="48"/>
      <c r="E25" s="48"/>
      <c r="F25" s="48"/>
    </row>
    <row r="26" spans="1:6" ht="19" thickBot="1">
      <c r="A26" s="48"/>
      <c r="B26" s="48"/>
      <c r="C26" s="48"/>
      <c r="D26" s="48"/>
      <c r="E26" s="48"/>
      <c r="F26" s="48"/>
    </row>
    <row r="27" spans="1:6" ht="19" thickBot="1">
      <c r="A27" s="49" t="s">
        <v>65</v>
      </c>
      <c r="B27" s="59">
        <f>MIN(E5:E14)</f>
        <v>2.8333333333333335</v>
      </c>
      <c r="C27" s="48"/>
      <c r="D27" s="48"/>
      <c r="E27" s="48"/>
      <c r="F27" s="4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sqref="A1:C1"/>
    </sheetView>
  </sheetViews>
  <sheetFormatPr baseColWidth="10" defaultRowHeight="15" x14ac:dyDescent="0"/>
  <sheetData>
    <row r="4" spans="1:7" ht="16" thickBot="1"/>
    <row r="5" spans="1:7" ht="16" thickBot="1">
      <c r="A5" s="16"/>
      <c r="B5" s="20" t="s">
        <v>11</v>
      </c>
      <c r="C5" s="20" t="s">
        <v>12</v>
      </c>
      <c r="D5" s="20" t="s">
        <v>13</v>
      </c>
      <c r="E5" s="20" t="s">
        <v>14</v>
      </c>
      <c r="F5" s="20" t="s">
        <v>15</v>
      </c>
      <c r="G5" s="21" t="s">
        <v>16</v>
      </c>
    </row>
    <row r="6" spans="1:7">
      <c r="A6" s="17" t="s">
        <v>17</v>
      </c>
      <c r="B6" s="1">
        <v>12</v>
      </c>
      <c r="C6" s="1">
        <v>16</v>
      </c>
      <c r="D6" s="1">
        <v>14</v>
      </c>
      <c r="E6" s="1">
        <v>9</v>
      </c>
      <c r="F6" s="1">
        <v>20</v>
      </c>
      <c r="G6" s="15">
        <f>MAX(B6:F6)</f>
        <v>20</v>
      </c>
    </row>
    <row r="7" spans="1:7">
      <c r="A7" s="18" t="s">
        <v>18</v>
      </c>
      <c r="B7" s="10">
        <v>10</v>
      </c>
      <c r="C7" s="10">
        <v>18</v>
      </c>
      <c r="D7" s="10">
        <v>12</v>
      </c>
      <c r="E7" s="10">
        <v>8</v>
      </c>
      <c r="F7" s="10">
        <v>22</v>
      </c>
      <c r="G7" s="15">
        <f t="shared" ref="G7:G17" si="0">MAX(B7:F7)</f>
        <v>22</v>
      </c>
    </row>
    <row r="8" spans="1:7">
      <c r="A8" s="18" t="s">
        <v>19</v>
      </c>
      <c r="B8" s="10">
        <v>11</v>
      </c>
      <c r="C8" s="10">
        <v>15</v>
      </c>
      <c r="D8" s="10">
        <v>8</v>
      </c>
      <c r="E8" s="10">
        <v>5</v>
      </c>
      <c r="F8" s="10">
        <v>15</v>
      </c>
      <c r="G8" s="15">
        <f t="shared" si="0"/>
        <v>15</v>
      </c>
    </row>
    <row r="9" spans="1:7">
      <c r="A9" s="18" t="s">
        <v>20</v>
      </c>
      <c r="B9" s="10">
        <v>15</v>
      </c>
      <c r="C9" s="10">
        <v>15</v>
      </c>
      <c r="D9" s="10">
        <v>10</v>
      </c>
      <c r="E9" s="10">
        <v>10</v>
      </c>
      <c r="F9" s="10">
        <v>15</v>
      </c>
      <c r="G9" s="15">
        <f t="shared" si="0"/>
        <v>15</v>
      </c>
    </row>
    <row r="10" spans="1:7">
      <c r="A10" s="18" t="s">
        <v>21</v>
      </c>
      <c r="B10" s="10">
        <v>10</v>
      </c>
      <c r="C10" s="10">
        <v>10</v>
      </c>
      <c r="D10" s="10">
        <v>9</v>
      </c>
      <c r="E10" s="10">
        <v>10</v>
      </c>
      <c r="F10" s="10">
        <v>15</v>
      </c>
      <c r="G10" s="15">
        <f t="shared" si="0"/>
        <v>15</v>
      </c>
    </row>
    <row r="11" spans="1:7">
      <c r="A11" s="18" t="s">
        <v>22</v>
      </c>
      <c r="B11" s="10">
        <v>8</v>
      </c>
      <c r="C11" s="10">
        <v>7</v>
      </c>
      <c r="D11" s="10">
        <v>10</v>
      </c>
      <c r="E11" s="10">
        <v>8</v>
      </c>
      <c r="F11" s="10">
        <v>9</v>
      </c>
      <c r="G11" s="15">
        <f t="shared" si="0"/>
        <v>10</v>
      </c>
    </row>
    <row r="12" spans="1:7">
      <c r="A12" s="18" t="s">
        <v>23</v>
      </c>
      <c r="B12" s="10">
        <v>5</v>
      </c>
      <c r="C12" s="10">
        <v>3</v>
      </c>
      <c r="D12" s="10">
        <v>1</v>
      </c>
      <c r="E12" s="10">
        <v>5</v>
      </c>
      <c r="F12" s="10">
        <v>6</v>
      </c>
      <c r="G12" s="15">
        <f t="shared" si="0"/>
        <v>6</v>
      </c>
    </row>
    <row r="13" spans="1:7">
      <c r="A13" s="18" t="s">
        <v>24</v>
      </c>
      <c r="B13" s="10">
        <v>8</v>
      </c>
      <c r="C13" s="10">
        <v>8</v>
      </c>
      <c r="D13" s="10">
        <v>3</v>
      </c>
      <c r="E13" s="10">
        <v>3</v>
      </c>
      <c r="F13" s="10">
        <v>7</v>
      </c>
      <c r="G13" s="15">
        <f t="shared" si="0"/>
        <v>8</v>
      </c>
    </row>
    <row r="14" spans="1:7">
      <c r="A14" s="18" t="s">
        <v>25</v>
      </c>
      <c r="B14" s="10">
        <v>11</v>
      </c>
      <c r="C14" s="10">
        <v>10</v>
      </c>
      <c r="D14" s="10">
        <v>10</v>
      </c>
      <c r="E14" s="10">
        <v>5</v>
      </c>
      <c r="F14" s="10">
        <v>20</v>
      </c>
      <c r="G14" s="15">
        <f t="shared" si="0"/>
        <v>20</v>
      </c>
    </row>
    <row r="15" spans="1:7">
      <c r="A15" s="18" t="s">
        <v>26</v>
      </c>
      <c r="B15" s="10">
        <v>15</v>
      </c>
      <c r="C15" s="10">
        <v>14</v>
      </c>
      <c r="D15" s="10">
        <v>20</v>
      </c>
      <c r="E15" s="10">
        <v>8</v>
      </c>
      <c r="F15" s="10">
        <v>28</v>
      </c>
      <c r="G15" s="15">
        <f t="shared" si="0"/>
        <v>28</v>
      </c>
    </row>
    <row r="16" spans="1:7">
      <c r="A16" s="18" t="s">
        <v>27</v>
      </c>
      <c r="B16" s="10">
        <v>20</v>
      </c>
      <c r="C16" s="10">
        <v>18</v>
      </c>
      <c r="D16" s="10">
        <v>15</v>
      </c>
      <c r="E16" s="10">
        <v>11</v>
      </c>
      <c r="F16" s="10">
        <v>18</v>
      </c>
      <c r="G16" s="15">
        <f t="shared" si="0"/>
        <v>20</v>
      </c>
    </row>
    <row r="17" spans="1:7" ht="16" thickBot="1">
      <c r="A17" s="19" t="s">
        <v>28</v>
      </c>
      <c r="B17" s="14">
        <v>18</v>
      </c>
      <c r="C17" s="14">
        <v>15</v>
      </c>
      <c r="D17" s="14">
        <v>10</v>
      </c>
      <c r="E17" s="14">
        <v>13</v>
      </c>
      <c r="F17" s="14">
        <v>19</v>
      </c>
      <c r="G17" s="15">
        <f t="shared" si="0"/>
        <v>19</v>
      </c>
    </row>
    <row r="18" spans="1:7" ht="16" thickBot="1"/>
    <row r="19" spans="1:7">
      <c r="A19" s="22" t="s">
        <v>16</v>
      </c>
      <c r="B19" s="13">
        <f>MAX(B6:B17)</f>
        <v>20</v>
      </c>
      <c r="C19" s="13">
        <f t="shared" ref="C19:G19" si="1">MAX(C6:C17)</f>
        <v>18</v>
      </c>
      <c r="D19" s="13">
        <f t="shared" si="1"/>
        <v>20</v>
      </c>
      <c r="E19" s="13">
        <f t="shared" si="1"/>
        <v>13</v>
      </c>
      <c r="F19" s="13">
        <f t="shared" si="1"/>
        <v>28</v>
      </c>
      <c r="G19" s="13">
        <f t="shared" si="1"/>
        <v>28</v>
      </c>
    </row>
    <row r="20" spans="1:7" ht="16" thickBot="1">
      <c r="A20" s="23" t="s">
        <v>29</v>
      </c>
      <c r="B20" s="14">
        <f>MIN(B6:B17)</f>
        <v>5</v>
      </c>
      <c r="C20" s="14">
        <f t="shared" ref="C20:G20" si="2">MIN(C6:C17)</f>
        <v>3</v>
      </c>
      <c r="D20" s="14">
        <f t="shared" si="2"/>
        <v>1</v>
      </c>
      <c r="E20" s="14">
        <f t="shared" si="2"/>
        <v>3</v>
      </c>
      <c r="F20" s="14">
        <f t="shared" si="2"/>
        <v>6</v>
      </c>
      <c r="G20" s="14">
        <f t="shared" si="2"/>
        <v>6</v>
      </c>
    </row>
    <row r="21" spans="1:7" ht="16" thickBot="1"/>
    <row r="22" spans="1:7">
      <c r="A22" s="22" t="s">
        <v>30</v>
      </c>
      <c r="B22" s="13">
        <f>SUM(B6:B17)</f>
        <v>143</v>
      </c>
      <c r="C22" s="13">
        <f t="shared" ref="C22:G22" si="3">SUM(C6:C17)</f>
        <v>149</v>
      </c>
      <c r="D22" s="13">
        <f t="shared" si="3"/>
        <v>122</v>
      </c>
      <c r="E22" s="13">
        <f t="shared" si="3"/>
        <v>95</v>
      </c>
      <c r="F22" s="13">
        <f t="shared" si="3"/>
        <v>194</v>
      </c>
      <c r="G22" s="13">
        <f t="shared" si="3"/>
        <v>198</v>
      </c>
    </row>
    <row r="23" spans="1:7" ht="16" thickBot="1">
      <c r="A23" s="23" t="s">
        <v>31</v>
      </c>
      <c r="B23" s="24">
        <f>AVERAGE(B6:B17)</f>
        <v>11.916666666666666</v>
      </c>
      <c r="C23" s="24">
        <f t="shared" ref="C23:G23" si="4">AVERAGE(C6:C17)</f>
        <v>12.416666666666666</v>
      </c>
      <c r="D23" s="24">
        <f t="shared" si="4"/>
        <v>10.166666666666666</v>
      </c>
      <c r="E23" s="24">
        <f t="shared" si="4"/>
        <v>7.916666666666667</v>
      </c>
      <c r="F23" s="24">
        <f t="shared" si="4"/>
        <v>16.166666666666668</v>
      </c>
      <c r="G23" s="24">
        <f t="shared" si="4"/>
        <v>16.5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selection activeCell="D46" sqref="D46"/>
    </sheetView>
  </sheetViews>
  <sheetFormatPr baseColWidth="10" defaultRowHeight="15" x14ac:dyDescent="0"/>
  <cols>
    <col min="1" max="1" width="20.33203125" customWidth="1"/>
    <col min="6" max="6" width="17" customWidth="1"/>
    <col min="7" max="7" width="21" customWidth="1"/>
    <col min="8" max="8" width="23.83203125" customWidth="1"/>
  </cols>
  <sheetData>
    <row r="3" spans="1:7" ht="16" thickBot="1"/>
    <row r="4" spans="1:7" ht="19" thickBot="1">
      <c r="A4" s="37" t="s">
        <v>44</v>
      </c>
      <c r="B4" s="38" t="s">
        <v>45</v>
      </c>
      <c r="C4" s="38" t="s">
        <v>46</v>
      </c>
      <c r="D4" s="38" t="s">
        <v>47</v>
      </c>
      <c r="E4" s="38" t="s">
        <v>48</v>
      </c>
      <c r="F4" s="38" t="s">
        <v>67</v>
      </c>
      <c r="G4" s="65" t="s">
        <v>66</v>
      </c>
    </row>
    <row r="5" spans="1:7" ht="18">
      <c r="A5" s="40" t="s">
        <v>50</v>
      </c>
      <c r="B5" s="41">
        <v>2.5</v>
      </c>
      <c r="C5" s="41">
        <v>3</v>
      </c>
      <c r="D5" s="41">
        <v>5</v>
      </c>
      <c r="E5" s="42">
        <f>AVERAGE(B5:D5)</f>
        <v>3.5</v>
      </c>
      <c r="F5" s="61" t="str">
        <f>IF(E5&gt;=5, "Aprobado", "Suspendido")</f>
        <v>Suspendido</v>
      </c>
      <c r="G5" s="62" t="str">
        <f>IF(E5&lt;5, "Suspendido", IF(E5&lt;7, "Aprobado", IF(E5&lt;9, "Notable", IF(E5&lt;10, "Sobresaliente", IF(E5=10, "Matricula de Honor")))))</f>
        <v>Suspendido</v>
      </c>
    </row>
    <row r="6" spans="1:7" ht="18">
      <c r="A6" s="40" t="s">
        <v>51</v>
      </c>
      <c r="B6" s="44">
        <v>9.75</v>
      </c>
      <c r="C6" s="44">
        <v>8</v>
      </c>
      <c r="D6" s="44">
        <v>4.25</v>
      </c>
      <c r="E6" s="42">
        <f t="shared" ref="E6:E15" si="0">AVERAGE(B6:D6)</f>
        <v>7.333333333333333</v>
      </c>
      <c r="F6" s="61" t="str">
        <f t="shared" ref="F6:F15" si="1">IF(E6&gt;=5, "Aprobado", "Suspendido")</f>
        <v>Aprobado</v>
      </c>
      <c r="G6" s="64" t="str">
        <f t="shared" ref="G6:G15" si="2">IF(E6&lt;5, "Suspendido", IF(E6&lt;7, "Aprobado", IF(E6&lt;9, "Notable", IF(E6&lt;10, "Sobresaliente", IF(E6=10, "Matricula de Honor")))))</f>
        <v>Notable</v>
      </c>
    </row>
    <row r="7" spans="1:7" ht="18">
      <c r="A7" s="40" t="s">
        <v>52</v>
      </c>
      <c r="B7" s="44">
        <v>6</v>
      </c>
      <c r="C7" s="44">
        <v>6.25</v>
      </c>
      <c r="D7" s="44">
        <v>6</v>
      </c>
      <c r="E7" s="42">
        <f t="shared" si="0"/>
        <v>6.083333333333333</v>
      </c>
      <c r="F7" s="61" t="str">
        <f t="shared" si="1"/>
        <v>Aprobado</v>
      </c>
      <c r="G7" s="64" t="str">
        <f t="shared" si="2"/>
        <v>Aprobado</v>
      </c>
    </row>
    <row r="8" spans="1:7" ht="18">
      <c r="A8" s="40" t="s">
        <v>53</v>
      </c>
      <c r="B8" s="44">
        <v>9</v>
      </c>
      <c r="C8" s="44">
        <v>7</v>
      </c>
      <c r="D8" s="44">
        <v>5.5</v>
      </c>
      <c r="E8" s="42">
        <f t="shared" si="0"/>
        <v>7.166666666666667</v>
      </c>
      <c r="F8" s="61" t="str">
        <f t="shared" si="1"/>
        <v>Aprobado</v>
      </c>
      <c r="G8" s="64" t="str">
        <f t="shared" si="2"/>
        <v>Notable</v>
      </c>
    </row>
    <row r="9" spans="1:7" ht="18">
      <c r="A9" s="40" t="s">
        <v>54</v>
      </c>
      <c r="B9" s="44">
        <v>1.5</v>
      </c>
      <c r="C9" s="44">
        <v>9</v>
      </c>
      <c r="D9" s="44">
        <v>6</v>
      </c>
      <c r="E9" s="42">
        <f t="shared" si="0"/>
        <v>5.5</v>
      </c>
      <c r="F9" s="61" t="str">
        <f t="shared" si="1"/>
        <v>Aprobado</v>
      </c>
      <c r="G9" s="64" t="str">
        <f t="shared" si="2"/>
        <v>Aprobado</v>
      </c>
    </row>
    <row r="10" spans="1:7" ht="18">
      <c r="A10" s="40" t="s">
        <v>55</v>
      </c>
      <c r="B10" s="44">
        <v>6</v>
      </c>
      <c r="C10" s="44">
        <v>8</v>
      </c>
      <c r="D10" s="44">
        <v>8.5</v>
      </c>
      <c r="E10" s="42">
        <f t="shared" si="0"/>
        <v>7.5</v>
      </c>
      <c r="F10" s="61" t="str">
        <f t="shared" si="1"/>
        <v>Aprobado</v>
      </c>
      <c r="G10" s="64" t="str">
        <f t="shared" si="2"/>
        <v>Notable</v>
      </c>
    </row>
    <row r="11" spans="1:7" ht="18">
      <c r="A11" s="40" t="s">
        <v>56</v>
      </c>
      <c r="B11" s="44">
        <v>4.5</v>
      </c>
      <c r="C11" s="44">
        <v>3.75</v>
      </c>
      <c r="D11" s="44">
        <v>9</v>
      </c>
      <c r="E11" s="42">
        <f t="shared" si="0"/>
        <v>5.75</v>
      </c>
      <c r="F11" s="61" t="str">
        <f t="shared" si="1"/>
        <v>Aprobado</v>
      </c>
      <c r="G11" s="64" t="str">
        <f t="shared" si="2"/>
        <v>Aprobado</v>
      </c>
    </row>
    <row r="12" spans="1:7" ht="18">
      <c r="A12" s="40" t="s">
        <v>57</v>
      </c>
      <c r="B12" s="44">
        <v>9</v>
      </c>
      <c r="C12" s="44">
        <v>6.75</v>
      </c>
      <c r="D12" s="44">
        <v>4</v>
      </c>
      <c r="E12" s="42">
        <f t="shared" si="0"/>
        <v>6.583333333333333</v>
      </c>
      <c r="F12" s="61" t="str">
        <f t="shared" si="1"/>
        <v>Aprobado</v>
      </c>
      <c r="G12" s="64" t="str">
        <f t="shared" si="2"/>
        <v>Aprobado</v>
      </c>
    </row>
    <row r="13" spans="1:7" ht="18">
      <c r="A13" s="40" t="s">
        <v>58</v>
      </c>
      <c r="B13" s="44">
        <v>0.5</v>
      </c>
      <c r="C13" s="44">
        <v>6</v>
      </c>
      <c r="D13" s="44">
        <v>2</v>
      </c>
      <c r="E13" s="42">
        <f t="shared" si="0"/>
        <v>2.8333333333333335</v>
      </c>
      <c r="F13" s="61" t="str">
        <f t="shared" si="1"/>
        <v>Suspendido</v>
      </c>
      <c r="G13" s="64" t="str">
        <f t="shared" si="2"/>
        <v>Suspendido</v>
      </c>
    </row>
    <row r="14" spans="1:7" ht="18">
      <c r="A14" s="66" t="s">
        <v>59</v>
      </c>
      <c r="B14" s="67">
        <v>7</v>
      </c>
      <c r="C14" s="67">
        <v>7.25</v>
      </c>
      <c r="D14" s="67">
        <v>6</v>
      </c>
      <c r="E14" s="68">
        <f t="shared" si="0"/>
        <v>6.75</v>
      </c>
      <c r="F14" s="69" t="str">
        <f t="shared" si="1"/>
        <v>Aprobado</v>
      </c>
      <c r="G14" s="63" t="str">
        <f t="shared" si="2"/>
        <v>Aprobado</v>
      </c>
    </row>
    <row r="15" spans="1:7" ht="19" thickBot="1">
      <c r="A15" s="70" t="s">
        <v>68</v>
      </c>
      <c r="B15" s="46">
        <v>10</v>
      </c>
      <c r="C15" s="46">
        <v>10</v>
      </c>
      <c r="D15" s="46">
        <v>10</v>
      </c>
      <c r="E15" s="46">
        <f t="shared" si="0"/>
        <v>10</v>
      </c>
      <c r="F15" s="46" t="str">
        <f t="shared" si="1"/>
        <v>Aprobado</v>
      </c>
      <c r="G15" s="71" t="str">
        <f t="shared" si="2"/>
        <v>Matricula de Honor</v>
      </c>
    </row>
    <row r="16" spans="1:7" ht="18">
      <c r="A16" s="48"/>
      <c r="B16" s="48"/>
      <c r="C16" s="48"/>
      <c r="D16" s="48"/>
      <c r="E16" s="48"/>
      <c r="F16" s="48"/>
    </row>
    <row r="17" spans="1:6" ht="19" thickBot="1">
      <c r="A17" s="48"/>
      <c r="B17" s="48"/>
      <c r="C17" s="48"/>
      <c r="D17" s="48"/>
      <c r="E17" s="48"/>
      <c r="F17" s="48"/>
    </row>
    <row r="18" spans="1:6" ht="19" thickBot="1">
      <c r="A18" s="49" t="s">
        <v>60</v>
      </c>
      <c r="B18" s="50">
        <f>ROWS(A5:A14)</f>
        <v>10</v>
      </c>
      <c r="C18" s="48"/>
      <c r="D18" s="48"/>
      <c r="E18" s="48"/>
      <c r="F18" s="48"/>
    </row>
    <row r="19" spans="1:6" ht="18">
      <c r="A19" s="48"/>
      <c r="B19" s="48"/>
      <c r="C19" s="48"/>
      <c r="D19" s="48"/>
      <c r="E19" s="48"/>
      <c r="F19" s="48"/>
    </row>
    <row r="20" spans="1:6" ht="19" thickBot="1">
      <c r="A20" s="48"/>
      <c r="B20" s="48"/>
      <c r="C20" s="48"/>
      <c r="D20" s="48"/>
      <c r="E20" s="48"/>
      <c r="F20" s="48"/>
    </row>
    <row r="21" spans="1:6" ht="18">
      <c r="A21" s="51" t="s">
        <v>61</v>
      </c>
      <c r="B21" s="52">
        <f>AVERAGE(B5:B14)</f>
        <v>5.5750000000000002</v>
      </c>
      <c r="C21" s="48"/>
      <c r="D21" s="48"/>
      <c r="E21" s="48"/>
      <c r="F21" s="48"/>
    </row>
    <row r="22" spans="1:6" ht="18">
      <c r="A22" s="53" t="s">
        <v>62</v>
      </c>
      <c r="B22" s="54">
        <f>AVERAGE(C5:C14)</f>
        <v>6.5</v>
      </c>
      <c r="C22" s="48"/>
      <c r="D22" s="48"/>
      <c r="E22" s="48"/>
      <c r="F22" s="48"/>
    </row>
    <row r="23" spans="1:6" ht="19" thickBot="1">
      <c r="A23" s="55" t="s">
        <v>63</v>
      </c>
      <c r="B23" s="56">
        <f>AVERAGE(D5:D14)</f>
        <v>5.625</v>
      </c>
      <c r="C23" s="48"/>
      <c r="D23" s="48"/>
      <c r="E23" s="48"/>
      <c r="F23" s="48"/>
    </row>
    <row r="24" spans="1:6" ht="19" thickBot="1">
      <c r="A24" s="57" t="s">
        <v>64</v>
      </c>
      <c r="B24" s="58">
        <f>AVERAGE(B21:B23)</f>
        <v>5.8999999999999995</v>
      </c>
      <c r="C24" s="48"/>
      <c r="D24" s="48"/>
      <c r="E24" s="48"/>
      <c r="F24" s="48"/>
    </row>
    <row r="25" spans="1:6" ht="18">
      <c r="A25" s="48"/>
      <c r="B25" s="48"/>
      <c r="C25" s="48"/>
      <c r="D25" s="48"/>
      <c r="E25" s="48"/>
      <c r="F25" s="48"/>
    </row>
    <row r="26" spans="1:6" ht="19" thickBot="1">
      <c r="A26" s="48"/>
      <c r="B26" s="48"/>
      <c r="C26" s="48"/>
      <c r="D26" s="48"/>
      <c r="E26" s="48"/>
      <c r="F26" s="48"/>
    </row>
    <row r="27" spans="1:6" ht="19" thickBot="1">
      <c r="A27" s="49" t="s">
        <v>65</v>
      </c>
      <c r="B27" s="59">
        <f>MIN(E5:E14)</f>
        <v>2.8333333333333335</v>
      </c>
      <c r="C27" s="48"/>
      <c r="D27" s="48"/>
      <c r="E27" s="48"/>
      <c r="F27" s="4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B1" workbookViewId="0">
      <selection activeCell="K10" sqref="K10"/>
    </sheetView>
  </sheetViews>
  <sheetFormatPr baseColWidth="10" defaultRowHeight="15" x14ac:dyDescent="0"/>
  <cols>
    <col min="7" max="7" width="48.83203125" customWidth="1"/>
    <col min="8" max="8" width="13.5" customWidth="1"/>
    <col min="9" max="9" width="13.6640625" customWidth="1"/>
    <col min="10" max="10" width="16.5" customWidth="1"/>
    <col min="11" max="11" width="17" customWidth="1"/>
    <col min="12" max="12" width="17.33203125" customWidth="1"/>
  </cols>
  <sheetData>
    <row r="1" spans="1:12">
      <c r="A1" s="76" t="s">
        <v>86</v>
      </c>
      <c r="B1" s="77"/>
      <c r="C1" s="72">
        <v>0.25</v>
      </c>
    </row>
    <row r="2" spans="1:12">
      <c r="A2" s="76" t="s">
        <v>70</v>
      </c>
      <c r="B2" s="77"/>
      <c r="C2" s="72">
        <v>0.12</v>
      </c>
    </row>
    <row r="3" spans="1:12" ht="19" thickBot="1">
      <c r="A3" s="74" t="s">
        <v>69</v>
      </c>
      <c r="B3" s="75"/>
      <c r="C3" s="73">
        <v>0.16</v>
      </c>
      <c r="G3" s="79" t="s">
        <v>71</v>
      </c>
      <c r="H3" s="78"/>
      <c r="I3" s="78"/>
      <c r="J3" s="78"/>
      <c r="K3" s="78"/>
      <c r="L3" s="78"/>
    </row>
    <row r="9" spans="1:12">
      <c r="H9" t="s">
        <v>72</v>
      </c>
      <c r="I9" t="s">
        <v>87</v>
      </c>
      <c r="J9" t="s">
        <v>73</v>
      </c>
      <c r="K9" s="96">
        <f>DATE(2018, 9, 26)</f>
        <v>43369</v>
      </c>
    </row>
    <row r="11" spans="1:12" ht="16" thickBot="1">
      <c r="G11" t="s">
        <v>78</v>
      </c>
      <c r="H11" t="s">
        <v>77</v>
      </c>
      <c r="I11" t="s">
        <v>76</v>
      </c>
      <c r="J11" t="s">
        <v>74</v>
      </c>
      <c r="K11" t="s">
        <v>75</v>
      </c>
      <c r="L11" t="s">
        <v>85</v>
      </c>
    </row>
    <row r="12" spans="1:12">
      <c r="G12" s="80" t="s">
        <v>79</v>
      </c>
      <c r="H12" s="81">
        <v>173.69</v>
      </c>
      <c r="I12" s="82">
        <v>2</v>
      </c>
      <c r="J12" s="81">
        <f>H12*I12</f>
        <v>347.38</v>
      </c>
      <c r="K12" s="90">
        <f>IF(J12&gt;50, J12*$C$1, J12*$C$2)</f>
        <v>86.844999999999999</v>
      </c>
      <c r="L12" s="91">
        <f>J12-K12</f>
        <v>260.53499999999997</v>
      </c>
    </row>
    <row r="13" spans="1:12">
      <c r="G13" s="83" t="s">
        <v>80</v>
      </c>
      <c r="H13" s="84">
        <v>37.86</v>
      </c>
      <c r="I13" s="85">
        <v>7</v>
      </c>
      <c r="J13" s="84">
        <f t="shared" ref="J13:J15" si="0">H13*I13</f>
        <v>265.02</v>
      </c>
      <c r="K13" s="92">
        <f t="shared" ref="K13:K15" si="1">IF(J13&gt;50, J13*$C$1, J13*$C$2)</f>
        <v>66.254999999999995</v>
      </c>
      <c r="L13" s="93">
        <f t="shared" ref="L13:L15" si="2">J13-K13</f>
        <v>198.76499999999999</v>
      </c>
    </row>
    <row r="14" spans="1:12">
      <c r="G14" s="83" t="s">
        <v>81</v>
      </c>
      <c r="H14" s="84">
        <v>27.04</v>
      </c>
      <c r="I14" s="85">
        <v>7</v>
      </c>
      <c r="J14" s="84">
        <f t="shared" si="0"/>
        <v>189.28</v>
      </c>
      <c r="K14" s="92">
        <f t="shared" si="1"/>
        <v>47.32</v>
      </c>
      <c r="L14" s="93">
        <f t="shared" si="2"/>
        <v>141.96</v>
      </c>
    </row>
    <row r="15" spans="1:12" ht="16" thickBot="1">
      <c r="G15" s="86" t="s">
        <v>82</v>
      </c>
      <c r="H15" s="87">
        <v>23.13</v>
      </c>
      <c r="I15" s="88">
        <v>2</v>
      </c>
      <c r="J15" s="87">
        <f t="shared" si="0"/>
        <v>46.26</v>
      </c>
      <c r="K15" s="94">
        <f t="shared" si="1"/>
        <v>5.5511999999999997</v>
      </c>
      <c r="L15" s="95">
        <f t="shared" si="2"/>
        <v>40.708799999999997</v>
      </c>
    </row>
    <row r="16" spans="1:12">
      <c r="H16" t="s">
        <v>83</v>
      </c>
    </row>
    <row r="18" spans="8:12">
      <c r="H18" t="s">
        <v>84</v>
      </c>
    </row>
    <row r="20" spans="8:12">
      <c r="H20" s="89" t="s">
        <v>3</v>
      </c>
      <c r="I20" s="89"/>
      <c r="J20" s="89"/>
      <c r="K20" s="89"/>
      <c r="L20" s="89"/>
    </row>
  </sheetData>
  <mergeCells count="5">
    <mergeCell ref="A3:B3"/>
    <mergeCell ref="A2:B2"/>
    <mergeCell ref="A1:B1"/>
    <mergeCell ref="G3:L3"/>
    <mergeCell ref="H20:L2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1</vt:lpstr>
      <vt:lpstr>Ejercicio2</vt:lpstr>
      <vt:lpstr>Ejercicio 3</vt:lpstr>
      <vt:lpstr>Ejercicio5</vt:lpstr>
      <vt:lpstr>Ejercicio6</vt:lpstr>
      <vt:lpstr>Ejercicio7</vt:lpstr>
      <vt:lpstr>Ejercicio11</vt:lpstr>
      <vt:lpstr>Ejercicio10</vt:lpstr>
    </vt:vector>
  </TitlesOfParts>
  <Company>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de la UA</dc:creator>
  <cp:lastModifiedBy>alumno de la UA</cp:lastModifiedBy>
  <dcterms:created xsi:type="dcterms:W3CDTF">2018-09-19T09:43:30Z</dcterms:created>
  <dcterms:modified xsi:type="dcterms:W3CDTF">2018-09-26T10:56:56Z</dcterms:modified>
</cp:coreProperties>
</file>