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A.1" sheetId="1" r:id="rId1"/>
    <sheet name="A.2" sheetId="2" r:id="rId2"/>
    <sheet name="A.3 (1)" sheetId="3" r:id="rId3"/>
    <sheet name="A.3 (2)" sheetId="4" r:id="rId4"/>
  </sheets>
  <definedNames>
    <definedName name="solver_adj" localSheetId="0" hidden="1">A.1!$B$10:$F$10</definedName>
    <definedName name="solver_adj" localSheetId="1" hidden="1">A.2!$B$10:$M$13</definedName>
    <definedName name="solver_adj" localSheetId="2" hidden="1">'A.3 (1)'!$B$6:$E$6</definedName>
    <definedName name="solver_adj" localSheetId="3" hidden="1">'A.3 (2)'!$B$6:$E$6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A.1!$B$10:$F$10</definedName>
    <definedName name="solver_lhs1" localSheetId="1" hidden="1">A.2!$B$15:$M$15</definedName>
    <definedName name="solver_lhs1" localSheetId="2" hidden="1">'A.3 (1)'!$B$6:$E$6</definedName>
    <definedName name="solver_lhs1" localSheetId="3" hidden="1">'A.3 (2)'!$B$6:$E$6</definedName>
    <definedName name="solver_lhs2" localSheetId="0" hidden="1">A.1!$H$6:$H$10</definedName>
    <definedName name="solver_lhs2" localSheetId="1" hidden="1">A.2!$O$10:$O$13</definedName>
    <definedName name="solver_lhs2" localSheetId="2" hidden="1">'A.3 (1)'!$G$4</definedName>
    <definedName name="solver_lhs2" localSheetId="3" hidden="1">'A.3 (2)'!$G$4</definedName>
    <definedName name="solver_lhs3" localSheetId="0" hidden="1">A.1!$H$9</definedName>
    <definedName name="solver_lhs3" localSheetId="1" hidden="1">A.2!$O$13</definedName>
    <definedName name="solver_lhs3" localSheetId="2" hidden="1">'A.3 (1)'!$G$5</definedName>
    <definedName name="solver_lhs3" localSheetId="3" hidden="1">'A.3 (2)'!$G$5</definedName>
    <definedName name="solver_lhs4" localSheetId="0" hidden="1">A.1!$H$9</definedName>
    <definedName name="solver_lhs4" localSheetId="1" hidden="1">A.2!$O$13</definedName>
    <definedName name="solver_lhs4" localSheetId="2" hidden="1">'A.3 (1)'!$G$6</definedName>
    <definedName name="solver_lhs4" localSheetId="3" hidden="1">'A.3 (2)'!$G$6</definedName>
    <definedName name="solver_lhs5" localSheetId="0" hidden="1">A.1!$H$9</definedName>
    <definedName name="solver_lhs5" localSheetId="2" hidden="1">'A.3 (1)'!$G$7:$G$10</definedName>
    <definedName name="solver_lhs5" localSheetId="3" hidden="1">'A.3 (2)'!$G$9</definedName>
    <definedName name="solver_lhs6" localSheetId="0" hidden="1">A.1!$H$9</definedName>
    <definedName name="solver_lhs6" localSheetId="2" hidden="1">'A.3 (1)'!$G$8</definedName>
    <definedName name="solver_lhs6" localSheetId="3" hidden="1">'A.3 (2)'!$G$9</definedName>
    <definedName name="solver_lhs7" localSheetId="2" hidden="1">'A.3 (1)'!$G$9</definedName>
    <definedName name="solver_lhs7" localSheetId="3" hidden="1">'A.3 (2)'!$G$9</definedName>
    <definedName name="solver_lhs8" localSheetId="2" hidden="1">'A.3 (1)'!$G$9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5</definedName>
    <definedName name="solver_num" localSheetId="3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A.1!$I$12</definedName>
    <definedName name="solver_opt" localSheetId="1" hidden="1">A.2!$P$3</definedName>
    <definedName name="solver_opt" localSheetId="2" hidden="1">'A.3 (1)'!$B$9</definedName>
    <definedName name="solver_opt" localSheetId="3" hidden="1">'A.3 (2)'!$B$9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el1" localSheetId="0" hidden="1">5</definedName>
    <definedName name="solver_rel1" localSheetId="1" hidden="1">2</definedName>
    <definedName name="solver_rel1" localSheetId="2" hidden="1">4</definedName>
    <definedName name="solver_rel1" localSheetId="3" hidden="1">4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3" localSheetId="3" hidden="1">3</definedName>
    <definedName name="solver_rel4" localSheetId="0" hidden="1">1</definedName>
    <definedName name="solver_rel4" localSheetId="1" hidden="1">1</definedName>
    <definedName name="solver_rel4" localSheetId="2" hidden="1">3</definedName>
    <definedName name="solver_rel4" localSheetId="3" hidden="1">3</definedName>
    <definedName name="solver_rel5" localSheetId="0" hidden="1">1</definedName>
    <definedName name="solver_rel5" localSheetId="2" hidden="1">1</definedName>
    <definedName name="solver_rel5" localSheetId="3" hidden="1">1</definedName>
    <definedName name="solver_rel6" localSheetId="0" hidden="1">1</definedName>
    <definedName name="solver_rel6" localSheetId="2" hidden="1">1</definedName>
    <definedName name="solver_rel6" localSheetId="3" hidden="1">1</definedName>
    <definedName name="solver_rel7" localSheetId="2" hidden="1">1</definedName>
    <definedName name="solver_rel7" localSheetId="3" hidden="1">1</definedName>
    <definedName name="solver_rel8" localSheetId="2" hidden="1">1</definedName>
    <definedName name="solver_rhs1" localSheetId="0" hidden="1">binary</definedName>
    <definedName name="solver_rhs1" localSheetId="1" hidden="1">A.2!$B$17:$M$17</definedName>
    <definedName name="solver_rhs1" localSheetId="2" hidden="1">integer</definedName>
    <definedName name="solver_rhs1" localSheetId="3" hidden="1">integer</definedName>
    <definedName name="solver_rhs2" localSheetId="0" hidden="1">A.1!$J$6:$J$10</definedName>
    <definedName name="solver_rhs2" localSheetId="1" hidden="1">A.2!$Q$10:$Q$13</definedName>
    <definedName name="solver_rhs2" localSheetId="2" hidden="1">'A.3 (1)'!$I$4</definedName>
    <definedName name="solver_rhs2" localSheetId="3" hidden="1">'A.3 (2)'!$I$4</definedName>
    <definedName name="solver_rhs3" localSheetId="0" hidden="1">A.1!$J$9</definedName>
    <definedName name="solver_rhs3" localSheetId="1" hidden="1">A.2!$Q$13</definedName>
    <definedName name="solver_rhs3" localSheetId="2" hidden="1">'A.3 (1)'!$I$5</definedName>
    <definedName name="solver_rhs3" localSheetId="3" hidden="1">'A.3 (2)'!$I$5</definedName>
    <definedName name="solver_rhs4" localSheetId="0" hidden="1">A.1!$J$9</definedName>
    <definedName name="solver_rhs4" localSheetId="1" hidden="1">A.2!$Q$13</definedName>
    <definedName name="solver_rhs4" localSheetId="2" hidden="1">'A.3 (1)'!$I$6</definedName>
    <definedName name="solver_rhs4" localSheetId="3" hidden="1">'A.3 (2)'!$I$6</definedName>
    <definedName name="solver_rhs5" localSheetId="0" hidden="1">A.1!$J$9</definedName>
    <definedName name="solver_rhs5" localSheetId="2" hidden="1">'A.3 (1)'!$I$7:$I$10</definedName>
    <definedName name="solver_rhs5" localSheetId="3" hidden="1">'A.3 (2)'!$I$9</definedName>
    <definedName name="solver_rhs6" localSheetId="0" hidden="1">A.1!$J$9</definedName>
    <definedName name="solver_rhs6" localSheetId="2" hidden="1">'A.3 (1)'!$I$8</definedName>
    <definedName name="solver_rhs6" localSheetId="3" hidden="1">'A.3 (2)'!$I$9</definedName>
    <definedName name="solver_rhs7" localSheetId="2" hidden="1">'A.3 (1)'!$I$9</definedName>
    <definedName name="solver_rhs7" localSheetId="3" hidden="1">'A.3 (2)'!$I$9</definedName>
    <definedName name="solver_rhs8" localSheetId="2" hidden="1">'A.3 (1)'!$I$9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44525"/>
</workbook>
</file>

<file path=xl/calcChain.xml><?xml version="1.0" encoding="utf-8"?>
<calcChain xmlns="http://schemas.openxmlformats.org/spreadsheetml/2006/main">
  <c r="P3" i="2" l="1"/>
  <c r="D15" i="2"/>
  <c r="B15" i="2"/>
  <c r="O10" i="2"/>
  <c r="I12" i="1"/>
  <c r="H9" i="1"/>
  <c r="H10" i="1"/>
  <c r="H6" i="1"/>
  <c r="C15" i="2" l="1"/>
  <c r="E15" i="2"/>
  <c r="F15" i="2"/>
  <c r="G15" i="2"/>
  <c r="H15" i="2"/>
  <c r="I15" i="2"/>
  <c r="J15" i="2"/>
  <c r="K15" i="2"/>
  <c r="L15" i="2"/>
  <c r="M15" i="2"/>
  <c r="H8" i="1" l="1"/>
  <c r="H7" i="1"/>
  <c r="G10" i="3" l="1"/>
  <c r="G9" i="3"/>
  <c r="G8" i="3"/>
  <c r="G7" i="3"/>
  <c r="G6" i="3"/>
  <c r="B9" i="4" l="1"/>
  <c r="G6" i="4"/>
  <c r="G5" i="4"/>
  <c r="G4" i="4"/>
  <c r="B9" i="3"/>
  <c r="G5" i="3"/>
  <c r="G4" i="3"/>
  <c r="O11" i="2"/>
  <c r="O12" i="2"/>
  <c r="O13" i="2"/>
</calcChain>
</file>

<file path=xl/sharedStrings.xml><?xml version="1.0" encoding="utf-8"?>
<sst xmlns="http://schemas.openxmlformats.org/spreadsheetml/2006/main" count="118" uniqueCount="62">
  <si>
    <t>Seattle</t>
  </si>
  <si>
    <t>San Fransisco</t>
  </si>
  <si>
    <t>Las Vegas</t>
  </si>
  <si>
    <t>Tuscon</t>
  </si>
  <si>
    <t>Denver</t>
  </si>
  <si>
    <t>Charlotte</t>
  </si>
  <si>
    <t>Minneapolis</t>
  </si>
  <si>
    <t>Fayettevile</t>
  </si>
  <si>
    <t>Birmingham</t>
  </si>
  <si>
    <t>Orlando</t>
  </si>
  <si>
    <t>Cleveland</t>
  </si>
  <si>
    <t>Philadelphia</t>
  </si>
  <si>
    <t>Atlanta</t>
  </si>
  <si>
    <t>Lexington</t>
  </si>
  <si>
    <t>Milwaukee</t>
  </si>
  <si>
    <t>Salt Lake City</t>
  </si>
  <si>
    <t>No A.2</t>
  </si>
  <si>
    <t>Shipment</t>
  </si>
  <si>
    <t>Total Received</t>
  </si>
  <si>
    <t>=</t>
  </si>
  <si>
    <t>Demand</t>
  </si>
  <si>
    <t>Total Shipped</t>
  </si>
  <si>
    <t>Total Shipping Cost:</t>
  </si>
  <si>
    <t>The distribution centers that operate at capacity:</t>
  </si>
  <si>
    <t>Supplies</t>
  </si>
  <si>
    <t>&lt;=</t>
  </si>
  <si>
    <t>Capacity</t>
  </si>
  <si>
    <t>tv ads</t>
  </si>
  <si>
    <t>radio ads</t>
  </si>
  <si>
    <t>billboards</t>
  </si>
  <si>
    <t>social media ads</t>
  </si>
  <si>
    <t>costs ($)</t>
  </si>
  <si>
    <t>audience (person)</t>
  </si>
  <si>
    <t>&gt;=</t>
  </si>
  <si>
    <t>number of ads</t>
  </si>
  <si>
    <t>Total</t>
  </si>
  <si>
    <t>Constraint</t>
  </si>
  <si>
    <t>Indicators of advertise</t>
  </si>
  <si>
    <t>Total Audience (Max.)</t>
  </si>
  <si>
    <t>No A.3 skenario 1</t>
  </si>
  <si>
    <t>No A.3 skenario 2</t>
  </si>
  <si>
    <t>No A.1</t>
  </si>
  <si>
    <t>Proyek</t>
  </si>
  <si>
    <t>NPV (milliar)</t>
  </si>
  <si>
    <t>Waktu (bulan)</t>
  </si>
  <si>
    <t>Yes or No</t>
  </si>
  <si>
    <t>Australia</t>
  </si>
  <si>
    <t>Adventure</t>
  </si>
  <si>
    <t>Simulation</t>
  </si>
  <si>
    <t>Malaysia</t>
  </si>
  <si>
    <t>Singapore</t>
  </si>
  <si>
    <t>Strategy</t>
  </si>
  <si>
    <t>China</t>
  </si>
  <si>
    <t>RPG</t>
  </si>
  <si>
    <t>Thailand</t>
  </si>
  <si>
    <t>Action</t>
  </si>
  <si>
    <t>Anggaran (milliar)</t>
  </si>
  <si>
    <t>Tim Pengembang</t>
  </si>
  <si>
    <t>Resource</t>
  </si>
  <si>
    <t>Total NPV</t>
  </si>
  <si>
    <t>Lexington, Milwaukee, and Salt Lake City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</si>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</sst>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/>
    <xf numFmtId="8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164" fontId="4" fillId="0" borderId="1" xfId="1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0" fontId="4" fillId="0" borderId="1" xfId="0" quotePrefix="1" applyFont="1" applyBorder="1" applyAlignment="1">
      <alignment horizontal="center" vertical="center"/>
    </xf>
    <xf numFmtId="0" fontId="3" fillId="3" borderId="1" xfId="0" applyFont="1" applyFill="1" applyBorder="1"/>
    <xf numFmtId="0" fontId="3" fillId="5" borderId="1" xfId="0" applyFont="1" applyFill="1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2" fillId="4" borderId="1" xfId="0" applyFont="1" applyFill="1" applyBorder="1" applyAlignment="1">
      <alignment horizontal="left" vertical="center"/>
    </xf>
    <xf numFmtId="164" fontId="0" fillId="6" borderId="1" xfId="1" applyNumberFormat="1" applyFont="1" applyFill="1" applyBorder="1"/>
    <xf numFmtId="0" fontId="0" fillId="8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8" borderId="1" xfId="0" applyFill="1" applyBorder="1"/>
    <xf numFmtId="0" fontId="0" fillId="6" borderId="1" xfId="0" applyFill="1" applyBorder="1"/>
    <xf numFmtId="0" fontId="0" fillId="9" borderId="1" xfId="0" applyFill="1" applyBorder="1"/>
    <xf numFmtId="164" fontId="4" fillId="0" borderId="1" xfId="1" applyNumberFormat="1" applyFont="1" applyBorder="1"/>
    <xf numFmtId="6" fontId="4" fillId="6" borderId="1" xfId="0" applyNumberFormat="1" applyFont="1" applyFill="1" applyBorder="1"/>
    <xf numFmtId="0" fontId="0" fillId="7" borderId="1" xfId="0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30" zoomScaleNormal="130" workbookViewId="0">
      <selection activeCell="C13" sqref="C13"/>
    </sheetView>
  </sheetViews>
  <sheetFormatPr defaultRowHeight="15" x14ac:dyDescent="0.25"/>
  <cols>
    <col min="1" max="1" width="19.42578125" bestFit="1" customWidth="1"/>
    <col min="2" max="6" width="16" customWidth="1"/>
    <col min="8" max="8" width="12.42578125" customWidth="1"/>
    <col min="9" max="9" width="7.85546875" customWidth="1"/>
    <col min="10" max="10" width="12.42578125" customWidth="1"/>
  </cols>
  <sheetData>
    <row r="1" spans="1:10" ht="15.75" x14ac:dyDescent="0.25">
      <c r="A1" s="6" t="s">
        <v>41</v>
      </c>
    </row>
    <row r="3" spans="1:10" x14ac:dyDescent="0.25">
      <c r="A3" s="31" t="s">
        <v>42</v>
      </c>
      <c r="B3" s="31" t="s">
        <v>46</v>
      </c>
      <c r="C3" s="31" t="s">
        <v>49</v>
      </c>
      <c r="D3" s="31" t="s">
        <v>50</v>
      </c>
      <c r="E3" s="31" t="s">
        <v>52</v>
      </c>
      <c r="F3" s="31" t="s">
        <v>54</v>
      </c>
      <c r="H3" s="37" t="s">
        <v>36</v>
      </c>
      <c r="I3" s="37"/>
      <c r="J3" s="37" t="s">
        <v>58</v>
      </c>
    </row>
    <row r="4" spans="1:10" x14ac:dyDescent="0.25">
      <c r="A4" s="2" t="s">
        <v>61</v>
      </c>
      <c r="B4" s="30" t="s">
        <v>47</v>
      </c>
      <c r="C4" s="30" t="s">
        <v>48</v>
      </c>
      <c r="D4" s="30" t="s">
        <v>51</v>
      </c>
      <c r="E4" s="30" t="s">
        <v>53</v>
      </c>
      <c r="F4" s="30" t="s">
        <v>55</v>
      </c>
      <c r="H4" s="37"/>
      <c r="I4" s="37"/>
      <c r="J4" s="37"/>
    </row>
    <row r="5" spans="1:10" x14ac:dyDescent="0.25">
      <c r="A5" s="2" t="s">
        <v>43</v>
      </c>
      <c r="B5" s="2">
        <v>100</v>
      </c>
      <c r="C5" s="2">
        <v>120</v>
      </c>
      <c r="D5" s="2">
        <v>135</v>
      </c>
      <c r="E5" s="2">
        <v>160</v>
      </c>
      <c r="F5" s="2">
        <v>125</v>
      </c>
      <c r="H5" s="37"/>
      <c r="I5" s="37"/>
      <c r="J5" s="37"/>
    </row>
    <row r="6" spans="1:10" x14ac:dyDescent="0.25">
      <c r="A6" s="2" t="s">
        <v>56</v>
      </c>
      <c r="B6" s="2">
        <v>85</v>
      </c>
      <c r="C6" s="2">
        <v>70</v>
      </c>
      <c r="D6" s="2">
        <v>65</v>
      </c>
      <c r="E6" s="2">
        <v>75</v>
      </c>
      <c r="F6" s="2">
        <v>80</v>
      </c>
      <c r="H6" s="2">
        <f>SUMPRODUCT(B6:F6,B10:F10)</f>
        <v>145</v>
      </c>
      <c r="I6" s="3" t="s">
        <v>25</v>
      </c>
      <c r="J6" s="2">
        <v>150</v>
      </c>
    </row>
    <row r="7" spans="1:10" x14ac:dyDescent="0.25">
      <c r="A7" s="2" t="s">
        <v>57</v>
      </c>
      <c r="B7" s="2">
        <v>40</v>
      </c>
      <c r="C7" s="2">
        <v>35</v>
      </c>
      <c r="D7" s="2">
        <v>35</v>
      </c>
      <c r="E7" s="2">
        <v>55</v>
      </c>
      <c r="F7" s="2">
        <v>50</v>
      </c>
      <c r="H7" s="2">
        <f>SUMPRODUCT(B7:F7,B10:F10)</f>
        <v>90</v>
      </c>
      <c r="I7" s="3" t="s">
        <v>25</v>
      </c>
      <c r="J7" s="2">
        <v>100</v>
      </c>
    </row>
    <row r="8" spans="1:10" x14ac:dyDescent="0.25">
      <c r="A8" s="2" t="s">
        <v>44</v>
      </c>
      <c r="B8" s="2">
        <v>28</v>
      </c>
      <c r="C8" s="2">
        <v>20</v>
      </c>
      <c r="D8" s="2">
        <v>16</v>
      </c>
      <c r="E8" s="2">
        <v>24</v>
      </c>
      <c r="F8" s="2">
        <v>22</v>
      </c>
      <c r="H8" s="2">
        <f>SUMPRODUCT(B8:F8,B10:F10)</f>
        <v>44</v>
      </c>
      <c r="I8" s="3" t="s">
        <v>25</v>
      </c>
      <c r="J8" s="2">
        <v>45</v>
      </c>
    </row>
    <row r="9" spans="1:10" x14ac:dyDescent="0.25">
      <c r="H9" s="32">
        <f>D10+E10+B10</f>
        <v>1</v>
      </c>
      <c r="I9" s="27" t="s">
        <v>25</v>
      </c>
      <c r="J9" s="32">
        <v>1</v>
      </c>
    </row>
    <row r="10" spans="1:10" x14ac:dyDescent="0.25">
      <c r="A10" s="2" t="s">
        <v>45</v>
      </c>
      <c r="B10" s="34">
        <v>0</v>
      </c>
      <c r="C10" s="34">
        <v>1</v>
      </c>
      <c r="D10" s="34">
        <v>0</v>
      </c>
      <c r="E10" s="34">
        <v>1</v>
      </c>
      <c r="F10" s="34">
        <v>0</v>
      </c>
      <c r="H10" s="32">
        <f>C10+F10</f>
        <v>1</v>
      </c>
      <c r="I10" s="27" t="s">
        <v>25</v>
      </c>
      <c r="J10" s="32">
        <v>1</v>
      </c>
    </row>
    <row r="12" spans="1:10" x14ac:dyDescent="0.25">
      <c r="H12" s="2" t="s">
        <v>59</v>
      </c>
      <c r="I12" s="33">
        <f>SUMPRODUCT(B5:F5,B10:F10)</f>
        <v>280</v>
      </c>
    </row>
  </sheetData>
  <mergeCells count="3">
    <mergeCell ref="H3:H5"/>
    <mergeCell ref="J3:J5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="70" zoomScaleNormal="70" workbookViewId="0">
      <selection activeCell="I15" sqref="I15"/>
    </sheetView>
  </sheetViews>
  <sheetFormatPr defaultRowHeight="15" x14ac:dyDescent="0.25"/>
  <cols>
    <col min="1" max="1" width="16.85546875" bestFit="1" customWidth="1"/>
    <col min="2" max="13" width="15.140625" customWidth="1"/>
    <col min="15" max="15" width="21.28515625" customWidth="1"/>
    <col min="16" max="16" width="17.28515625" customWidth="1"/>
    <col min="17" max="17" width="21.28515625" customWidth="1"/>
  </cols>
  <sheetData>
    <row r="1" spans="1:17" ht="15.75" x14ac:dyDescent="0.25">
      <c r="A1" s="6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 x14ac:dyDescent="0.25">
      <c r="A3" s="8" t="s">
        <v>24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7"/>
      <c r="O3" s="10" t="s">
        <v>22</v>
      </c>
      <c r="P3" s="36">
        <f>SUMPRODUCT(B4:M4,B10:M10)+SUMPRODUCT(B5:M5,B11:M11)+SUMPRODUCT(B6:M6,B12:M12)+SUMPRODUCT(B7:M7,B13:M13)</f>
        <v>56335</v>
      </c>
      <c r="Q3" s="7"/>
    </row>
    <row r="4" spans="1:17" ht="15" customHeight="1" x14ac:dyDescent="0.25">
      <c r="A4" s="11" t="s">
        <v>12</v>
      </c>
      <c r="B4" s="12">
        <v>2.15</v>
      </c>
      <c r="C4" s="12">
        <v>2.1</v>
      </c>
      <c r="D4" s="12">
        <v>1.75</v>
      </c>
      <c r="E4" s="12">
        <v>1.5</v>
      </c>
      <c r="F4" s="12">
        <v>1.2</v>
      </c>
      <c r="G4" s="12">
        <v>0.65</v>
      </c>
      <c r="H4" s="12">
        <v>0.9</v>
      </c>
      <c r="I4" s="12">
        <v>0.8</v>
      </c>
      <c r="J4" s="12">
        <v>0.35</v>
      </c>
      <c r="K4" s="12">
        <v>0.15</v>
      </c>
      <c r="L4" s="12">
        <v>0.6</v>
      </c>
      <c r="M4" s="12">
        <v>0.5</v>
      </c>
      <c r="N4" s="7"/>
      <c r="O4" s="38" t="s">
        <v>23</v>
      </c>
      <c r="P4" s="41" t="s">
        <v>60</v>
      </c>
      <c r="Q4" s="7"/>
    </row>
    <row r="5" spans="1:17" ht="15" customHeight="1" x14ac:dyDescent="0.25">
      <c r="A5" s="11" t="s">
        <v>13</v>
      </c>
      <c r="B5" s="12">
        <v>1.95</v>
      </c>
      <c r="C5" s="12">
        <v>2</v>
      </c>
      <c r="D5" s="12">
        <v>1.7</v>
      </c>
      <c r="E5" s="12">
        <v>1.53</v>
      </c>
      <c r="F5" s="12">
        <v>1.1000000000000001</v>
      </c>
      <c r="G5" s="12">
        <v>0.55000000000000004</v>
      </c>
      <c r="H5" s="12">
        <v>0.6</v>
      </c>
      <c r="I5" s="12">
        <v>1.05</v>
      </c>
      <c r="J5" s="12">
        <v>0.6</v>
      </c>
      <c r="K5" s="12">
        <v>0.5</v>
      </c>
      <c r="L5" s="12">
        <v>0.25</v>
      </c>
      <c r="M5" s="12">
        <v>0.3</v>
      </c>
      <c r="N5" s="7"/>
      <c r="O5" s="39"/>
      <c r="P5" s="41"/>
      <c r="Q5" s="7"/>
    </row>
    <row r="6" spans="1:17" ht="15.75" x14ac:dyDescent="0.25">
      <c r="A6" s="11" t="s">
        <v>14</v>
      </c>
      <c r="B6" s="12">
        <v>1.7</v>
      </c>
      <c r="C6" s="12">
        <v>1.85</v>
      </c>
      <c r="D6" s="12">
        <v>1.5</v>
      </c>
      <c r="E6" s="12">
        <v>1.41</v>
      </c>
      <c r="F6" s="12">
        <v>0.95</v>
      </c>
      <c r="G6" s="12">
        <v>0.4</v>
      </c>
      <c r="H6" s="12">
        <v>0.4</v>
      </c>
      <c r="I6" s="12">
        <v>0.95</v>
      </c>
      <c r="J6" s="12">
        <v>0.7</v>
      </c>
      <c r="K6" s="12">
        <v>0.7</v>
      </c>
      <c r="L6" s="12">
        <v>0.35</v>
      </c>
      <c r="M6" s="12">
        <v>0.4</v>
      </c>
      <c r="N6" s="7"/>
      <c r="O6" s="39"/>
      <c r="P6" s="41"/>
      <c r="Q6" s="7"/>
    </row>
    <row r="7" spans="1:17" ht="15.75" x14ac:dyDescent="0.25">
      <c r="A7" s="11" t="s">
        <v>15</v>
      </c>
      <c r="B7" s="12">
        <v>0.6</v>
      </c>
      <c r="C7" s="12">
        <v>0.55000000000000004</v>
      </c>
      <c r="D7" s="12">
        <v>0.35</v>
      </c>
      <c r="E7" s="12">
        <v>0.6</v>
      </c>
      <c r="F7" s="12">
        <v>0.4</v>
      </c>
      <c r="G7" s="12">
        <v>0.95</v>
      </c>
      <c r="H7" s="12">
        <v>1</v>
      </c>
      <c r="I7" s="12">
        <v>1.1000000000000001</v>
      </c>
      <c r="J7" s="12">
        <v>1.35</v>
      </c>
      <c r="K7" s="12">
        <v>1.6</v>
      </c>
      <c r="L7" s="12">
        <v>1.6</v>
      </c>
      <c r="M7" s="12">
        <v>1.7</v>
      </c>
      <c r="N7" s="7"/>
      <c r="O7" s="40"/>
      <c r="P7" s="41"/>
      <c r="Q7" s="7"/>
    </row>
    <row r="8" spans="1:17" ht="15.7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.75" x14ac:dyDescent="0.25">
      <c r="A9" s="13" t="s">
        <v>17</v>
      </c>
      <c r="B9" s="14" t="s">
        <v>0</v>
      </c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14" t="s">
        <v>7</v>
      </c>
      <c r="J9" s="14" t="s">
        <v>8</v>
      </c>
      <c r="K9" s="14" t="s">
        <v>9</v>
      </c>
      <c r="L9" s="14" t="s">
        <v>10</v>
      </c>
      <c r="M9" s="14" t="s">
        <v>11</v>
      </c>
      <c r="N9" s="7"/>
      <c r="O9" s="15" t="s">
        <v>21</v>
      </c>
      <c r="P9" s="15"/>
      <c r="Q9" s="15" t="s">
        <v>26</v>
      </c>
    </row>
    <row r="10" spans="1:17" ht="15.75" x14ac:dyDescent="0.25">
      <c r="A10" s="16" t="s">
        <v>12</v>
      </c>
      <c r="B10" s="17">
        <v>0</v>
      </c>
      <c r="C10" s="17">
        <v>0</v>
      </c>
      <c r="D10" s="17">
        <v>0</v>
      </c>
      <c r="E10" s="17">
        <v>3700</v>
      </c>
      <c r="F10" s="17">
        <v>0</v>
      </c>
      <c r="G10" s="17">
        <v>0</v>
      </c>
      <c r="H10" s="17">
        <v>0</v>
      </c>
      <c r="I10" s="17">
        <v>9000</v>
      </c>
      <c r="J10" s="17">
        <v>3300</v>
      </c>
      <c r="K10" s="17">
        <v>12000</v>
      </c>
      <c r="L10" s="17">
        <v>0</v>
      </c>
      <c r="M10" s="17">
        <v>0</v>
      </c>
      <c r="N10" s="7"/>
      <c r="O10" s="18">
        <f>SUM(B10:M10)</f>
        <v>28000</v>
      </c>
      <c r="P10" s="19" t="s">
        <v>25</v>
      </c>
      <c r="Q10" s="35">
        <v>40000</v>
      </c>
    </row>
    <row r="11" spans="1:17" ht="15.75" x14ac:dyDescent="0.25">
      <c r="A11" s="16" t="s">
        <v>13</v>
      </c>
      <c r="B11" s="17">
        <v>0</v>
      </c>
      <c r="C11" s="17">
        <v>0</v>
      </c>
      <c r="D11" s="17">
        <v>0</v>
      </c>
      <c r="E11" s="17">
        <v>0</v>
      </c>
      <c r="F11" s="17">
        <v>1700</v>
      </c>
      <c r="G11" s="17">
        <v>7500</v>
      </c>
      <c r="H11" s="17">
        <v>0</v>
      </c>
      <c r="I11" s="17">
        <v>0</v>
      </c>
      <c r="J11" s="17">
        <v>0</v>
      </c>
      <c r="K11" s="17">
        <v>0</v>
      </c>
      <c r="L11" s="17">
        <v>9500</v>
      </c>
      <c r="M11" s="17">
        <v>16000</v>
      </c>
      <c r="N11" s="7"/>
      <c r="O11" s="18">
        <f t="shared" ref="O11:O13" si="0">SUM(B11:M11)</f>
        <v>34700</v>
      </c>
      <c r="P11" s="19" t="s">
        <v>25</v>
      </c>
      <c r="Q11" s="35">
        <v>35000</v>
      </c>
    </row>
    <row r="12" spans="1:17" ht="15.75" x14ac:dyDescent="0.25">
      <c r="A12" s="16" t="s">
        <v>14</v>
      </c>
      <c r="B12" s="17">
        <v>5000</v>
      </c>
      <c r="C12" s="17">
        <v>0</v>
      </c>
      <c r="D12" s="17">
        <v>4200</v>
      </c>
      <c r="E12" s="17">
        <v>0</v>
      </c>
      <c r="F12" s="17">
        <v>2800</v>
      </c>
      <c r="G12" s="17">
        <v>0</v>
      </c>
      <c r="H12" s="17">
        <v>3000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7"/>
      <c r="O12" s="18">
        <f t="shared" si="0"/>
        <v>15000</v>
      </c>
      <c r="P12" s="19" t="s">
        <v>25</v>
      </c>
      <c r="Q12" s="35">
        <v>15000</v>
      </c>
    </row>
    <row r="13" spans="1:17" ht="15.75" x14ac:dyDescent="0.25">
      <c r="A13" s="16" t="s">
        <v>15</v>
      </c>
      <c r="B13" s="17">
        <v>0</v>
      </c>
      <c r="C13" s="17">
        <v>16000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7"/>
      <c r="O13" s="18">
        <f t="shared" si="0"/>
        <v>16000</v>
      </c>
      <c r="P13" s="19" t="s">
        <v>25</v>
      </c>
      <c r="Q13" s="35">
        <v>16000</v>
      </c>
    </row>
    <row r="14" spans="1:17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 x14ac:dyDescent="0.25">
      <c r="A15" s="20" t="s">
        <v>18</v>
      </c>
      <c r="B15" s="17">
        <f>SUM(B10:B14)</f>
        <v>5000</v>
      </c>
      <c r="C15" s="17">
        <f t="shared" ref="C15:M15" si="1">SUM(C10:C14)</f>
        <v>16000</v>
      </c>
      <c r="D15" s="17">
        <f>SUM(D10:D14)</f>
        <v>4200</v>
      </c>
      <c r="E15" s="17">
        <f t="shared" si="1"/>
        <v>3700</v>
      </c>
      <c r="F15" s="17">
        <f t="shared" si="1"/>
        <v>4500</v>
      </c>
      <c r="G15" s="17">
        <f t="shared" si="1"/>
        <v>7500</v>
      </c>
      <c r="H15" s="17">
        <f t="shared" si="1"/>
        <v>3000</v>
      </c>
      <c r="I15" s="17">
        <f t="shared" si="1"/>
        <v>9000</v>
      </c>
      <c r="J15" s="17">
        <f t="shared" si="1"/>
        <v>3300</v>
      </c>
      <c r="K15" s="17">
        <f t="shared" si="1"/>
        <v>12000</v>
      </c>
      <c r="L15" s="17">
        <f t="shared" si="1"/>
        <v>9500</v>
      </c>
      <c r="M15" s="17">
        <f t="shared" si="1"/>
        <v>16000</v>
      </c>
      <c r="N15" s="7"/>
      <c r="O15" s="7"/>
      <c r="P15" s="7"/>
      <c r="Q15" s="7"/>
    </row>
    <row r="16" spans="1:17" ht="15.75" x14ac:dyDescent="0.25">
      <c r="A16" s="10"/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7" t="s">
        <v>19</v>
      </c>
      <c r="I16" s="17" t="s">
        <v>19</v>
      </c>
      <c r="J16" s="17" t="s">
        <v>19</v>
      </c>
      <c r="K16" s="17" t="s">
        <v>19</v>
      </c>
      <c r="L16" s="17" t="s">
        <v>19</v>
      </c>
      <c r="M16" s="17" t="s">
        <v>19</v>
      </c>
      <c r="N16" s="7"/>
      <c r="O16" s="7"/>
      <c r="P16" s="7"/>
      <c r="Q16" s="7"/>
    </row>
    <row r="17" spans="1:17" ht="15.75" x14ac:dyDescent="0.25">
      <c r="A17" s="21" t="s">
        <v>20</v>
      </c>
      <c r="B17" s="17">
        <v>5000</v>
      </c>
      <c r="C17" s="17">
        <v>16000</v>
      </c>
      <c r="D17" s="17">
        <v>4200</v>
      </c>
      <c r="E17" s="17">
        <v>3700</v>
      </c>
      <c r="F17" s="17">
        <v>4500</v>
      </c>
      <c r="G17" s="17">
        <v>7500</v>
      </c>
      <c r="H17" s="17">
        <v>3000</v>
      </c>
      <c r="I17" s="17">
        <v>9000</v>
      </c>
      <c r="J17" s="17">
        <v>3300</v>
      </c>
      <c r="K17" s="17">
        <v>12000</v>
      </c>
      <c r="L17" s="17">
        <v>9500</v>
      </c>
      <c r="M17" s="17">
        <v>16000</v>
      </c>
      <c r="N17" s="7"/>
      <c r="O17" s="7"/>
      <c r="P17" s="7"/>
      <c r="Q17" s="7"/>
    </row>
    <row r="18" spans="1:17" ht="15.7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</sheetData>
  <mergeCells count="2">
    <mergeCell ref="O4:O7"/>
    <mergeCell ref="P4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defaultRowHeight="15" x14ac:dyDescent="0.25"/>
  <cols>
    <col min="1" max="1" width="21.7109375" bestFit="1" customWidth="1"/>
    <col min="2" max="5" width="20.42578125" customWidth="1"/>
    <col min="7" max="9" width="10.42578125" customWidth="1"/>
  </cols>
  <sheetData>
    <row r="1" spans="1:9" ht="15.75" x14ac:dyDescent="0.25">
      <c r="A1" s="6" t="s">
        <v>39</v>
      </c>
    </row>
    <row r="3" spans="1:9" x14ac:dyDescent="0.25">
      <c r="A3" s="25" t="s">
        <v>37</v>
      </c>
      <c r="B3" s="4" t="s">
        <v>27</v>
      </c>
      <c r="C3" s="4" t="s">
        <v>28</v>
      </c>
      <c r="D3" s="4" t="s">
        <v>29</v>
      </c>
      <c r="E3" s="4" t="s">
        <v>30</v>
      </c>
      <c r="G3" s="5" t="s">
        <v>35</v>
      </c>
      <c r="H3" s="5"/>
      <c r="I3" s="5" t="s">
        <v>36</v>
      </c>
    </row>
    <row r="4" spans="1:9" x14ac:dyDescent="0.25">
      <c r="A4" s="24" t="s">
        <v>31</v>
      </c>
      <c r="B4" s="22">
        <v>1000</v>
      </c>
      <c r="C4" s="2">
        <v>600</v>
      </c>
      <c r="D4" s="2">
        <v>700</v>
      </c>
      <c r="E4" s="2">
        <v>190</v>
      </c>
      <c r="G4" s="23">
        <f>SUMPRODUCT(B4:E4,B6:E6)</f>
        <v>16000</v>
      </c>
      <c r="H4" s="3" t="s">
        <v>25</v>
      </c>
      <c r="I4" s="23">
        <v>16000</v>
      </c>
    </row>
    <row r="5" spans="1:9" x14ac:dyDescent="0.25">
      <c r="A5" s="24" t="s">
        <v>32</v>
      </c>
      <c r="B5" s="22">
        <v>35000</v>
      </c>
      <c r="C5" s="22">
        <v>28000</v>
      </c>
      <c r="D5" s="22">
        <v>40000</v>
      </c>
      <c r="E5" s="22">
        <v>21000</v>
      </c>
      <c r="G5" s="23">
        <f>SUMPRODUCT(B5:E5,B6:E6)</f>
        <v>1038666.6666666666</v>
      </c>
      <c r="H5" s="3" t="s">
        <v>33</v>
      </c>
      <c r="I5" s="23">
        <v>1500000</v>
      </c>
    </row>
    <row r="6" spans="1:9" x14ac:dyDescent="0.25">
      <c r="A6" s="24" t="s">
        <v>34</v>
      </c>
      <c r="B6" s="2">
        <v>0</v>
      </c>
      <c r="C6" s="2">
        <v>4.416666666666667</v>
      </c>
      <c r="D6" s="2">
        <v>15</v>
      </c>
      <c r="E6" s="2">
        <v>15</v>
      </c>
      <c r="G6" s="27">
        <f>B6+C6</f>
        <v>4.416666666666667</v>
      </c>
      <c r="H6" s="27" t="s">
        <v>33</v>
      </c>
      <c r="I6" s="27">
        <v>6</v>
      </c>
    </row>
    <row r="7" spans="1:9" x14ac:dyDescent="0.25">
      <c r="G7" s="27">
        <f>B6</f>
        <v>0</v>
      </c>
      <c r="H7" s="27" t="s">
        <v>25</v>
      </c>
      <c r="I7" s="27">
        <v>15</v>
      </c>
    </row>
    <row r="8" spans="1:9" x14ac:dyDescent="0.25">
      <c r="G8" s="27">
        <f>C6</f>
        <v>4.416666666666667</v>
      </c>
      <c r="H8" s="27" t="s">
        <v>25</v>
      </c>
      <c r="I8" s="27">
        <v>15</v>
      </c>
    </row>
    <row r="9" spans="1:9" x14ac:dyDescent="0.25">
      <c r="A9" s="2" t="s">
        <v>38</v>
      </c>
      <c r="B9" s="26">
        <f>B5*B6+C5*C6+D5*D6+E5*E6</f>
        <v>1038666.6666666666</v>
      </c>
      <c r="G9" s="27">
        <f>D6</f>
        <v>15</v>
      </c>
      <c r="H9" s="27" t="s">
        <v>25</v>
      </c>
      <c r="I9" s="27">
        <v>15</v>
      </c>
    </row>
    <row r="10" spans="1:9" x14ac:dyDescent="0.25">
      <c r="G10" s="27">
        <f>E6</f>
        <v>15</v>
      </c>
      <c r="H10" s="27" t="s">
        <v>25</v>
      </c>
      <c r="I10" s="27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1" sqref="B21"/>
    </sheetView>
  </sheetViews>
  <sheetFormatPr defaultRowHeight="15" x14ac:dyDescent="0.25"/>
  <cols>
    <col min="1" max="1" width="21.7109375" style="1" bestFit="1" customWidth="1"/>
    <col min="2" max="5" width="20.42578125" style="1" customWidth="1"/>
    <col min="6" max="6" width="9.140625" style="1"/>
    <col min="7" max="9" width="10.42578125" style="1" customWidth="1"/>
    <col min="10" max="16384" width="9.140625" style="1"/>
  </cols>
  <sheetData>
    <row r="1" spans="1:9" ht="15.75" x14ac:dyDescent="0.25">
      <c r="A1" s="6" t="s">
        <v>40</v>
      </c>
    </row>
    <row r="3" spans="1:9" x14ac:dyDescent="0.25">
      <c r="A3" s="25" t="s">
        <v>37</v>
      </c>
      <c r="B3" s="4" t="s">
        <v>27</v>
      </c>
      <c r="C3" s="4" t="s">
        <v>28</v>
      </c>
      <c r="D3" s="4" t="s">
        <v>29</v>
      </c>
      <c r="E3" s="4" t="s">
        <v>30</v>
      </c>
      <c r="G3" s="5" t="s">
        <v>35</v>
      </c>
      <c r="H3" s="5"/>
      <c r="I3" s="5" t="s">
        <v>36</v>
      </c>
    </row>
    <row r="4" spans="1:9" x14ac:dyDescent="0.25">
      <c r="A4" s="24" t="s">
        <v>31</v>
      </c>
      <c r="B4" s="22">
        <v>1000</v>
      </c>
      <c r="C4" s="2">
        <v>600</v>
      </c>
      <c r="D4" s="2">
        <v>700</v>
      </c>
      <c r="E4" s="2">
        <v>190</v>
      </c>
      <c r="G4" s="23">
        <f>SUMPRODUCT(B4:E4,B6:E6)</f>
        <v>15950</v>
      </c>
      <c r="H4" s="3" t="s">
        <v>25</v>
      </c>
      <c r="I4" s="23">
        <v>16000</v>
      </c>
    </row>
    <row r="5" spans="1:9" x14ac:dyDescent="0.25">
      <c r="A5" s="24" t="s">
        <v>32</v>
      </c>
      <c r="B5" s="22">
        <v>35000</v>
      </c>
      <c r="C5" s="22">
        <v>28000</v>
      </c>
      <c r="D5" s="22">
        <v>40000</v>
      </c>
      <c r="E5" s="22">
        <v>21000</v>
      </c>
      <c r="G5" s="23">
        <f>SUMPRODUCT(B5:E5,B6:E6)</f>
        <v>1533000</v>
      </c>
      <c r="H5" s="3" t="s">
        <v>33</v>
      </c>
      <c r="I5" s="23">
        <v>1500000</v>
      </c>
    </row>
    <row r="6" spans="1:9" x14ac:dyDescent="0.25">
      <c r="A6" s="24" t="s">
        <v>34</v>
      </c>
      <c r="B6" s="2">
        <v>0</v>
      </c>
      <c r="C6" s="2">
        <v>6</v>
      </c>
      <c r="D6" s="2">
        <v>0</v>
      </c>
      <c r="E6" s="2">
        <v>65</v>
      </c>
      <c r="G6" s="27">
        <f>B6+C6</f>
        <v>6</v>
      </c>
      <c r="H6" s="27" t="s">
        <v>33</v>
      </c>
      <c r="I6" s="27">
        <v>6</v>
      </c>
    </row>
    <row r="7" spans="1:9" x14ac:dyDescent="0.25">
      <c r="G7" s="28"/>
      <c r="H7" s="28"/>
      <c r="I7" s="28"/>
    </row>
    <row r="8" spans="1:9" x14ac:dyDescent="0.25">
      <c r="G8" s="28"/>
      <c r="H8" s="28"/>
      <c r="I8" s="28"/>
    </row>
    <row r="9" spans="1:9" x14ac:dyDescent="0.25">
      <c r="A9" s="2" t="s">
        <v>38</v>
      </c>
      <c r="B9" s="26">
        <f>B5*B6+C5*C6+D5*D6+E5*E6</f>
        <v>1533000</v>
      </c>
      <c r="G9" s="28"/>
      <c r="H9" s="28"/>
      <c r="I9" s="28"/>
    </row>
    <row r="10" spans="1:9" x14ac:dyDescent="0.25">
      <c r="G10" s="28"/>
      <c r="H10" s="28"/>
      <c r="I10" s="28"/>
    </row>
    <row r="11" spans="1:9" x14ac:dyDescent="0.25">
      <c r="G11" s="29"/>
      <c r="H11" s="29"/>
      <c r="I1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A.1</vt:lpstr>
      <vt:lpstr>A.2</vt:lpstr>
      <vt:lpstr>A.3 (1)</vt:lpstr>
      <vt:lpstr>A.3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2024-06-10T11:12:22Z</dcterms:created>
  <dcterms:modified xsi:type="dcterms:W3CDTF">2024-06-18T12:12:46Z</dcterms:modified>
</cp:coreProperties>
</file>