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Desktop\"/>
    </mc:Choice>
  </mc:AlternateContent>
  <xr:revisionPtr revIDLastSave="0" documentId="8_{5B911146-D64E-4683-BC57-19D5DAFC5143}" xr6:coauthVersionLast="47" xr6:coauthVersionMax="47" xr10:uidLastSave="{00000000-0000-0000-0000-000000000000}"/>
  <bookViews>
    <workbookView xWindow="-108" yWindow="-108" windowWidth="23256" windowHeight="12456" xr2:uid="{C92CB27C-B142-40D5-845C-42FC830612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K33" i="1"/>
  <c r="L33" i="1"/>
  <c r="I33" i="1"/>
  <c r="J32" i="1"/>
  <c r="K32" i="1"/>
  <c r="L32" i="1"/>
  <c r="I32" i="1"/>
  <c r="J31" i="1"/>
  <c r="K31" i="1"/>
  <c r="L31" i="1"/>
  <c r="I31" i="1"/>
  <c r="J30" i="1"/>
  <c r="K30" i="1"/>
  <c r="L30" i="1"/>
  <c r="I30" i="1"/>
  <c r="J29" i="1"/>
  <c r="K29" i="1"/>
  <c r="L29" i="1"/>
  <c r="I29" i="1"/>
  <c r="J28" i="1"/>
  <c r="K28" i="1"/>
  <c r="L28" i="1"/>
  <c r="J27" i="1"/>
  <c r="K27" i="1"/>
  <c r="L27" i="1"/>
  <c r="J26" i="1"/>
  <c r="K26" i="1"/>
  <c r="L26" i="1"/>
  <c r="J25" i="1"/>
  <c r="K25" i="1"/>
  <c r="L25" i="1"/>
  <c r="I28" i="1"/>
  <c r="I27" i="1"/>
  <c r="I26" i="1"/>
  <c r="J24" i="1"/>
  <c r="K24" i="1"/>
  <c r="L24" i="1"/>
  <c r="I24" i="1"/>
  <c r="I25" i="1"/>
</calcChain>
</file>

<file path=xl/sharedStrings.xml><?xml version="1.0" encoding="utf-8"?>
<sst xmlns="http://schemas.openxmlformats.org/spreadsheetml/2006/main" count="84" uniqueCount="38">
  <si>
    <t>Datos del problema</t>
  </si>
  <si>
    <t>Tabla 1. Características del seguro</t>
  </si>
  <si>
    <t>Tipo de automóvil</t>
  </si>
  <si>
    <t>automóvil</t>
  </si>
  <si>
    <t>Seguro básico</t>
  </si>
  <si>
    <t>Lunas y asistencia</t>
  </si>
  <si>
    <t>Robo</t>
  </si>
  <si>
    <t>Incendio</t>
  </si>
  <si>
    <t>Otros riesgos</t>
  </si>
  <si>
    <t>Utilitario</t>
  </si>
  <si>
    <t>U</t>
  </si>
  <si>
    <t>Monovolumen</t>
  </si>
  <si>
    <t>M</t>
  </si>
  <si>
    <t>Berlina</t>
  </si>
  <si>
    <t>B</t>
  </si>
  <si>
    <t>F</t>
  </si>
  <si>
    <t>Deportivo</t>
  </si>
  <si>
    <t>D</t>
  </si>
  <si>
    <t>Furgoneta</t>
  </si>
  <si>
    <t>Antigüedad (años carnet)</t>
  </si>
  <si>
    <t>Descuento</t>
  </si>
  <si>
    <t>Edad cliente</t>
  </si>
  <si>
    <t>Penalización</t>
  </si>
  <si>
    <t>Tabla 2. Características del asegurado</t>
  </si>
  <si>
    <t>1. Partiendo de estos datos, calcular el presupuesto que haría Asegur a los clientes enumerados en la tabla</t>
  </si>
  <si>
    <t>Cliente</t>
  </si>
  <si>
    <t>Luisa Aína Gual</t>
  </si>
  <si>
    <t>José Mir Pont</t>
  </si>
  <si>
    <t>Raúl Sos Rios</t>
  </si>
  <si>
    <t>Mar Ruiz Mas</t>
  </si>
  <si>
    <t>Antigüedad carnet (años)</t>
  </si>
  <si>
    <t>Bonus/Malus (Dto.)</t>
  </si>
  <si>
    <t>Si</t>
  </si>
  <si>
    <t>No</t>
  </si>
  <si>
    <t>Suma total</t>
  </si>
  <si>
    <t>Importe (Sin bonus/Malus)</t>
  </si>
  <si>
    <t>Importe Final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</si>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</sst>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88C6-CBDF-4D51-B073-1E79F2757F14}">
  <dimension ref="B2:M33"/>
  <sheetViews>
    <sheetView tabSelected="1" topLeftCell="A25" zoomScale="98" zoomScaleNormal="98" workbookViewId="0">
      <selection activeCell="O21" sqref="O21"/>
    </sheetView>
  </sheetViews>
  <sheetFormatPr baseColWidth="10" defaultRowHeight="14.4" x14ac:dyDescent="0.3"/>
  <cols>
    <col min="2" max="2" width="21" bestFit="1" customWidth="1"/>
    <col min="3" max="3" width="13.21875" bestFit="1" customWidth="1"/>
    <col min="4" max="4" width="12.77734375" customWidth="1"/>
    <col min="5" max="5" width="11.5546875" bestFit="1" customWidth="1"/>
    <col min="6" max="6" width="11.44140625" bestFit="1" customWidth="1"/>
    <col min="7" max="7" width="9.21875" customWidth="1"/>
    <col min="8" max="8" width="24.21875" customWidth="1"/>
    <col min="9" max="9" width="13.33203125" customWidth="1"/>
    <col min="10" max="10" width="12.5546875" customWidth="1"/>
    <col min="11" max="11" width="11.44140625" customWidth="1"/>
    <col min="12" max="12" width="11.21875" customWidth="1"/>
    <col min="13" max="13" width="12.21875" customWidth="1"/>
  </cols>
  <sheetData>
    <row r="2" spans="2:13" x14ac:dyDescent="0.3">
      <c r="B2" s="1" t="s">
        <v>0</v>
      </c>
      <c r="C2" s="1"/>
      <c r="D2" s="1"/>
    </row>
    <row r="5" spans="2:13" x14ac:dyDescent="0.3">
      <c r="B5" s="2" t="s">
        <v>1</v>
      </c>
      <c r="C5" s="2"/>
      <c r="D5" s="2"/>
      <c r="E5" s="2"/>
      <c r="F5" s="2"/>
      <c r="G5" s="2"/>
      <c r="H5" s="2"/>
      <c r="K5" s="2" t="s">
        <v>23</v>
      </c>
      <c r="L5" s="2"/>
      <c r="M5" s="2"/>
    </row>
    <row r="7" spans="2:13" x14ac:dyDescent="0.3"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K7" s="6" t="s">
        <v>19</v>
      </c>
      <c r="L7" s="7"/>
      <c r="M7" s="4" t="s">
        <v>20</v>
      </c>
    </row>
    <row r="8" spans="2:13" x14ac:dyDescent="0.3">
      <c r="B8" s="3" t="s">
        <v>9</v>
      </c>
      <c r="C8" s="3" t="s">
        <v>10</v>
      </c>
      <c r="D8" s="3">
        <v>300</v>
      </c>
      <c r="E8" s="3">
        <v>20</v>
      </c>
      <c r="F8" s="3">
        <v>40</v>
      </c>
      <c r="G8" s="3">
        <v>60</v>
      </c>
      <c r="H8" s="3">
        <v>300</v>
      </c>
      <c r="K8" s="4">
        <v>0</v>
      </c>
      <c r="L8" s="4">
        <v>5</v>
      </c>
      <c r="M8" s="5">
        <v>0</v>
      </c>
    </row>
    <row r="9" spans="2:13" x14ac:dyDescent="0.3">
      <c r="B9" s="3" t="s">
        <v>11</v>
      </c>
      <c r="C9" s="3" t="s">
        <v>12</v>
      </c>
      <c r="D9" s="3">
        <v>400</v>
      </c>
      <c r="E9" s="3">
        <v>50</v>
      </c>
      <c r="F9" s="3">
        <v>50</v>
      </c>
      <c r="G9" s="3">
        <v>80</v>
      </c>
      <c r="H9" s="3">
        <v>400</v>
      </c>
      <c r="K9" s="4">
        <v>5</v>
      </c>
      <c r="L9" s="4">
        <v>15</v>
      </c>
      <c r="M9" s="5">
        <v>0.05</v>
      </c>
    </row>
    <row r="10" spans="2:13" x14ac:dyDescent="0.3">
      <c r="B10" s="3" t="s">
        <v>13</v>
      </c>
      <c r="C10" s="3" t="s">
        <v>14</v>
      </c>
      <c r="D10" s="3">
        <v>500</v>
      </c>
      <c r="E10" s="3">
        <v>70</v>
      </c>
      <c r="F10" s="3">
        <v>75</v>
      </c>
      <c r="G10" s="3">
        <v>100</v>
      </c>
      <c r="H10" s="3">
        <v>500</v>
      </c>
      <c r="K10" s="4">
        <v>15</v>
      </c>
      <c r="L10" s="4" t="s">
        <v>37</v>
      </c>
      <c r="M10" s="5">
        <v>0.1</v>
      </c>
    </row>
    <row r="11" spans="2:13" x14ac:dyDescent="0.3">
      <c r="B11" s="3" t="s">
        <v>18</v>
      </c>
      <c r="C11" s="3" t="s">
        <v>15</v>
      </c>
      <c r="D11" s="3">
        <v>550</v>
      </c>
      <c r="E11" s="3">
        <v>80</v>
      </c>
      <c r="F11" s="3">
        <v>100</v>
      </c>
      <c r="G11" s="3">
        <v>110</v>
      </c>
      <c r="H11" s="3">
        <v>550</v>
      </c>
      <c r="K11" s="6" t="s">
        <v>21</v>
      </c>
      <c r="L11" s="7"/>
      <c r="M11" s="4" t="s">
        <v>22</v>
      </c>
    </row>
    <row r="12" spans="2:13" x14ac:dyDescent="0.3">
      <c r="B12" s="3" t="s">
        <v>16</v>
      </c>
      <c r="C12" s="3" t="s">
        <v>17</v>
      </c>
      <c r="D12" s="3">
        <v>700</v>
      </c>
      <c r="E12" s="3">
        <v>90</v>
      </c>
      <c r="F12" s="3">
        <v>100</v>
      </c>
      <c r="G12" s="3">
        <v>120</v>
      </c>
      <c r="H12" s="3">
        <v>700</v>
      </c>
      <c r="K12" s="4">
        <v>18</v>
      </c>
      <c r="L12" s="4">
        <v>24</v>
      </c>
      <c r="M12" s="5">
        <v>0.2</v>
      </c>
    </row>
    <row r="13" spans="2:13" x14ac:dyDescent="0.3">
      <c r="K13" s="4">
        <v>25</v>
      </c>
      <c r="L13" s="4">
        <v>30</v>
      </c>
      <c r="M13" s="5">
        <v>0.1</v>
      </c>
    </row>
    <row r="14" spans="2:13" x14ac:dyDescent="0.3">
      <c r="K14" s="4">
        <v>31</v>
      </c>
      <c r="L14" s="4">
        <v>59</v>
      </c>
      <c r="M14" s="5">
        <v>0</v>
      </c>
    </row>
    <row r="15" spans="2:13" x14ac:dyDescent="0.3">
      <c r="K15" s="4">
        <v>60</v>
      </c>
      <c r="L15" s="4">
        <v>80</v>
      </c>
      <c r="M15" s="5">
        <v>0.15</v>
      </c>
    </row>
    <row r="19" spans="2:12" x14ac:dyDescent="0.3">
      <c r="B19" s="1" t="s">
        <v>24</v>
      </c>
      <c r="C19" s="1"/>
      <c r="D19" s="1"/>
      <c r="E19" s="1"/>
      <c r="F19" s="1"/>
      <c r="G19" s="1"/>
      <c r="H19" s="1"/>
      <c r="I19" s="1"/>
    </row>
    <row r="22" spans="2:12" x14ac:dyDescent="0.3">
      <c r="B22" s="4" t="s">
        <v>25</v>
      </c>
      <c r="C22" s="4" t="s">
        <v>26</v>
      </c>
      <c r="D22" s="4" t="s">
        <v>27</v>
      </c>
      <c r="E22" s="4" t="s">
        <v>28</v>
      </c>
      <c r="F22" s="4" t="s">
        <v>29</v>
      </c>
      <c r="H22" s="4" t="s">
        <v>25</v>
      </c>
      <c r="I22" s="4" t="s">
        <v>26</v>
      </c>
      <c r="J22" s="4" t="s">
        <v>27</v>
      </c>
      <c r="K22" s="4" t="s">
        <v>28</v>
      </c>
      <c r="L22" s="4" t="s">
        <v>29</v>
      </c>
    </row>
    <row r="23" spans="2:12" x14ac:dyDescent="0.3">
      <c r="B23" s="4" t="s">
        <v>30</v>
      </c>
      <c r="C23" s="4">
        <v>5</v>
      </c>
      <c r="D23" s="4">
        <v>18</v>
      </c>
      <c r="E23" s="4">
        <v>3</v>
      </c>
      <c r="F23" s="4">
        <v>32</v>
      </c>
      <c r="H23" s="4" t="s">
        <v>2</v>
      </c>
      <c r="I23" s="4" t="s">
        <v>12</v>
      </c>
      <c r="J23" s="4" t="s">
        <v>14</v>
      </c>
      <c r="K23" s="4" t="s">
        <v>17</v>
      </c>
      <c r="L23" s="4" t="s">
        <v>10</v>
      </c>
    </row>
    <row r="24" spans="2:12" x14ac:dyDescent="0.3">
      <c r="B24" s="4" t="s">
        <v>21</v>
      </c>
      <c r="C24" s="4">
        <v>29</v>
      </c>
      <c r="D24" s="4">
        <v>44</v>
      </c>
      <c r="E24" s="4">
        <v>22</v>
      </c>
      <c r="F24" s="4">
        <v>61</v>
      </c>
      <c r="H24" s="4" t="s">
        <v>4</v>
      </c>
      <c r="I24" s="4">
        <f>IF(C27="Si",VLOOKUP(I$23,$C$8:$H$12,2,FALSE),0)</f>
        <v>400</v>
      </c>
      <c r="J24" s="4">
        <f t="shared" ref="J24:L24" si="0">IF(D27="Si",VLOOKUP(J$23,$C$8:$H$12,2,FALSE),0)</f>
        <v>500</v>
      </c>
      <c r="K24" s="4">
        <f t="shared" si="0"/>
        <v>700</v>
      </c>
      <c r="L24" s="4">
        <f t="shared" si="0"/>
        <v>300</v>
      </c>
    </row>
    <row r="25" spans="2:12" x14ac:dyDescent="0.3">
      <c r="B25" s="4" t="s">
        <v>31</v>
      </c>
      <c r="C25" s="5">
        <v>0.1</v>
      </c>
      <c r="D25" s="5">
        <v>-0.05</v>
      </c>
      <c r="E25" s="5">
        <v>0.1</v>
      </c>
      <c r="F25" s="5">
        <v>-0.08</v>
      </c>
      <c r="H25" s="4" t="s">
        <v>5</v>
      </c>
      <c r="I25" s="4">
        <f>IF(C28="Si",VLOOKUP(I$23,$C$8:$H$12,3,FALSE),0)</f>
        <v>50</v>
      </c>
      <c r="J25" s="4">
        <f t="shared" ref="J25:L25" si="1">IF(D28="Si",VLOOKUP(J$23,$C$8:$H$12,3,FALSE),0)</f>
        <v>70</v>
      </c>
      <c r="K25" s="4">
        <f t="shared" si="1"/>
        <v>90</v>
      </c>
      <c r="L25" s="4">
        <f t="shared" si="1"/>
        <v>20</v>
      </c>
    </row>
    <row r="26" spans="2:12" x14ac:dyDescent="0.3">
      <c r="B26" s="4" t="s">
        <v>2</v>
      </c>
      <c r="C26" s="4" t="s">
        <v>11</v>
      </c>
      <c r="D26" s="4" t="s">
        <v>13</v>
      </c>
      <c r="E26" s="4" t="s">
        <v>16</v>
      </c>
      <c r="F26" s="4" t="s">
        <v>9</v>
      </c>
      <c r="H26" s="4" t="s">
        <v>6</v>
      </c>
      <c r="I26" s="4">
        <f>IF(C29="Si",VLOOKUP(I$23,$C$8:$H$12,4,FALSE),0)</f>
        <v>50</v>
      </c>
      <c r="J26" s="4">
        <f t="shared" ref="J26:L26" si="2">IF(D29="Si",VLOOKUP(J$23,$C$8:$H$12,4,FALSE),0)</f>
        <v>75</v>
      </c>
      <c r="K26" s="4">
        <f t="shared" si="2"/>
        <v>0</v>
      </c>
      <c r="L26" s="4">
        <f t="shared" si="2"/>
        <v>40</v>
      </c>
    </row>
    <row r="27" spans="2:12" x14ac:dyDescent="0.3">
      <c r="B27" s="4" t="s">
        <v>4</v>
      </c>
      <c r="C27" s="4" t="s">
        <v>32</v>
      </c>
      <c r="D27" s="4" t="s">
        <v>32</v>
      </c>
      <c r="E27" s="4" t="s">
        <v>32</v>
      </c>
      <c r="F27" s="4" t="s">
        <v>32</v>
      </c>
      <c r="H27" s="4" t="s">
        <v>7</v>
      </c>
      <c r="I27" s="4">
        <f>IF(C30="Si",VLOOKUP(I$23,$C$8:$H$12,5,FALSE),0)</f>
        <v>80</v>
      </c>
      <c r="J27" s="4">
        <f t="shared" ref="J27:L27" si="3">IF(D30="Si",VLOOKUP(J$23,$C$8:$H$12,5,FALSE),0)</f>
        <v>100</v>
      </c>
      <c r="K27" s="4">
        <f t="shared" si="3"/>
        <v>0</v>
      </c>
      <c r="L27" s="4">
        <f t="shared" si="3"/>
        <v>60</v>
      </c>
    </row>
    <row r="28" spans="2:12" x14ac:dyDescent="0.3">
      <c r="B28" s="4" t="s">
        <v>5</v>
      </c>
      <c r="C28" s="4" t="s">
        <v>32</v>
      </c>
      <c r="D28" s="4" t="s">
        <v>32</v>
      </c>
      <c r="E28" s="4" t="s">
        <v>32</v>
      </c>
      <c r="F28" s="4" t="s">
        <v>32</v>
      </c>
      <c r="H28" s="4" t="s">
        <v>8</v>
      </c>
      <c r="I28" s="4">
        <f>IF(C31="Si",VLOOKUP(I$23,$C$8:$H$12,6,FALSE),0)</f>
        <v>0</v>
      </c>
      <c r="J28" s="4">
        <f t="shared" ref="J28:L28" si="4">IF(D31="Si",VLOOKUP(J$23,$C$8:$H$12,6,FALSE),0)</f>
        <v>500</v>
      </c>
      <c r="K28" s="4">
        <f t="shared" si="4"/>
        <v>0</v>
      </c>
      <c r="L28" s="4">
        <f t="shared" si="4"/>
        <v>300</v>
      </c>
    </row>
    <row r="29" spans="2:12" x14ac:dyDescent="0.3">
      <c r="B29" s="4" t="s">
        <v>6</v>
      </c>
      <c r="C29" s="4" t="s">
        <v>32</v>
      </c>
      <c r="D29" s="4" t="s">
        <v>32</v>
      </c>
      <c r="E29" s="4" t="s">
        <v>33</v>
      </c>
      <c r="F29" s="4" t="s">
        <v>32</v>
      </c>
      <c r="H29" s="9" t="s">
        <v>34</v>
      </c>
      <c r="I29" s="8">
        <f>SUM(I24:I28)</f>
        <v>580</v>
      </c>
      <c r="J29" s="8">
        <f t="shared" ref="J29:L29" si="5">SUM(J24:J28)</f>
        <v>1245</v>
      </c>
      <c r="K29" s="8">
        <f t="shared" si="5"/>
        <v>790</v>
      </c>
      <c r="L29" s="8">
        <f t="shared" si="5"/>
        <v>720</v>
      </c>
    </row>
    <row r="30" spans="2:12" x14ac:dyDescent="0.3">
      <c r="B30" s="4" t="s">
        <v>7</v>
      </c>
      <c r="C30" s="4" t="s">
        <v>32</v>
      </c>
      <c r="D30" s="4" t="s">
        <v>32</v>
      </c>
      <c r="E30" s="4" t="s">
        <v>33</v>
      </c>
      <c r="F30" s="4" t="s">
        <v>32</v>
      </c>
      <c r="H30" s="9" t="s">
        <v>20</v>
      </c>
      <c r="I30" s="8">
        <f>VLOOKUP(C23,$K$8:$M$10,3,TRUE)*I29</f>
        <v>29</v>
      </c>
      <c r="J30" s="8">
        <f t="shared" ref="J30:L30" si="6">VLOOKUP(D23,$K$8:$M$10,3,TRUE)*J29</f>
        <v>124.5</v>
      </c>
      <c r="K30" s="8">
        <f t="shared" si="6"/>
        <v>0</v>
      </c>
      <c r="L30" s="8">
        <f t="shared" si="6"/>
        <v>72</v>
      </c>
    </row>
    <row r="31" spans="2:12" x14ac:dyDescent="0.3">
      <c r="B31" s="4" t="s">
        <v>8</v>
      </c>
      <c r="C31" s="4" t="s">
        <v>33</v>
      </c>
      <c r="D31" s="4" t="s">
        <v>32</v>
      </c>
      <c r="E31" s="4" t="s">
        <v>33</v>
      </c>
      <c r="F31" s="4" t="s">
        <v>32</v>
      </c>
      <c r="H31" s="9" t="s">
        <v>22</v>
      </c>
      <c r="I31" s="8">
        <f>VLOOKUP(C24,$K$12:$M$15,3,TRUE)*I29</f>
        <v>58</v>
      </c>
      <c r="J31" s="8">
        <f t="shared" ref="J31:L31" si="7">VLOOKUP(D24,$K$12:$M$15,3,TRUE)*J29</f>
        <v>0</v>
      </c>
      <c r="K31" s="8">
        <f t="shared" si="7"/>
        <v>158</v>
      </c>
      <c r="L31" s="8">
        <f t="shared" si="7"/>
        <v>108</v>
      </c>
    </row>
    <row r="32" spans="2:12" x14ac:dyDescent="0.3">
      <c r="H32" s="9" t="s">
        <v>35</v>
      </c>
      <c r="I32" s="8">
        <f>I29-I30+I31</f>
        <v>609</v>
      </c>
      <c r="J32" s="8">
        <f t="shared" ref="J32:L32" si="8">J29-J30+J31</f>
        <v>1120.5</v>
      </c>
      <c r="K32" s="8">
        <f t="shared" si="8"/>
        <v>948</v>
      </c>
      <c r="L32" s="8">
        <f t="shared" si="8"/>
        <v>756</v>
      </c>
    </row>
    <row r="33" spans="8:12" x14ac:dyDescent="0.3">
      <c r="H33" s="10" t="s">
        <v>36</v>
      </c>
      <c r="I33" s="11">
        <f>I32-I32*C25</f>
        <v>548.1</v>
      </c>
      <c r="J33" s="11">
        <f t="shared" ref="J33:L33" si="9">J32-J32*D25</f>
        <v>1176.5250000000001</v>
      </c>
      <c r="K33" s="11">
        <f t="shared" si="9"/>
        <v>853.2</v>
      </c>
      <c r="L33" s="11">
        <f t="shared" si="9"/>
        <v>816.48</v>
      </c>
    </row>
  </sheetData>
  <mergeCells count="6">
    <mergeCell ref="K11:L11"/>
    <mergeCell ref="K5:M5"/>
    <mergeCell ref="B19:I19"/>
    <mergeCell ref="B2:D2"/>
    <mergeCell ref="B5:H5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Llorens Angulo</dc:creator>
  <cp:lastModifiedBy>Laura Llorens Angulo</cp:lastModifiedBy>
  <dcterms:created xsi:type="dcterms:W3CDTF">2024-05-13T11:12:51Z</dcterms:created>
  <dcterms:modified xsi:type="dcterms:W3CDTF">2024-05-13T11:49:10Z</dcterms:modified>
</cp:coreProperties>
</file>