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lis/Desktop/"/>
    </mc:Choice>
  </mc:AlternateContent>
  <xr:revisionPtr revIDLastSave="0" documentId="13_ncr:1_{1681862A-F205-D743-90A8-115FEB2C1939}" xr6:coauthVersionLast="47" xr6:coauthVersionMax="47" xr10:uidLastSave="{00000000-0000-0000-0000-000000000000}"/>
  <bookViews>
    <workbookView xWindow="80" yWindow="500" windowWidth="25440" windowHeight="14260" activeTab="2" xr2:uid="{15B467CD-EA17-B04B-B379-3E0860BDC8AD}"/>
  </bookViews>
  <sheets>
    <sheet name="Hoja2" sheetId="2" r:id="rId1"/>
    <sheet name="Opti restringida" sheetId="3" r:id="rId2"/>
    <sheet name="Hoja4" sheetId="4" r:id="rId3"/>
    <sheet name="Hoja1" sheetId="1" r:id="rId4"/>
  </sheets>
  <definedNames>
    <definedName name="solver_adj" localSheetId="2" hidden="1">Hoja4!$F$12</definedName>
    <definedName name="solver_adj" localSheetId="1" hidden="1">'Opti restringida'!$B$2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Hoja4!$F$12</definedName>
    <definedName name="solver_lhs1" localSheetId="1" hidden="1">'Opti restringida'!$B$2</definedName>
    <definedName name="solver_lhs2" localSheetId="1" hidden="1">'Opti restringida'!$B$2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2</definedName>
    <definedName name="solver_opt" localSheetId="2" hidden="1">Hoja4!$K$12</definedName>
    <definedName name="solver_opt" localSheetId="1" hidden="1">'Opti restringida'!$B$3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3</definedName>
    <definedName name="solver_rel1" localSheetId="1" hidden="1">1</definedName>
    <definedName name="solver_rel2" localSheetId="1" hidden="1">3</definedName>
    <definedName name="solver_rhs1" localSheetId="2" hidden="1">0</definedName>
    <definedName name="solver_rhs1" localSheetId="1" hidden="1">5</definedName>
    <definedName name="solver_rhs2" localSheetId="1" hidden="1">0</definedName>
    <definedName name="solver_rlx" localSheetId="2" hidden="1">1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4" l="1"/>
  <c r="I4" i="4"/>
  <c r="E4" i="4"/>
  <c r="C4" i="4"/>
  <c r="C5" i="4"/>
  <c r="G5" i="4" s="1"/>
  <c r="I5" i="4" s="1"/>
  <c r="L4" i="4"/>
  <c r="G3" i="4"/>
  <c r="J4" i="4"/>
  <c r="D5" i="4" s="1"/>
  <c r="H4" i="4"/>
  <c r="G4" i="4"/>
  <c r="D4" i="4"/>
  <c r="I3" i="4"/>
  <c r="L3" i="4"/>
  <c r="J3" i="4"/>
  <c r="H3" i="4"/>
  <c r="E3" i="4"/>
  <c r="B3" i="3"/>
  <c r="B43" i="1"/>
  <c r="A45" i="1" s="1"/>
  <c r="B35" i="1"/>
  <c r="B27" i="1"/>
  <c r="B10" i="1"/>
  <c r="A12" i="1" s="1"/>
  <c r="H3" i="1"/>
  <c r="I3" i="1" s="1"/>
  <c r="G3" i="1"/>
  <c r="E5" i="1"/>
  <c r="F5" i="1" s="1"/>
  <c r="E4" i="1"/>
  <c r="F4" i="1" s="1"/>
  <c r="E3" i="1"/>
  <c r="F3" i="1" s="1"/>
  <c r="C6" i="4" l="1"/>
  <c r="G6" i="4" s="1"/>
  <c r="E5" i="4"/>
  <c r="H5" i="4"/>
  <c r="J5" i="4" s="1"/>
  <c r="K4" i="4"/>
  <c r="K3" i="4"/>
  <c r="E46" i="1"/>
  <c r="F46" i="1" s="1"/>
  <c r="B45" i="1"/>
  <c r="G45" i="1"/>
  <c r="I45" i="1" s="1"/>
  <c r="H45" i="1"/>
  <c r="E47" i="1"/>
  <c r="F47" i="1" s="1"/>
  <c r="E45" i="1"/>
  <c r="F45" i="1" s="1"/>
  <c r="B12" i="1"/>
  <c r="G12" i="1" s="1"/>
  <c r="A21" i="1" s="1"/>
  <c r="B19" i="1"/>
  <c r="F6" i="1"/>
  <c r="E14" i="1"/>
  <c r="F14" i="1" s="1"/>
  <c r="I6" i="4" l="1"/>
  <c r="C7" i="4" s="1"/>
  <c r="D6" i="4"/>
  <c r="E6" i="4" s="1"/>
  <c r="K5" i="4"/>
  <c r="F48" i="1"/>
  <c r="H12" i="1"/>
  <c r="B21" i="1" s="1"/>
  <c r="E13" i="1"/>
  <c r="F13" i="1" s="1"/>
  <c r="E12" i="1"/>
  <c r="F12" i="1" s="1"/>
  <c r="G7" i="4" l="1"/>
  <c r="H6" i="4"/>
  <c r="I12" i="1"/>
  <c r="F15" i="1"/>
  <c r="E23" i="1"/>
  <c r="F23" i="1" s="1"/>
  <c r="G21" i="1"/>
  <c r="H21" i="1"/>
  <c r="B29" i="1" s="1"/>
  <c r="E22" i="1"/>
  <c r="F22" i="1" s="1"/>
  <c r="E21" i="1"/>
  <c r="F21" i="1" s="1"/>
  <c r="J6" i="4" l="1"/>
  <c r="D7" i="4" s="1"/>
  <c r="L6" i="4"/>
  <c r="I7" i="4"/>
  <c r="C8" i="4" s="1"/>
  <c r="F24" i="1"/>
  <c r="I21" i="1"/>
  <c r="A29" i="1"/>
  <c r="G8" i="4" l="1"/>
  <c r="K6" i="4"/>
  <c r="H7" i="4"/>
  <c r="E7" i="4"/>
  <c r="H29" i="1"/>
  <c r="B37" i="1" s="1"/>
  <c r="E29" i="1"/>
  <c r="F29" i="1" s="1"/>
  <c r="F32" i="1" s="1"/>
  <c r="G29" i="1"/>
  <c r="E30" i="1"/>
  <c r="F30" i="1" s="1"/>
  <c r="E31" i="1"/>
  <c r="F31" i="1" s="1"/>
  <c r="I8" i="4" l="1"/>
  <c r="J7" i="4"/>
  <c r="L7" i="4"/>
  <c r="I29" i="1"/>
  <c r="A37" i="1"/>
  <c r="C9" i="4" l="1"/>
  <c r="K7" i="4"/>
  <c r="D8" i="4"/>
  <c r="G37" i="1"/>
  <c r="H37" i="1"/>
  <c r="E39" i="1"/>
  <c r="F39" i="1" s="1"/>
  <c r="E37" i="1"/>
  <c r="F37" i="1" s="1"/>
  <c r="E38" i="1"/>
  <c r="F38" i="1" s="1"/>
  <c r="H8" i="4" l="1"/>
  <c r="L8" i="4" s="1"/>
  <c r="E8" i="4"/>
  <c r="G9" i="4"/>
  <c r="F40" i="1"/>
  <c r="I37" i="1"/>
  <c r="J8" i="4" l="1"/>
  <c r="D9" i="4" s="1"/>
  <c r="I9" i="4"/>
  <c r="K8" i="4" l="1"/>
  <c r="H9" i="4"/>
  <c r="L9" i="4" s="1"/>
  <c r="E9" i="4"/>
  <c r="C10" i="4"/>
  <c r="G10" i="4" l="1"/>
  <c r="J9" i="4"/>
  <c r="D10" i="4" l="1"/>
  <c r="K9" i="4"/>
  <c r="I10" i="4"/>
  <c r="C11" i="4" l="1"/>
  <c r="H10" i="4"/>
  <c r="E10" i="4"/>
  <c r="J10" i="4" l="1"/>
  <c r="L10" i="4"/>
  <c r="G11" i="4"/>
  <c r="I11" i="4" s="1"/>
  <c r="C12" i="4" l="1"/>
  <c r="D11" i="4"/>
  <c r="K10" i="4"/>
  <c r="H11" i="4" l="1"/>
  <c r="E11" i="4"/>
  <c r="G12" i="4"/>
  <c r="I12" i="4" l="1"/>
  <c r="J11" i="4"/>
  <c r="L11" i="4"/>
  <c r="D12" i="4" l="1"/>
  <c r="K11" i="4"/>
  <c r="H12" i="4" l="1"/>
  <c r="E12" i="4"/>
  <c r="J12" i="4" l="1"/>
  <c r="L12" i="4"/>
  <c r="K1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tc={C44BCFAE-E902-C645-B08C-915D1AEEB983}</author>
    <author>tc={C7D7B173-50D5-BD42-9FE4-5CB5FAE07F3B}</author>
  </authors>
  <commentList>
    <comment ref="A13" authorId="0" shapeId="0" xr:uid="{C44BCFAE-E902-C645-B08C-915D1AEEB983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busca minimizar
</t>
      </text>
    </comment>
    <comment ref="E17" authorId="1" shapeId="0" xr:uid="{C7D7B173-50D5-BD42-9FE4-5CB5FAE07F3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Ninguno de los dos coeficientes es bueno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Juliana Mora Páez</author>
  </authors>
  <commentList>
    <comment ref="F3" authorId="0" shapeId="0" xr:uid="{E13D04A3-65C7-3E47-A3BC-46F603DAD0B2}">
      <text>
        <r>
          <rPr>
            <b/>
            <sz val="10"/>
            <color rgb="FF000000"/>
            <rFont val="Tahoma"/>
            <family val="2"/>
          </rPr>
          <t>Laura Juliana Mora Páez: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calcular con solver
</t>
        </r>
      </text>
    </comment>
    <comment ref="K3" authorId="0" shapeId="0" xr:uid="{4A7F0329-D3F4-C148-95D9-84579DDAF838}">
      <text>
        <r>
          <rPr>
            <b/>
            <sz val="10"/>
            <color rgb="FF000000"/>
            <rFont val="Tahoma"/>
            <family val="2"/>
          </rPr>
          <t>Laura Juliana Mora Páez: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minimizar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<sst xmlns="http://schemas.openxmlformats.org/spreadsheetml/2006/main" count="102" uniqueCount="46">
  <si>
    <t>t</t>
  </si>
  <si>
    <t>m</t>
  </si>
  <si>
    <t>b</t>
  </si>
  <si>
    <t>x</t>
  </si>
  <si>
    <t>y</t>
  </si>
  <si>
    <t>y=mx+b</t>
  </si>
  <si>
    <t>SSE</t>
  </si>
  <si>
    <t>Gradiente m</t>
  </si>
  <si>
    <t>Gradiente b</t>
  </si>
  <si>
    <t>Magnitud gradiente</t>
  </si>
  <si>
    <t>cambio función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</si>
  <si>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</si>
  <si>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</si>
  <si>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</si>
  <si>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</si>
  <si>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</si>
  <si>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</si>
  <si>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</si>
  <si>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</si>
  <si>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</si>
  <si>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</si>
  <si>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</si>
  <si>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</si>
  <si>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</si>
  <si>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</si>
  <si>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</si>
  <si>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</si>
  <si>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</si>
  <si>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</si>
  <si>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</si>
  <si>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</si>
  <si>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</si>
  <si>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</si>
  <si>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</si>
  <si>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</si>
  <si>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</si>
  <si>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f(x)</t>
  </si>
  <si>
    <t>iteracion</t>
  </si>
  <si>
    <t>f(x,y)</t>
  </si>
  <si>
    <t>gradiente x</t>
  </si>
  <si>
    <t>gradiente y</t>
  </si>
  <si>
    <t>x*</t>
  </si>
  <si>
    <t xml:space="preserve">y* </t>
  </si>
  <si>
    <t>f(x*,y*)</t>
  </si>
  <si>
    <t>E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</si>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</sst>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0" xfId="0" applyFill="1"/>
    <xf numFmtId="2" fontId="0" fillId="2" borderId="0" xfId="0" applyNumberFormat="1" applyFill="1"/>
    <xf numFmtId="0" fontId="1" fillId="0" borderId="1" xfId="0" applyFont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Juliana Mora Páez" id="{C95645EF-B7C8-C941-B144-126DDC0B14A5}" userId="S::mora_laura@javeriana.edu.co::3c55079f-1dbc-4130-a56b-49b13d1aeb3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07-29T20:37:01.13" personId="{C95645EF-B7C8-C941-B144-126DDC0B14A5}" id="{C44BCFAE-E902-C645-B08C-915D1AEEB983}">
    <text xml:space="preserve">Se busca minimizar
</text>
  </threadedComment>
  <threadedComment ref="E17" dT="2022-07-29T20:56:22.27" personId="{C95645EF-B7C8-C941-B144-126DDC0B14A5}" id="{C7D7B173-50D5-BD42-9FE4-5CB5FAE07F3B}">
    <text>Ninguno de los dos coeficientes es bueno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F47E-8375-384B-93B3-59C6A9BD8992}">
  <dimension ref="A1:I18"/>
  <sheetViews>
    <sheetView workbookViewId="0">
      <selection activeCell="F27" sqref="F27"/>
    </sheetView>
  </sheetViews>
  <sheetFormatPr baseColWidth="10" defaultRowHeight="16" x14ac:dyDescent="0.2"/>
  <cols>
    <col min="1" max="1" width="30.33203125" customWidth="1"/>
    <col min="2" max="2" width="32.6640625" customWidth="1"/>
    <col min="3" max="3" width="23" customWidth="1"/>
    <col min="4" max="4" width="26.33203125" customWidth="1"/>
  </cols>
  <sheetData>
    <row r="1" spans="1:9" x14ac:dyDescent="0.2">
      <c r="A1" t="s">
        <v>11</v>
      </c>
    </row>
    <row r="2" spans="1:9" ht="17" thickBot="1" x14ac:dyDescent="0.25"/>
    <row r="3" spans="1:9" x14ac:dyDescent="0.2">
      <c r="A3" s="9" t="s">
        <v>12</v>
      </c>
      <c r="B3" s="9"/>
    </row>
    <row r="4" spans="1:9" x14ac:dyDescent="0.2">
      <c r="A4" s="6" t="s">
        <v>13</v>
      </c>
      <c r="B4" s="6">
        <v>0.49999999999999989</v>
      </c>
    </row>
    <row r="5" spans="1:9" x14ac:dyDescent="0.2">
      <c r="A5" s="6" t="s">
        <v>14</v>
      </c>
      <c r="B5" s="6">
        <v>0.24999999999999989</v>
      </c>
    </row>
    <row r="6" spans="1:9" x14ac:dyDescent="0.2">
      <c r="A6" s="6" t="s">
        <v>15</v>
      </c>
      <c r="B6" s="6">
        <v>-0.50000000000000022</v>
      </c>
    </row>
    <row r="7" spans="1:9" x14ac:dyDescent="0.2">
      <c r="A7" s="6" t="s">
        <v>16</v>
      </c>
      <c r="B7" s="6">
        <v>1.2247448713915892</v>
      </c>
    </row>
    <row r="8" spans="1:9" ht="17" thickBot="1" x14ac:dyDescent="0.25">
      <c r="A8" s="7" t="s">
        <v>17</v>
      </c>
      <c r="B8" s="7">
        <v>3</v>
      </c>
    </row>
    <row r="10" spans="1:9" ht="17" thickBot="1" x14ac:dyDescent="0.25">
      <c r="A10" t="s">
        <v>18</v>
      </c>
    </row>
    <row r="11" spans="1:9" x14ac:dyDescent="0.2">
      <c r="A11" s="8"/>
      <c r="B11" s="8" t="s">
        <v>23</v>
      </c>
      <c r="C11" s="8" t="s">
        <v>24</v>
      </c>
      <c r="D11" s="8" t="s">
        <v>25</v>
      </c>
      <c r="E11" s="8" t="s">
        <v>26</v>
      </c>
      <c r="F11" s="8" t="s">
        <v>27</v>
      </c>
    </row>
    <row r="12" spans="1:9" x14ac:dyDescent="0.2">
      <c r="A12" s="6" t="s">
        <v>19</v>
      </c>
      <c r="B12" s="6">
        <v>1</v>
      </c>
      <c r="C12" s="6">
        <v>0.49999999999999978</v>
      </c>
      <c r="D12" s="6">
        <v>0.49999999999999978</v>
      </c>
      <c r="E12" s="6">
        <v>0.33333333333333315</v>
      </c>
      <c r="F12" s="6">
        <v>0.66666666666666674</v>
      </c>
    </row>
    <row r="13" spans="1:9" x14ac:dyDescent="0.2">
      <c r="A13" s="6" t="s">
        <v>20</v>
      </c>
      <c r="B13" s="10">
        <v>1</v>
      </c>
      <c r="C13" s="10">
        <v>1.5000000000000002</v>
      </c>
      <c r="D13" s="6">
        <v>1.5000000000000002</v>
      </c>
      <c r="E13" s="6"/>
      <c r="F13" s="6"/>
    </row>
    <row r="14" spans="1:9" ht="17" thickBot="1" x14ac:dyDescent="0.25">
      <c r="A14" s="7" t="s">
        <v>21</v>
      </c>
      <c r="B14" s="7">
        <v>2</v>
      </c>
      <c r="C14" s="7">
        <v>2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28</v>
      </c>
      <c r="C16" s="8" t="s">
        <v>16</v>
      </c>
      <c r="D16" s="8" t="s">
        <v>29</v>
      </c>
      <c r="E16" s="8" t="s">
        <v>30</v>
      </c>
      <c r="F16" s="8" t="s">
        <v>31</v>
      </c>
      <c r="G16" s="8" t="s">
        <v>32</v>
      </c>
      <c r="H16" s="8" t="s">
        <v>33</v>
      </c>
      <c r="I16" s="8" t="s">
        <v>34</v>
      </c>
    </row>
    <row r="17" spans="1:9" x14ac:dyDescent="0.2">
      <c r="A17" s="6" t="s">
        <v>22</v>
      </c>
      <c r="B17" s="6">
        <v>3.5</v>
      </c>
      <c r="C17" s="6">
        <v>2.6925824035672519</v>
      </c>
      <c r="D17" s="6">
        <v>1.299867367239363</v>
      </c>
      <c r="E17" s="10">
        <v>0.41746019141709029</v>
      </c>
      <c r="F17" s="6">
        <v>-30.712503288746888</v>
      </c>
      <c r="G17" s="6">
        <v>37.712503288746888</v>
      </c>
      <c r="H17" s="6">
        <v>-30.712503288746888</v>
      </c>
      <c r="I17" s="6">
        <v>37.712503288746888</v>
      </c>
    </row>
    <row r="18" spans="1:9" ht="17" thickBot="1" x14ac:dyDescent="0.25">
      <c r="A18" s="7" t="s">
        <v>35</v>
      </c>
      <c r="B18" s="7">
        <v>0.49999999999999994</v>
      </c>
      <c r="C18" s="7">
        <v>0.8660254037844386</v>
      </c>
      <c r="D18" s="7">
        <v>0.57735026918962573</v>
      </c>
      <c r="E18" s="11">
        <v>0.66666666666666663</v>
      </c>
      <c r="F18" s="7">
        <v>-10.503896087213446</v>
      </c>
      <c r="G18" s="7">
        <v>11.503896087213446</v>
      </c>
      <c r="H18" s="7">
        <v>-10.503896087213446</v>
      </c>
      <c r="I18" s="7">
        <v>11.503896087213446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41B0-4F36-934D-B570-5B0F69EC3948}">
  <dimension ref="A2:B3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3</v>
      </c>
      <c r="B2" s="12">
        <v>0.37015694621180883</v>
      </c>
    </row>
    <row r="3" spans="1:2" x14ac:dyDescent="0.2">
      <c r="A3" t="s">
        <v>36</v>
      </c>
      <c r="B3" s="13">
        <f>0.2*B2^5-6*B2^4+24.5*B2^3-39*B2^2+20*B2</f>
        <v>3.1908361287158327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151A-B093-0C4D-835D-740F58114826}">
  <dimension ref="B2:O17"/>
  <sheetViews>
    <sheetView tabSelected="1" workbookViewId="0">
      <selection activeCell="F11" sqref="F11:F12"/>
    </sheetView>
  </sheetViews>
  <sheetFormatPr baseColWidth="10" defaultRowHeight="16" x14ac:dyDescent="0.2"/>
  <cols>
    <col min="12" max="12" width="17.33203125" customWidth="1"/>
  </cols>
  <sheetData>
    <row r="2" spans="2:15" x14ac:dyDescent="0.2">
      <c r="B2" s="14" t="s">
        <v>37</v>
      </c>
      <c r="C2" s="14" t="s">
        <v>3</v>
      </c>
      <c r="D2" s="14" t="s">
        <v>4</v>
      </c>
      <c r="E2" s="14" t="s">
        <v>38</v>
      </c>
      <c r="F2" s="14" t="s">
        <v>0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9</v>
      </c>
      <c r="N2" s="15" t="s">
        <v>44</v>
      </c>
      <c r="O2" s="15" t="s">
        <v>45</v>
      </c>
    </row>
    <row r="3" spans="2:15" x14ac:dyDescent="0.2">
      <c r="B3" s="1">
        <v>0</v>
      </c>
      <c r="C3" s="1">
        <v>0</v>
      </c>
      <c r="D3" s="1">
        <v>0</v>
      </c>
      <c r="E3" s="1">
        <f>(C3-2)^2+3*(D3+1)^2</f>
        <v>7</v>
      </c>
      <c r="F3" s="3">
        <v>0.20967741935483866</v>
      </c>
      <c r="G3" s="1">
        <f>2*(C3-2)</f>
        <v>-4</v>
      </c>
      <c r="H3" s="1">
        <f>6*(D3+1)</f>
        <v>6</v>
      </c>
      <c r="I3" s="1">
        <f>C3-F3*G3</f>
        <v>0.83870967741935465</v>
      </c>
      <c r="J3" s="1">
        <f>D3-H3*F3</f>
        <v>-1.258064516129032</v>
      </c>
      <c r="K3" s="3">
        <f>(I3-2)^2+3*(J3+1)^2</f>
        <v>1.5483870967741939</v>
      </c>
      <c r="L3" s="1">
        <f>SQRT(G3^2+H3^2)</f>
        <v>7.2111025509279782</v>
      </c>
    </row>
    <row r="4" spans="2:15" x14ac:dyDescent="0.2">
      <c r="B4" s="1">
        <v>1</v>
      </c>
      <c r="C4" s="1">
        <f>I3</f>
        <v>0.83870967741935465</v>
      </c>
      <c r="D4" s="1">
        <f>J3</f>
        <v>-1.258064516129032</v>
      </c>
      <c r="E4" s="1">
        <f>(C4-2)^2+3*(D4+1)^2</f>
        <v>1.5483870967741939</v>
      </c>
      <c r="F4" s="3">
        <v>0.3095238090355284</v>
      </c>
      <c r="G4" s="1">
        <f>2*(C4-2)</f>
        <v>-2.3225806451612909</v>
      </c>
      <c r="H4" s="1">
        <f>6*(D4+1)</f>
        <v>-1.5483870967741922</v>
      </c>
      <c r="I4" s="1">
        <f>C4-F4*G4</f>
        <v>1.5576036855018724</v>
      </c>
      <c r="J4" s="1">
        <f>D4-H4*F4</f>
        <v>-0.77880184407402075</v>
      </c>
      <c r="K4" s="3">
        <f>(I4-2)^2+3*(J4+1)^2</f>
        <v>0.34250037163668767</v>
      </c>
      <c r="L4" s="1">
        <f>SQRT(G4^2+H4^2)</f>
        <v>2.7913945358430885</v>
      </c>
    </row>
    <row r="5" spans="2:15" x14ac:dyDescent="0.2">
      <c r="B5" s="1">
        <v>2</v>
      </c>
      <c r="C5" s="1">
        <f t="shared" ref="C5:C13" si="0">I4</f>
        <v>1.5576036855018724</v>
      </c>
      <c r="D5" s="1">
        <f t="shared" ref="D5:D13" si="1">J4</f>
        <v>-0.77880184407402075</v>
      </c>
      <c r="E5" s="1">
        <f t="shared" ref="E5:E13" si="2">(C5-2)^2+3*(D5+1)^2</f>
        <v>0.34250037163668767</v>
      </c>
      <c r="F5" s="3">
        <v>0.20967741784985519</v>
      </c>
      <c r="G5" s="1">
        <f t="shared" ref="G5:G13" si="3">2*(C5-2)</f>
        <v>-0.8847926289962551</v>
      </c>
      <c r="H5" s="1">
        <f t="shared" ref="H5:H13" si="4">6*(D5+1)</f>
        <v>1.3271889355558755</v>
      </c>
      <c r="I5" s="1">
        <f t="shared" ref="I5:I13" si="5">C5-F5*G5</f>
        <v>1.7431247192823922</v>
      </c>
      <c r="J5" s="1">
        <f t="shared" ref="J5:J13" si="6">D5-H5*F5</f>
        <v>-1.0570833930802745</v>
      </c>
      <c r="K5" s="3">
        <f t="shared" ref="K5:K13" si="7">(I5-2)^2+3*(J5+1)^2</f>
        <v>7.5760451140421209E-2</v>
      </c>
      <c r="L5" s="1">
        <f t="shared" ref="L5:L13" si="8">SQRT(G5^2+H5^2)</f>
        <v>1.5950825893940546</v>
      </c>
    </row>
    <row r="6" spans="2:15" x14ac:dyDescent="0.2">
      <c r="B6" s="1">
        <v>3</v>
      </c>
      <c r="C6" s="1">
        <f t="shared" si="0"/>
        <v>1.7431247192823922</v>
      </c>
      <c r="D6" s="1">
        <f t="shared" si="1"/>
        <v>-1.0570833930802745</v>
      </c>
      <c r="E6" s="1">
        <f t="shared" si="2"/>
        <v>7.5760451140421209E-2</v>
      </c>
      <c r="F6" s="3">
        <v>0.3095238170595066</v>
      </c>
      <c r="G6" s="1">
        <f t="shared" si="3"/>
        <v>-0.51375056143521558</v>
      </c>
      <c r="H6" s="1">
        <f t="shared" si="4"/>
        <v>-0.34250035848164728</v>
      </c>
      <c r="I6" s="1">
        <f t="shared" si="5"/>
        <v>1.9021427540742848</v>
      </c>
      <c r="J6" s="1">
        <f t="shared" si="6"/>
        <v>-0.95107137477878578</v>
      </c>
      <c r="K6" s="3">
        <f t="shared" si="7"/>
        <v>1.6758071678280025E-2</v>
      </c>
      <c r="L6" s="1">
        <f t="shared" si="8"/>
        <v>0.61745132191538477</v>
      </c>
    </row>
    <row r="7" spans="2:15" x14ac:dyDescent="0.2">
      <c r="B7" s="1">
        <v>4</v>
      </c>
      <c r="C7" s="1">
        <f t="shared" si="0"/>
        <v>1.9021427540742848</v>
      </c>
      <c r="D7" s="1">
        <f t="shared" si="1"/>
        <v>-0.95107137477878578</v>
      </c>
      <c r="E7" s="1">
        <f t="shared" si="2"/>
        <v>1.6758071678280025E-2</v>
      </c>
      <c r="F7" s="3">
        <v>0.20967741388697353</v>
      </c>
      <c r="G7" s="1">
        <f t="shared" si="3"/>
        <v>-0.19571449185143042</v>
      </c>
      <c r="H7" s="1">
        <f t="shared" si="4"/>
        <v>0.2935717513272853</v>
      </c>
      <c r="I7" s="1">
        <f t="shared" si="5"/>
        <v>1.9431796625858959</v>
      </c>
      <c r="J7" s="1">
        <f t="shared" si="6"/>
        <v>-1.0126267403873606</v>
      </c>
      <c r="K7" s="3">
        <f t="shared" si="7"/>
        <v>3.7068544622820433E-3</v>
      </c>
      <c r="L7" s="1">
        <f t="shared" si="8"/>
        <v>0.3528293291352535</v>
      </c>
    </row>
    <row r="8" spans="2:15" x14ac:dyDescent="0.2">
      <c r="B8" s="1">
        <v>5</v>
      </c>
      <c r="C8" s="1">
        <f t="shared" si="0"/>
        <v>1.9431796625858959</v>
      </c>
      <c r="D8" s="1">
        <f t="shared" si="1"/>
        <v>-1.0126267403873606</v>
      </c>
      <c r="E8" s="1">
        <f t="shared" si="2"/>
        <v>3.7068544622820433E-3</v>
      </c>
      <c r="F8" s="3">
        <v>0.30952382581858406</v>
      </c>
      <c r="G8" s="1">
        <f t="shared" si="3"/>
        <v>-0.11364067482820817</v>
      </c>
      <c r="H8" s="1">
        <f t="shared" si="4"/>
        <v>-7.5760442324163346E-2</v>
      </c>
      <c r="I8" s="1">
        <f t="shared" si="5"/>
        <v>1.9783541590273286</v>
      </c>
      <c r="J8" s="1">
        <f t="shared" si="6"/>
        <v>-0.98917707843347735</v>
      </c>
      <c r="K8" s="3">
        <f t="shared" si="7"/>
        <v>8.1994932511948368E-4</v>
      </c>
      <c r="L8" s="1">
        <f t="shared" si="8"/>
        <v>0.1365790891628855</v>
      </c>
    </row>
    <row r="9" spans="2:15" x14ac:dyDescent="0.2">
      <c r="B9" s="1">
        <v>6</v>
      </c>
      <c r="C9" s="1">
        <f t="shared" si="0"/>
        <v>1.9783541590273286</v>
      </c>
      <c r="D9" s="1">
        <f t="shared" si="1"/>
        <v>-0.98917707843347735</v>
      </c>
      <c r="E9" s="1">
        <f t="shared" si="2"/>
        <v>8.1994932511948368E-4</v>
      </c>
      <c r="F9" s="3">
        <v>0.20967741187721681</v>
      </c>
      <c r="G9" s="1">
        <f t="shared" si="3"/>
        <v>-4.329168194534283E-2</v>
      </c>
      <c r="H9" s="1">
        <f t="shared" si="4"/>
        <v>6.4937529399135885E-2</v>
      </c>
      <c r="I9" s="1">
        <f t="shared" si="5"/>
        <v>1.9874314468534398</v>
      </c>
      <c r="J9" s="1">
        <f t="shared" si="6"/>
        <v>-1.0027930115315888</v>
      </c>
      <c r="K9" s="3">
        <f t="shared" si="7"/>
        <v>1.8137126844467417E-4</v>
      </c>
      <c r="L9" s="1">
        <f t="shared" si="8"/>
        <v>7.8045194920125349E-2</v>
      </c>
    </row>
    <row r="10" spans="2:15" x14ac:dyDescent="0.2">
      <c r="B10" s="1">
        <v>7</v>
      </c>
      <c r="C10" s="1">
        <f t="shared" si="0"/>
        <v>1.9874314468534398</v>
      </c>
      <c r="D10" s="1">
        <f t="shared" si="1"/>
        <v>-1.0027930115315888</v>
      </c>
      <c r="E10" s="1">
        <f t="shared" si="2"/>
        <v>1.8137126844467417E-4</v>
      </c>
      <c r="F10" s="3">
        <v>0.30952382581858268</v>
      </c>
      <c r="G10" s="1">
        <f t="shared" si="3"/>
        <v>-2.5137106293120492E-2</v>
      </c>
      <c r="H10" s="1">
        <f t="shared" si="4"/>
        <v>-1.6758069189533042E-2</v>
      </c>
      <c r="I10" s="1">
        <f t="shared" si="5"/>
        <v>1.9952119801632948</v>
      </c>
      <c r="J10" s="1">
        <f t="shared" si="6"/>
        <v>-0.99760598984271209</v>
      </c>
      <c r="K10" s="3">
        <f t="shared" si="7"/>
        <v>4.0118987856275321E-5</v>
      </c>
      <c r="L10" s="1">
        <f t="shared" si="8"/>
        <v>3.0211040957782546E-2</v>
      </c>
    </row>
    <row r="11" spans="2:15" x14ac:dyDescent="0.2">
      <c r="B11" s="1">
        <v>8</v>
      </c>
      <c r="C11" s="1">
        <f t="shared" si="0"/>
        <v>1.9952119801632948</v>
      </c>
      <c r="D11" s="1">
        <f t="shared" si="1"/>
        <v>-0.99760598984271209</v>
      </c>
      <c r="E11" s="1">
        <f t="shared" si="2"/>
        <v>4.0118987856275321E-5</v>
      </c>
      <c r="F11" s="3">
        <v>0.20967741187721323</v>
      </c>
      <c r="G11" s="1">
        <f t="shared" si="3"/>
        <v>-9.5760396734103637E-3</v>
      </c>
      <c r="H11" s="1">
        <f t="shared" si="4"/>
        <v>1.4364060943727441E-2</v>
      </c>
      <c r="I11" s="1">
        <f t="shared" si="5"/>
        <v>1.997219859378049</v>
      </c>
      <c r="J11" s="1">
        <f t="shared" si="6"/>
        <v>-1.0006178089654394</v>
      </c>
      <c r="K11" s="3">
        <f t="shared" si="7"/>
        <v>8.8742456311538446E-6</v>
      </c>
      <c r="L11" s="1">
        <f t="shared" si="8"/>
        <v>1.7263452222016466E-2</v>
      </c>
    </row>
    <row r="12" spans="2:15" x14ac:dyDescent="0.2">
      <c r="B12" s="1">
        <v>9</v>
      </c>
      <c r="C12" s="1">
        <f t="shared" si="0"/>
        <v>1.997219859378049</v>
      </c>
      <c r="D12" s="1">
        <f t="shared" si="1"/>
        <v>-1.0006178089654394</v>
      </c>
      <c r="E12" s="1">
        <f t="shared" si="2"/>
        <v>8.8742456311538446E-6</v>
      </c>
      <c r="F12" s="3">
        <v>0.30952382581862542</v>
      </c>
      <c r="G12" s="1">
        <f t="shared" si="3"/>
        <v>-5.5602812439019544E-3</v>
      </c>
      <c r="H12" s="1">
        <f t="shared" si="4"/>
        <v>-3.7068537926363554E-3</v>
      </c>
      <c r="I12" s="1">
        <f t="shared" si="5"/>
        <v>1.9989408989012891</v>
      </c>
      <c r="J12" s="1">
        <f t="shared" si="6"/>
        <v>-0.99947044939779228</v>
      </c>
      <c r="K12" s="3">
        <f t="shared" si="7"/>
        <v>1.9629666581862622E-6</v>
      </c>
      <c r="L12" s="1">
        <f t="shared" si="8"/>
        <v>6.6826261717434412E-3</v>
      </c>
    </row>
    <row r="13" spans="2:15" x14ac:dyDescent="0.2">
      <c r="B13" s="1">
        <v>10</v>
      </c>
      <c r="C13" s="1"/>
      <c r="D13" s="1"/>
      <c r="E13" s="1"/>
      <c r="F13" s="1"/>
      <c r="G13" s="1"/>
      <c r="H13" s="1"/>
      <c r="I13" s="1"/>
      <c r="J13" s="1"/>
      <c r="K13" s="3"/>
      <c r="L13" s="1"/>
    </row>
    <row r="14" spans="2:15" x14ac:dyDescent="0.2">
      <c r="B14" s="1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5" x14ac:dyDescent="0.2">
      <c r="B15" s="1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5" x14ac:dyDescent="0.2">
      <c r="B16" s="1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269A-46B5-0F45-A059-4126EB81A219}">
  <dimension ref="A1:J48"/>
  <sheetViews>
    <sheetView topLeftCell="A37" workbookViewId="0">
      <selection activeCell="A53" sqref="A53"/>
    </sheetView>
  </sheetViews>
  <sheetFormatPr baseColWidth="10" defaultRowHeight="16" x14ac:dyDescent="0.2"/>
  <sheetData>
    <row r="1" spans="1:10" x14ac:dyDescent="0.2">
      <c r="A1" s="1" t="s">
        <v>0</v>
      </c>
      <c r="B1" s="1">
        <v>0.03</v>
      </c>
    </row>
    <row r="2" spans="1:10" ht="34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5" t="s">
        <v>10</v>
      </c>
    </row>
    <row r="3" spans="1:10" x14ac:dyDescent="0.2">
      <c r="A3" s="3">
        <v>0</v>
      </c>
      <c r="B3" s="3">
        <v>0</v>
      </c>
      <c r="C3" s="1">
        <v>2</v>
      </c>
      <c r="D3" s="1">
        <v>5</v>
      </c>
      <c r="E3" s="1">
        <f>A3*C3+B3</f>
        <v>0</v>
      </c>
      <c r="F3" s="1">
        <f>(D3-E3)^2</f>
        <v>25</v>
      </c>
      <c r="G3" s="1">
        <f>58*A3+18*B3-92</f>
        <v>-92</v>
      </c>
      <c r="H3" s="1">
        <f>18*A3+6*B3-30</f>
        <v>-30</v>
      </c>
      <c r="I3" s="1">
        <f>SQRT(G3^2+H3^2)</f>
        <v>96.767763227223554</v>
      </c>
    </row>
    <row r="4" spans="1:10" x14ac:dyDescent="0.2">
      <c r="A4" s="4"/>
      <c r="B4" s="4"/>
      <c r="C4" s="1">
        <v>3</v>
      </c>
      <c r="D4" s="1">
        <v>4</v>
      </c>
      <c r="E4" s="1">
        <f>A3*C4+B3</f>
        <v>0</v>
      </c>
      <c r="F4" s="1">
        <f t="shared" ref="F4:F5" si="0">(D4-E4)^2</f>
        <v>16</v>
      </c>
      <c r="G4" s="1"/>
      <c r="H4" s="1"/>
      <c r="I4" s="1"/>
    </row>
    <row r="5" spans="1:10" x14ac:dyDescent="0.2">
      <c r="A5" s="4"/>
      <c r="B5" s="4"/>
      <c r="C5" s="1">
        <v>4</v>
      </c>
      <c r="D5" s="1">
        <v>6</v>
      </c>
      <c r="E5" s="1">
        <f>C5*A3+B3</f>
        <v>0</v>
      </c>
      <c r="F5" s="1">
        <f t="shared" si="0"/>
        <v>36</v>
      </c>
      <c r="G5" s="1"/>
      <c r="H5" s="1"/>
      <c r="I5" s="1"/>
    </row>
    <row r="6" spans="1:10" x14ac:dyDescent="0.2">
      <c r="F6" s="3">
        <f>SUM(F3:F5)</f>
        <v>77</v>
      </c>
    </row>
    <row r="10" spans="1:10" x14ac:dyDescent="0.2">
      <c r="A10" s="1" t="s">
        <v>0</v>
      </c>
      <c r="B10" s="1">
        <f>B1</f>
        <v>0.03</v>
      </c>
    </row>
    <row r="11" spans="1:10" ht="34" x14ac:dyDescent="0.2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</row>
    <row r="12" spans="1:10" x14ac:dyDescent="0.2">
      <c r="A12" s="3">
        <f>A3-(B10*G3)</f>
        <v>2.76</v>
      </c>
      <c r="B12" s="3">
        <f>B3-B10*H3</f>
        <v>0.89999999999999991</v>
      </c>
      <c r="C12" s="1">
        <v>2</v>
      </c>
      <c r="D12" s="1">
        <v>5</v>
      </c>
      <c r="E12" s="1">
        <f>A12*C12+B12</f>
        <v>6.42</v>
      </c>
      <c r="F12" s="1">
        <f>(D12-E12)^2</f>
        <v>2.0164</v>
      </c>
      <c r="G12" s="1">
        <f>58*A12+18*B12-92</f>
        <v>84.279999999999973</v>
      </c>
      <c r="H12" s="1">
        <f>18*A12+6*B12-30</f>
        <v>25.079999999999991</v>
      </c>
      <c r="I12" s="1">
        <f>SQRT(G12^2+H12^2)</f>
        <v>87.93250138600628</v>
      </c>
    </row>
    <row r="13" spans="1:10" x14ac:dyDescent="0.2">
      <c r="A13" s="4"/>
      <c r="B13" s="4"/>
      <c r="C13" s="1">
        <v>3</v>
      </c>
      <c r="D13" s="1">
        <v>4</v>
      </c>
      <c r="E13" s="1">
        <f>A12*C13+B12</f>
        <v>9.18</v>
      </c>
      <c r="F13" s="1">
        <f t="shared" ref="F13:F14" si="1">(D13-E13)^2</f>
        <v>26.832399999999996</v>
      </c>
      <c r="G13" s="1"/>
      <c r="H13" s="1"/>
      <c r="I13" s="1"/>
    </row>
    <row r="14" spans="1:10" x14ac:dyDescent="0.2">
      <c r="A14" s="4"/>
      <c r="B14" s="4"/>
      <c r="C14" s="1">
        <v>4</v>
      </c>
      <c r="D14" s="1">
        <v>6</v>
      </c>
      <c r="E14" s="1">
        <f>C14*A12+B12</f>
        <v>11.94</v>
      </c>
      <c r="F14" s="1">
        <f t="shared" si="1"/>
        <v>35.283599999999993</v>
      </c>
      <c r="G14" s="1"/>
      <c r="H14" s="1"/>
      <c r="I14" s="1"/>
    </row>
    <row r="15" spans="1:10" x14ac:dyDescent="0.2">
      <c r="F15" s="3">
        <f>SUM(F12:F14)</f>
        <v>64.13239999999999</v>
      </c>
    </row>
    <row r="19" spans="1:9" x14ac:dyDescent="0.2">
      <c r="A19" s="1" t="s">
        <v>0</v>
      </c>
      <c r="B19" s="1">
        <f>B10</f>
        <v>0.03</v>
      </c>
    </row>
    <row r="20" spans="1:9" ht="34" x14ac:dyDescent="0.2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</row>
    <row r="21" spans="1:9" x14ac:dyDescent="0.2">
      <c r="A21" s="3">
        <f>A12-B19*G12</f>
        <v>0.23160000000000069</v>
      </c>
      <c r="B21" s="3">
        <f>B12-B19*H12</f>
        <v>0.14760000000000018</v>
      </c>
      <c r="C21" s="1">
        <v>2</v>
      </c>
      <c r="D21" s="1">
        <v>5</v>
      </c>
      <c r="E21" s="1">
        <f>A21*C21+B21</f>
        <v>0.61080000000000156</v>
      </c>
      <c r="F21" s="1">
        <f>(D21-E21)^2</f>
        <v>19.26507663999999</v>
      </c>
      <c r="G21" s="1">
        <f>58*A21+18*B21-92</f>
        <v>-75.910399999999953</v>
      </c>
      <c r="H21" s="1">
        <f>18*A21+6*B21-30</f>
        <v>-24.945599999999985</v>
      </c>
      <c r="I21" s="1">
        <f>SQRT(G21^2+H21^2)</f>
        <v>79.904141241364911</v>
      </c>
    </row>
    <row r="22" spans="1:9" x14ac:dyDescent="0.2">
      <c r="A22" s="4"/>
      <c r="B22" s="4"/>
      <c r="C22" s="1">
        <v>3</v>
      </c>
      <c r="D22" s="1">
        <v>4</v>
      </c>
      <c r="E22" s="1">
        <f>A21*C22+B21</f>
        <v>0.84240000000000226</v>
      </c>
      <c r="F22" s="1">
        <f t="shared" ref="F22:F23" si="2">(D22-E22)^2</f>
        <v>9.9704377599999852</v>
      </c>
      <c r="G22" s="1"/>
      <c r="H22" s="1"/>
      <c r="I22" s="1"/>
    </row>
    <row r="23" spans="1:9" x14ac:dyDescent="0.2">
      <c r="A23" s="4"/>
      <c r="B23" s="4"/>
      <c r="C23" s="1">
        <v>4</v>
      </c>
      <c r="D23" s="1">
        <v>6</v>
      </c>
      <c r="E23" s="1">
        <f>C23*A21+B21</f>
        <v>1.074000000000003</v>
      </c>
      <c r="F23" s="1">
        <f t="shared" si="2"/>
        <v>24.265475999999968</v>
      </c>
      <c r="G23" s="1"/>
      <c r="H23" s="1"/>
      <c r="I23" s="1"/>
    </row>
    <row r="24" spans="1:9" x14ac:dyDescent="0.2">
      <c r="F24" s="3">
        <f>SUM(F21:F23)</f>
        <v>53.500990399999942</v>
      </c>
    </row>
    <row r="27" spans="1:9" x14ac:dyDescent="0.2">
      <c r="A27" s="1" t="s">
        <v>0</v>
      </c>
      <c r="B27" s="1">
        <f>B1</f>
        <v>0.03</v>
      </c>
    </row>
    <row r="28" spans="1:9" ht="34" x14ac:dyDescent="0.2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I28" s="2" t="s">
        <v>9</v>
      </c>
    </row>
    <row r="29" spans="1:9" x14ac:dyDescent="0.2">
      <c r="A29" s="3">
        <f>A21-B27*G21</f>
        <v>2.5089119999999991</v>
      </c>
      <c r="B29" s="3">
        <f>B21-B27*H21</f>
        <v>0.89596799999999965</v>
      </c>
      <c r="C29" s="1">
        <v>2</v>
      </c>
      <c r="D29" s="1">
        <v>5</v>
      </c>
      <c r="E29" s="1">
        <f>A29*C29+B29</f>
        <v>5.9137919999999982</v>
      </c>
      <c r="F29" s="1">
        <f>(D29-E29)^2</f>
        <v>0.83501581926399659</v>
      </c>
      <c r="G29" s="1">
        <f>58*A29+18*B29-92</f>
        <v>69.644319999999936</v>
      </c>
      <c r="H29" s="1">
        <f>18*A29+6*B29-30</f>
        <v>20.536223999999983</v>
      </c>
      <c r="I29" s="1">
        <f>SQRT(G29^2+H29^2)</f>
        <v>72.609006358994932</v>
      </c>
    </row>
    <row r="30" spans="1:9" x14ac:dyDescent="0.2">
      <c r="A30" s="4"/>
      <c r="B30" s="4"/>
      <c r="C30" s="1">
        <v>3</v>
      </c>
      <c r="D30" s="1">
        <v>4</v>
      </c>
      <c r="E30" s="1">
        <f>A29*C30+B29</f>
        <v>8.4227039999999977</v>
      </c>
      <c r="F30" s="1">
        <f t="shared" ref="F30:F31" si="3">(D30-E30)^2</f>
        <v>19.56031067161598</v>
      </c>
      <c r="G30" s="1"/>
      <c r="H30" s="1"/>
      <c r="I30" s="1"/>
    </row>
    <row r="31" spans="1:9" x14ac:dyDescent="0.2">
      <c r="A31" s="4"/>
      <c r="B31" s="4"/>
      <c r="C31" s="1">
        <v>4</v>
      </c>
      <c r="D31" s="1">
        <v>6</v>
      </c>
      <c r="E31" s="1">
        <f>C31*A29+B29</f>
        <v>10.931615999999996</v>
      </c>
      <c r="F31" s="1">
        <f t="shared" si="3"/>
        <v>24.320836371455965</v>
      </c>
      <c r="G31" s="1"/>
      <c r="H31" s="1"/>
      <c r="I31" s="1"/>
    </row>
    <row r="32" spans="1:9" x14ac:dyDescent="0.2">
      <c r="F32" s="3">
        <f>SUM(F29:F31)</f>
        <v>44.716162862335942</v>
      </c>
    </row>
    <row r="35" spans="1:9" x14ac:dyDescent="0.2">
      <c r="A35" s="1" t="s">
        <v>0</v>
      </c>
      <c r="B35" s="1">
        <f>B1</f>
        <v>0.03</v>
      </c>
    </row>
    <row r="36" spans="1:9" ht="34" x14ac:dyDescent="0.2">
      <c r="A36" s="2" t="s">
        <v>1</v>
      </c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</row>
    <row r="37" spans="1:9" x14ac:dyDescent="0.2">
      <c r="A37" s="3">
        <f>A29-B35*G29</f>
        <v>0.41958240000000124</v>
      </c>
      <c r="B37" s="3">
        <f>B29-B35*H29</f>
        <v>0.27988128000000023</v>
      </c>
      <c r="C37" s="1">
        <v>2</v>
      </c>
      <c r="D37" s="1">
        <v>5</v>
      </c>
      <c r="E37" s="1">
        <f>A37*C37+B37</f>
        <v>1.1190460800000026</v>
      </c>
      <c r="F37" s="1">
        <f>(D37-E37)^2</f>
        <v>15.061803329163347</v>
      </c>
      <c r="G37" s="1">
        <f>58*A37+18*B37-92</f>
        <v>-62.626357759999919</v>
      </c>
      <c r="H37" s="1">
        <f>18*A37+6*B37-30</f>
        <v>-20.768229119999976</v>
      </c>
      <c r="I37" s="1">
        <f>SQRT(G37^2+H37^2)</f>
        <v>65.980148734784748</v>
      </c>
    </row>
    <row r="38" spans="1:9" x14ac:dyDescent="0.2">
      <c r="A38" s="4"/>
      <c r="B38" s="4"/>
      <c r="C38" s="1">
        <v>3</v>
      </c>
      <c r="D38" s="1">
        <v>4</v>
      </c>
      <c r="E38" s="1">
        <f>A37*C38+B37</f>
        <v>1.5386284800000039</v>
      </c>
      <c r="F38" s="1">
        <f t="shared" ref="F38:F39" si="4">(D38-E38)^2</f>
        <v>6.0583497594670916</v>
      </c>
      <c r="G38" s="1"/>
      <c r="H38" s="1"/>
      <c r="I38" s="1"/>
    </row>
    <row r="39" spans="1:9" x14ac:dyDescent="0.2">
      <c r="A39" s="4"/>
      <c r="B39" s="4"/>
      <c r="C39" s="1">
        <v>4</v>
      </c>
      <c r="D39" s="1">
        <v>6</v>
      </c>
      <c r="E39" s="1">
        <f>C39*A37+B37</f>
        <v>1.9582108800000051</v>
      </c>
      <c r="F39" s="1">
        <f t="shared" si="4"/>
        <v>16.336059290550338</v>
      </c>
      <c r="G39" s="1"/>
      <c r="H39" s="1"/>
      <c r="I39" s="1"/>
    </row>
    <row r="40" spans="1:9" x14ac:dyDescent="0.2">
      <c r="F40" s="3">
        <f>SUM(F37:F39)</f>
        <v>37.456212379180776</v>
      </c>
    </row>
    <row r="43" spans="1:9" x14ac:dyDescent="0.2">
      <c r="A43" s="1" t="s">
        <v>0</v>
      </c>
      <c r="B43" s="1">
        <f>B35</f>
        <v>0.03</v>
      </c>
    </row>
    <row r="44" spans="1:9" ht="34" x14ac:dyDescent="0.2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</row>
    <row r="45" spans="1:9" x14ac:dyDescent="0.2">
      <c r="A45" s="3">
        <f>A37-B43*G37</f>
        <v>2.2983731327999988</v>
      </c>
      <c r="B45" s="3">
        <f>B37-B43*H37</f>
        <v>0.90292815359999945</v>
      </c>
      <c r="C45" s="1">
        <v>2</v>
      </c>
      <c r="D45" s="1">
        <v>5</v>
      </c>
      <c r="E45" s="1">
        <f>A45*C45+B45</f>
        <v>5.4996744191999971</v>
      </c>
      <c r="F45" s="1">
        <f>(D45-E45)^2</f>
        <v>0.24967452520285444</v>
      </c>
      <c r="G45" s="1">
        <f>58*A45+18*B45-92</f>
        <v>57.55834846719992</v>
      </c>
      <c r="H45" s="1">
        <f>18*A45+6*B45-30</f>
        <v>16.788285311999971</v>
      </c>
      <c r="I45" s="1">
        <f>SQRT(G45^2+H45^2)</f>
        <v>59.956734417317371</v>
      </c>
    </row>
    <row r="46" spans="1:9" x14ac:dyDescent="0.2">
      <c r="A46" s="4"/>
      <c r="B46" s="4"/>
      <c r="C46" s="1">
        <v>3</v>
      </c>
      <c r="D46" s="1">
        <v>4</v>
      </c>
      <c r="E46" s="1">
        <f>A45*C46+B45</f>
        <v>7.7980475519999963</v>
      </c>
      <c r="F46" s="1">
        <f t="shared" ref="F46:F47" si="5">(D46-E46)^2</f>
        <v>14.425165207253166</v>
      </c>
      <c r="G46" s="1"/>
      <c r="H46" s="1"/>
      <c r="I46" s="1"/>
    </row>
    <row r="47" spans="1:9" x14ac:dyDescent="0.2">
      <c r="A47" s="4"/>
      <c r="B47" s="4"/>
      <c r="C47" s="1">
        <v>4</v>
      </c>
      <c r="D47" s="1">
        <v>6</v>
      </c>
      <c r="E47" s="1">
        <f>C47*A45+B45</f>
        <v>10.096420684799995</v>
      </c>
      <c r="F47" s="1">
        <f t="shared" si="5"/>
        <v>16.780662426857258</v>
      </c>
      <c r="G47" s="1"/>
      <c r="H47" s="1"/>
      <c r="I47" s="1"/>
    </row>
    <row r="48" spans="1:9" x14ac:dyDescent="0.2">
      <c r="F48" s="3">
        <f>SUM(F45:F47)</f>
        <v>31.455502159313276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Opti restringida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Juliana Mora Páez</dc:creator>
  <cp:lastModifiedBy>Laura Juliana Mora Páez</cp:lastModifiedBy>
  <dcterms:created xsi:type="dcterms:W3CDTF">2022-07-29T20:09:45Z</dcterms:created>
  <dcterms:modified xsi:type="dcterms:W3CDTF">2022-07-29T22:02:02Z</dcterms:modified>
</cp:coreProperties>
</file>