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3 - 302 - 01\Desktop\Laura\Img\"/>
    </mc:Choice>
  </mc:AlternateContent>
  <xr:revisionPtr revIDLastSave="0" documentId="13_ncr:1_{91C67E10-76FC-434A-A98E-F53425AC7B8F}" xr6:coauthVersionLast="47" xr6:coauthVersionMax="47" xr10:uidLastSave="{00000000-0000-0000-0000-000000000000}"/>
  <bookViews>
    <workbookView xWindow="-120" yWindow="-120" windowWidth="29040" windowHeight="15720" activeTab="3" xr2:uid="{AA6F0D0A-2C0C-47CD-90A8-CFAC4C4DF67E}"/>
  </bookViews>
  <sheets>
    <sheet name="Hoja1" sheetId="1" r:id="rId1"/>
    <sheet name="Hoja2" sheetId="2" r:id="rId2"/>
    <sheet name="Hoja3" sheetId="3" r:id="rId3"/>
    <sheet name="Tota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C16" i="3" s="1"/>
  <c r="C13" i="3"/>
  <c r="D13" i="3"/>
  <c r="E13" i="3"/>
  <c r="B13" i="3"/>
  <c r="C10" i="3"/>
  <c r="C18" i="3" s="1"/>
  <c r="C19" i="3" s="1"/>
  <c r="D10" i="3"/>
  <c r="E9" i="3"/>
  <c r="E10" i="3" s="1"/>
  <c r="C9" i="3"/>
  <c r="D9" i="3"/>
  <c r="B9" i="3"/>
  <c r="B10" i="3" s="1"/>
  <c r="D8" i="3"/>
  <c r="D15" i="3" s="1"/>
  <c r="D16" i="3" s="1"/>
  <c r="C8" i="3"/>
  <c r="E8" i="3"/>
  <c r="E15" i="3" s="1"/>
  <c r="E16" i="3" s="1"/>
  <c r="B8" i="3"/>
  <c r="B15" i="3" s="1"/>
  <c r="B16" i="3" s="1"/>
  <c r="C2" i="3"/>
  <c r="B2" i="3"/>
  <c r="F4" i="3"/>
  <c r="F3" i="3"/>
  <c r="F8" i="3" s="1"/>
  <c r="D2" i="3"/>
  <c r="F2" i="3" s="1"/>
  <c r="E2" i="3"/>
  <c r="F5" i="3"/>
  <c r="F9" i="3" s="1"/>
  <c r="D18" i="3" l="1"/>
  <c r="D19" i="3" s="1"/>
  <c r="E18" i="3"/>
  <c r="E19" i="3" s="1"/>
  <c r="F15" i="3"/>
  <c r="F13" i="3"/>
  <c r="F16" i="3" s="1"/>
  <c r="F10" i="3"/>
  <c r="F18" i="3" s="1"/>
  <c r="F19" i="3" s="1"/>
  <c r="B18" i="3"/>
  <c r="B19" i="3" s="1"/>
  <c r="E11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<sst xmlns="http://schemas.openxmlformats.org/spreadsheetml/2006/main" count="56" uniqueCount="48">
  <si>
    <t>MES</t>
  </si>
  <si>
    <t>Producto 1</t>
  </si>
  <si>
    <t>Producto 2</t>
  </si>
  <si>
    <t>TOTAL VENTAS</t>
  </si>
  <si>
    <t>Enero</t>
  </si>
  <si>
    <t>Febrero</t>
  </si>
  <si>
    <t>Marzo</t>
  </si>
  <si>
    <t>Abril</t>
  </si>
  <si>
    <t>Mayo</t>
  </si>
  <si>
    <t>Junior</t>
  </si>
  <si>
    <t>FEBRERO</t>
  </si>
  <si>
    <t>MARZO</t>
  </si>
  <si>
    <t>ABRIL</t>
  </si>
  <si>
    <t>MAYO</t>
  </si>
  <si>
    <t>TV</t>
  </si>
  <si>
    <t>RADIO</t>
  </si>
  <si>
    <t>VALLAS</t>
  </si>
  <si>
    <t>REVISTAS</t>
  </si>
  <si>
    <t xml:space="preserve">Total trimestral </t>
  </si>
  <si>
    <t>1°</t>
  </si>
  <si>
    <t>2°</t>
  </si>
  <si>
    <t>3°</t>
  </si>
  <si>
    <t>4°</t>
  </si>
  <si>
    <t xml:space="preserve">Total Anual </t>
  </si>
  <si>
    <t>Modelo 1</t>
  </si>
  <si>
    <t>Modelo 2</t>
  </si>
  <si>
    <t>Modelo 3</t>
  </si>
  <si>
    <t xml:space="preserve">Ingreso por ventas </t>
  </si>
  <si>
    <t xml:space="preserve">Coste de las ventas </t>
  </si>
  <si>
    <t xml:space="preserve">Margen bruto </t>
  </si>
  <si>
    <t xml:space="preserve">Personal ventas </t>
  </si>
  <si>
    <t xml:space="preserve">Comisión venta </t>
  </si>
  <si>
    <t xml:space="preserve">Publicidad </t>
  </si>
  <si>
    <t xml:space="preserve">Costes fijos </t>
  </si>
  <si>
    <t xml:space="preserve">Coste total </t>
  </si>
  <si>
    <t xml:space="preserve">Beneficio </t>
  </si>
  <si>
    <t xml:space="preserve">Margen beneficio </t>
  </si>
  <si>
    <t xml:space="preserve">Comisión ventas </t>
  </si>
  <si>
    <t>Porcentaje Costes fijos</t>
  </si>
  <si>
    <t xml:space="preserve">Precio </t>
  </si>
  <si>
    <t>Costes</t>
  </si>
  <si>
    <t>Unidades vendidas</t>
  </si>
  <si>
    <t>Producto3</t>
  </si>
  <si>
    <t>Producto4</t>
  </si>
  <si>
    <t>Año 1</t>
  </si>
  <si>
    <t>Año 2</t>
  </si>
  <si>
    <t>Año 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</si>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</sst>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* #,##0.00\ [$€-C0A]_-;\-* #,##0.00\ [$€-C0A]_-;_-* &quot;-&quot;??\ [$€-C0A]_-;_-@_-"/>
  </numFmts>
  <fonts count="8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1108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vertical="center"/>
    </xf>
    <xf numFmtId="0" fontId="1" fillId="2" borderId="1" xfId="1" applyBorder="1" applyAlignment="1">
      <alignment vertical="center"/>
    </xf>
    <xf numFmtId="0" fontId="1" fillId="2" borderId="2" xfId="1" applyBorder="1" applyAlignment="1">
      <alignment vertical="center"/>
    </xf>
    <xf numFmtId="0" fontId="0" fillId="4" borderId="7" xfId="0" applyFill="1" applyBorder="1"/>
    <xf numFmtId="0" fontId="0" fillId="4" borderId="8" xfId="0" applyFill="1" applyBorder="1"/>
    <xf numFmtId="0" fontId="0" fillId="4" borderId="10" xfId="0" applyFill="1" applyBorder="1"/>
    <xf numFmtId="44" fontId="0" fillId="4" borderId="6" xfId="2" applyFont="1" applyFill="1" applyBorder="1"/>
    <xf numFmtId="44" fontId="0" fillId="4" borderId="9" xfId="2" applyFont="1" applyFill="1" applyBorder="1"/>
    <xf numFmtId="44" fontId="0" fillId="4" borderId="4" xfId="2" applyFont="1" applyFill="1" applyBorder="1"/>
    <xf numFmtId="10" fontId="0" fillId="4" borderId="12" xfId="0" applyNumberFormat="1" applyFill="1" applyBorder="1"/>
    <xf numFmtId="0" fontId="5" fillId="4" borderId="10" xfId="0" applyFont="1" applyFill="1" applyBorder="1"/>
    <xf numFmtId="0" fontId="5" fillId="4" borderId="8" xfId="0" applyFont="1" applyFill="1" applyBorder="1"/>
    <xf numFmtId="164" fontId="0" fillId="4" borderId="6" xfId="0" applyNumberFormat="1" applyFill="1" applyBorder="1"/>
    <xf numFmtId="164" fontId="0" fillId="4" borderId="9" xfId="0" applyNumberFormat="1" applyFill="1" applyBorder="1"/>
    <xf numFmtId="164" fontId="0" fillId="4" borderId="4" xfId="0" applyNumberFormat="1" applyFill="1" applyBorder="1"/>
    <xf numFmtId="0" fontId="0" fillId="4" borderId="0" xfId="0" applyFill="1"/>
    <xf numFmtId="0" fontId="6" fillId="5" borderId="5" xfId="4" applyFill="1" applyBorder="1"/>
    <xf numFmtId="0" fontId="6" fillId="5" borderId="13" xfId="4" applyFill="1" applyBorder="1"/>
    <xf numFmtId="0" fontId="6" fillId="5" borderId="14" xfId="4" applyFill="1" applyBorder="1"/>
    <xf numFmtId="0" fontId="6" fillId="5" borderId="15" xfId="4" applyFill="1" applyBorder="1"/>
    <xf numFmtId="0" fontId="5" fillId="4" borderId="16" xfId="0" applyFont="1" applyFill="1" applyBorder="1"/>
    <xf numFmtId="0" fontId="5" fillId="4" borderId="0" xfId="0" applyFont="1" applyFill="1" applyBorder="1"/>
    <xf numFmtId="164" fontId="5" fillId="4" borderId="0" xfId="0" applyNumberFormat="1" applyFont="1" applyFill="1" applyBorder="1"/>
    <xf numFmtId="9" fontId="0" fillId="4" borderId="3" xfId="0" applyNumberFormat="1" applyFill="1" applyBorder="1"/>
    <xf numFmtId="0" fontId="7" fillId="4" borderId="11" xfId="0" applyFont="1" applyFill="1" applyBorder="1"/>
    <xf numFmtId="0" fontId="7" fillId="4" borderId="4" xfId="0" applyFont="1" applyFill="1" applyBorder="1"/>
    <xf numFmtId="0" fontId="7" fillId="4" borderId="0" xfId="0" applyFont="1" applyFill="1" applyBorder="1"/>
    <xf numFmtId="0" fontId="7" fillId="4" borderId="9" xfId="0" applyFont="1" applyFill="1" applyBorder="1"/>
    <xf numFmtId="0" fontId="7" fillId="4" borderId="0" xfId="0" applyFont="1" applyFill="1"/>
    <xf numFmtId="164" fontId="7" fillId="4" borderId="0" xfId="0" applyNumberFormat="1" applyFont="1" applyFill="1" applyBorder="1"/>
    <xf numFmtId="164" fontId="7" fillId="4" borderId="17" xfId="0" applyNumberFormat="1" applyFont="1" applyFill="1" applyBorder="1"/>
    <xf numFmtId="164" fontId="7" fillId="4" borderId="2" xfId="0" applyNumberFormat="1" applyFont="1" applyFill="1" applyBorder="1"/>
    <xf numFmtId="10" fontId="7" fillId="4" borderId="17" xfId="3" applyNumberFormat="1" applyFont="1" applyFill="1" applyBorder="1"/>
    <xf numFmtId="10" fontId="7" fillId="4" borderId="2" xfId="3" applyNumberFormat="1" applyFont="1" applyFill="1" applyBorder="1"/>
    <xf numFmtId="0" fontId="6" fillId="5" borderId="7" xfId="4" applyFill="1" applyBorder="1" applyAlignment="1">
      <alignment horizontal="center"/>
    </xf>
    <xf numFmtId="0" fontId="6" fillId="5" borderId="6" xfId="4" applyFill="1" applyBorder="1" applyAlignment="1">
      <alignment horizontal="center"/>
    </xf>
    <xf numFmtId="0" fontId="0" fillId="0" borderId="5" xfId="0" applyBorder="1"/>
    <xf numFmtId="0" fontId="0" fillId="6" borderId="5" xfId="0" applyFill="1" applyBorder="1"/>
  </cellXfs>
  <cellStyles count="5">
    <cellStyle name="Énfasis1" xfId="4" builtinId="29"/>
    <cellStyle name="Moneda" xfId="2" builtinId="4"/>
    <cellStyle name="Neutral" xfId="1" builtinId="28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0110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Hoja1!$E$5</c:f>
              <c:strCache>
                <c:ptCount val="1"/>
                <c:pt idx="0">
                  <c:v>TOTAL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Junior</c:v>
                </c:pt>
              </c:strCache>
            </c:strRef>
          </c:cat>
          <c:val>
            <c:numRef>
              <c:f>Hoja1!$E$6:$E$11</c:f>
              <c:numCache>
                <c:formatCode>General</c:formatCode>
                <c:ptCount val="6"/>
                <c:pt idx="0">
                  <c:v>143</c:v>
                </c:pt>
                <c:pt idx="1">
                  <c:v>173</c:v>
                </c:pt>
                <c:pt idx="2">
                  <c:v>386</c:v>
                </c:pt>
                <c:pt idx="3">
                  <c:v>76</c:v>
                </c:pt>
                <c:pt idx="4">
                  <c:v>201</c:v>
                </c:pt>
                <c:pt idx="5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E48-ADF8-883F308D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1888879"/>
        <c:axId val="2081896367"/>
        <c:axId val="0"/>
      </c:bar3DChart>
      <c:catAx>
        <c:axId val="208188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896367"/>
        <c:crosses val="autoZero"/>
        <c:auto val="1"/>
        <c:lblAlgn val="ctr"/>
        <c:lblOffset val="100"/>
        <c:noMultiLvlLbl val="0"/>
      </c:catAx>
      <c:valAx>
        <c:axId val="208189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88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Punto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Hoja1!$B$6</c:f>
              <c:strCache>
                <c:ptCount val="1"/>
                <c:pt idx="0">
                  <c:v>Enero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Hoja1!$E$5</c:f>
              <c:strCache>
                <c:ptCount val="1"/>
                <c:pt idx="0">
                  <c:v>TOTAL VENTAS</c:v>
                </c:pt>
              </c:strCache>
            </c:strRef>
          </c:cat>
          <c:val>
            <c:numRef>
              <c:f>Hoja1!$E$6</c:f>
              <c:numCache>
                <c:formatCode>General</c:formatCode>
                <c:ptCount val="1"/>
                <c:pt idx="0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4-4BBF-81C9-D28E3853BBA0}"/>
            </c:ext>
          </c:extLst>
        </c:ser>
        <c:ser>
          <c:idx val="1"/>
          <c:order val="1"/>
          <c:tx>
            <c:strRef>
              <c:f>Hoja1!$B$7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Hoja1!$E$5</c:f>
              <c:strCache>
                <c:ptCount val="1"/>
                <c:pt idx="0">
                  <c:v>TOTAL VENTAS</c:v>
                </c:pt>
              </c:strCache>
            </c:strRef>
          </c:cat>
          <c:val>
            <c:numRef>
              <c:f>Hoja1!$E$7</c:f>
              <c:numCache>
                <c:formatCode>General</c:formatCode>
                <c:ptCount val="1"/>
                <c:pt idx="0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4-4BBF-81C9-D28E3853BBA0}"/>
            </c:ext>
          </c:extLst>
        </c:ser>
        <c:ser>
          <c:idx val="2"/>
          <c:order val="2"/>
          <c:tx>
            <c:strRef>
              <c:f>Hoja1!$B$8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Hoja1!$E$5</c:f>
              <c:strCache>
                <c:ptCount val="1"/>
                <c:pt idx="0">
                  <c:v>TOTAL VENTAS</c:v>
                </c:pt>
              </c:strCache>
            </c:strRef>
          </c:cat>
          <c:val>
            <c:numRef>
              <c:f>Hoja1!$E$8</c:f>
              <c:numCache>
                <c:formatCode>General</c:formatCode>
                <c:ptCount val="1"/>
                <c:pt idx="0">
                  <c:v>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4-4BBF-81C9-D28E3853BB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32338191"/>
        <c:axId val="1832339439"/>
        <c:axId val="0"/>
      </c:bar3DChart>
      <c:catAx>
        <c:axId val="1832338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339439"/>
        <c:crosses val="autoZero"/>
        <c:auto val="1"/>
        <c:lblAlgn val="ctr"/>
        <c:lblOffset val="100"/>
        <c:noMultiLvlLbl val="0"/>
      </c:catAx>
      <c:valAx>
        <c:axId val="183233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23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Hoja1!$E$5</c:f>
              <c:strCache>
                <c:ptCount val="1"/>
                <c:pt idx="0">
                  <c:v>TOTAL VENTAS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Hoja1!$B$9:$B$11</c:f>
              <c:strCache>
                <c:ptCount val="3"/>
                <c:pt idx="0">
                  <c:v>Abril</c:v>
                </c:pt>
                <c:pt idx="1">
                  <c:v>Mayo</c:v>
                </c:pt>
                <c:pt idx="2">
                  <c:v>Junior</c:v>
                </c:pt>
              </c:strCache>
            </c:strRef>
          </c:cat>
          <c:val>
            <c:numRef>
              <c:f>Hoja1!$E$9:$E$11</c:f>
              <c:numCache>
                <c:formatCode>General</c:formatCode>
                <c:ptCount val="3"/>
                <c:pt idx="0">
                  <c:v>76</c:v>
                </c:pt>
                <c:pt idx="1">
                  <c:v>201</c:v>
                </c:pt>
                <c:pt idx="2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7-4D5D-B9DC-257C63DC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1891791"/>
        <c:axId val="2081900527"/>
        <c:axId val="0"/>
      </c:bar3DChart>
      <c:catAx>
        <c:axId val="2081891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900527"/>
        <c:crosses val="autoZero"/>
        <c:auto val="1"/>
        <c:lblAlgn val="ctr"/>
        <c:lblOffset val="100"/>
        <c:noMultiLvlLbl val="0"/>
      </c:catAx>
      <c:valAx>
        <c:axId val="20819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189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VENTAS 6</a:t>
            </a:r>
          </a:p>
        </c:rich>
      </c:tx>
      <c:layout>
        <c:manualLayout>
          <c:xMode val="edge"/>
          <c:yMode val="edge"/>
          <c:x val="0.116083333333333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666666666666664E-2"/>
          <c:y val="0.16655110819480898"/>
          <c:w val="0.7979538495188101"/>
          <c:h val="0.75474518810148727"/>
        </c:manualLayout>
      </c:layout>
      <c:pie3DChart>
        <c:varyColors val="1"/>
        <c:ser>
          <c:idx val="0"/>
          <c:order val="0"/>
          <c:tx>
            <c:strRef>
              <c:f>Hoja1!$E$5</c:f>
              <c:strCache>
                <c:ptCount val="1"/>
                <c:pt idx="0">
                  <c:v>TOTAL VENTAS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54C-4183-80B8-250A047C0C7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54C-4183-80B8-250A047C0C7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E54C-4183-80B8-250A047C0C7A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54C-4183-80B8-250A047C0C7A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E54C-4183-80B8-250A047C0C7A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54C-4183-80B8-250A047C0C7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54C-4183-80B8-250A047C0C7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54C-4183-80B8-250A047C0C7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54C-4183-80B8-250A047C0C7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54C-4183-80B8-250A047C0C7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E54C-4183-80B8-250A047C0C7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E54C-4183-80B8-250A047C0C7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Junior</c:v>
                </c:pt>
              </c:strCache>
            </c:strRef>
          </c:cat>
          <c:val>
            <c:numRef>
              <c:f>Hoja1!$E$6:$E$11</c:f>
              <c:numCache>
                <c:formatCode>General</c:formatCode>
                <c:ptCount val="6"/>
                <c:pt idx="0">
                  <c:v>143</c:v>
                </c:pt>
                <c:pt idx="1">
                  <c:v>173</c:v>
                </c:pt>
                <c:pt idx="2">
                  <c:v>386</c:v>
                </c:pt>
                <c:pt idx="3">
                  <c:v>76</c:v>
                </c:pt>
                <c:pt idx="4">
                  <c:v>201</c:v>
                </c:pt>
                <c:pt idx="5">
                  <c:v>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C-4183-80B8-250A047C0C7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06496062992121"/>
          <c:y val="0.23444262175561389"/>
          <c:w val="0.11537489148479264"/>
          <c:h val="0.46154160907344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Variación</a:t>
            </a:r>
            <a:r>
              <a:rPr lang="es-CO" baseline="0"/>
              <a:t> punto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Hoja1!$C$5</c:f>
              <c:strCache>
                <c:ptCount val="1"/>
                <c:pt idx="0">
                  <c:v>Producto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Hoja1!$B$6:$B$11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Junior</c:v>
                </c:pt>
              </c:strCache>
            </c:strRef>
          </c:cat>
          <c:val>
            <c:numRef>
              <c:f>Hoja1!$C$6:$C$11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345</c:v>
                </c:pt>
                <c:pt idx="3">
                  <c:v>23</c:v>
                </c:pt>
                <c:pt idx="4">
                  <c:v>45</c:v>
                </c:pt>
                <c:pt idx="5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D-4E9A-89B3-24546A7D6323}"/>
            </c:ext>
          </c:extLst>
        </c:ser>
        <c:ser>
          <c:idx val="1"/>
          <c:order val="1"/>
          <c:tx>
            <c:strRef>
              <c:f>Hoja1!$D$5</c:f>
              <c:strCache>
                <c:ptCount val="1"/>
                <c:pt idx="0">
                  <c:v>Producto 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Hoja1!$B$6:$B$11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Junior</c:v>
                </c:pt>
              </c:strCache>
            </c:strRef>
          </c:cat>
          <c:val>
            <c:numRef>
              <c:f>Hoja1!$D$6:$D$11</c:f>
              <c:numCache>
                <c:formatCode>General</c:formatCode>
                <c:ptCount val="6"/>
                <c:pt idx="0">
                  <c:v>43</c:v>
                </c:pt>
                <c:pt idx="1">
                  <c:v>23</c:v>
                </c:pt>
                <c:pt idx="2">
                  <c:v>41</c:v>
                </c:pt>
                <c:pt idx="3">
                  <c:v>53</c:v>
                </c:pt>
                <c:pt idx="4">
                  <c:v>156</c:v>
                </c:pt>
                <c:pt idx="5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D-4E9A-89B3-24546A7D6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076303"/>
        <c:axId val="244072143"/>
      </c:lineChart>
      <c:catAx>
        <c:axId val="2440763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4072143"/>
        <c:crosses val="autoZero"/>
        <c:auto val="1"/>
        <c:lblAlgn val="ctr"/>
        <c:lblOffset val="100"/>
        <c:noMultiLvlLbl val="0"/>
      </c:catAx>
      <c:valAx>
        <c:axId val="244072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407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Publicidad</a:t>
            </a:r>
            <a:r>
              <a:rPr lang="es-CO" baseline="0"/>
              <a:t> de mercado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Hoja2!$B$5</c:f>
              <c:strCache>
                <c:ptCount val="1"/>
                <c:pt idx="0">
                  <c:v>TV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Hoja2!$C$4:$F$4</c:f>
              <c:strCache>
                <c:ptCount val="4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</c:strCache>
            </c:strRef>
          </c:cat>
          <c:val>
            <c:numRef>
              <c:f>Hoja2!$C$5:$F$5</c:f>
              <c:numCache>
                <c:formatCode>General</c:formatCode>
                <c:ptCount val="4"/>
                <c:pt idx="0">
                  <c:v>2500</c:v>
                </c:pt>
                <c:pt idx="1">
                  <c:v>5667</c:v>
                </c:pt>
                <c:pt idx="2">
                  <c:v>2345</c:v>
                </c:pt>
                <c:pt idx="3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9-4144-A07E-CAD85BBB3D98}"/>
            </c:ext>
          </c:extLst>
        </c:ser>
        <c:ser>
          <c:idx val="1"/>
          <c:order val="1"/>
          <c:tx>
            <c:strRef>
              <c:f>Hoja2!$B$6</c:f>
              <c:strCache>
                <c:ptCount val="1"/>
                <c:pt idx="0">
                  <c:v>RADIO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Hoja2!$C$4:$F$4</c:f>
              <c:strCache>
                <c:ptCount val="4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</c:strCache>
            </c:strRef>
          </c:cat>
          <c:val>
            <c:numRef>
              <c:f>Hoja2!$C$6:$F$6</c:f>
              <c:numCache>
                <c:formatCode>General</c:formatCode>
                <c:ptCount val="4"/>
                <c:pt idx="0">
                  <c:v>1000</c:v>
                </c:pt>
                <c:pt idx="1">
                  <c:v>345</c:v>
                </c:pt>
                <c:pt idx="2">
                  <c:v>456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9-4144-A07E-CAD85BBB3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54111"/>
        <c:axId val="160354943"/>
      </c:lineChart>
      <c:catAx>
        <c:axId val="1603541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354943"/>
        <c:crosses val="autoZero"/>
        <c:auto val="1"/>
        <c:lblAlgn val="ctr"/>
        <c:lblOffset val="100"/>
        <c:noMultiLvlLbl val="0"/>
      </c:catAx>
      <c:valAx>
        <c:axId val="160354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35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Vallas</a:t>
            </a:r>
            <a:r>
              <a:rPr lang="es-CO" baseline="0"/>
              <a:t> &amp; Revistas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2">
              <a:lumMod val="40000"/>
              <a:lumOff val="60000"/>
            </a:schemeClr>
          </a:solidFill>
          <a:round/>
        </a:ln>
        <a:effectLst/>
        <a:sp3d contourW="9525">
          <a:contourClr>
            <a:schemeClr val="tx2">
              <a:lumMod val="40000"/>
              <a:lumOff val="6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Hoja2!$B$7</c:f>
              <c:strCache>
                <c:ptCount val="1"/>
                <c:pt idx="0">
                  <c:v>VALLAS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Hoja2!$C$4:$F$4</c:f>
              <c:strCache>
                <c:ptCount val="4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</c:strCache>
            </c:strRef>
          </c:cat>
          <c:val>
            <c:numRef>
              <c:f>Hoja2!$C$7:$F$7</c:f>
              <c:numCache>
                <c:formatCode>General</c:formatCode>
                <c:ptCount val="4"/>
                <c:pt idx="0">
                  <c:v>455</c:v>
                </c:pt>
                <c:pt idx="1">
                  <c:v>567</c:v>
                </c:pt>
                <c:pt idx="2">
                  <c:v>432</c:v>
                </c:pt>
                <c:pt idx="3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B-4DFB-8416-D3A91B4A7974}"/>
            </c:ext>
          </c:extLst>
        </c:ser>
        <c:ser>
          <c:idx val="1"/>
          <c:order val="1"/>
          <c:tx>
            <c:strRef>
              <c:f>Hoja2!$B$8</c:f>
              <c:strCache>
                <c:ptCount val="1"/>
                <c:pt idx="0">
                  <c:v>REVISTAS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cat>
            <c:strRef>
              <c:f>Hoja2!$C$4:$F$4</c:f>
              <c:strCache>
                <c:ptCount val="4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</c:strCache>
            </c:strRef>
          </c:cat>
          <c:val>
            <c:numRef>
              <c:f>Hoja2!$C$8:$F$8</c:f>
              <c:numCache>
                <c:formatCode>General</c:formatCode>
                <c:ptCount val="4"/>
                <c:pt idx="0">
                  <c:v>23445</c:v>
                </c:pt>
                <c:pt idx="1">
                  <c:v>2345</c:v>
                </c:pt>
                <c:pt idx="2">
                  <c:v>1566</c:v>
                </c:pt>
                <c:pt idx="3">
                  <c:v>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B-4DFB-8416-D3A91B4A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03967"/>
        <c:axId val="250291903"/>
        <c:axId val="225042543"/>
      </c:area3DChart>
      <c:catAx>
        <c:axId val="250303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0291903"/>
        <c:crosses val="autoZero"/>
        <c:auto val="1"/>
        <c:lblAlgn val="ctr"/>
        <c:lblOffset val="100"/>
        <c:noMultiLvlLbl val="0"/>
      </c:catAx>
      <c:valAx>
        <c:axId val="25029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0303967"/>
        <c:crosses val="autoZero"/>
        <c:crossBetween val="midCat"/>
      </c:valAx>
      <c:serAx>
        <c:axId val="2250425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0291903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Gastos</a:t>
            </a:r>
            <a:r>
              <a:rPr lang="es-CO" baseline="0"/>
              <a:t> de television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114930109364395"/>
          <c:y val="1.0686900541362284E-2"/>
          <c:w val="0.72505686789151358"/>
          <c:h val="0.6103546952464274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Hoja2!$C$4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Hoja2!$B$5</c:f>
              <c:strCache>
                <c:ptCount val="1"/>
                <c:pt idx="0">
                  <c:v>TV</c:v>
                </c:pt>
              </c:strCache>
            </c:strRef>
          </c:cat>
          <c:val>
            <c:numRef>
              <c:f>Hoja2!$C$5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2-45A5-B2BB-0BE2724064A7}"/>
            </c:ext>
          </c:extLst>
        </c:ser>
        <c:ser>
          <c:idx val="1"/>
          <c:order val="1"/>
          <c:tx>
            <c:strRef>
              <c:f>Hoja2!$D$4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Hoja2!$B$5</c:f>
              <c:strCache>
                <c:ptCount val="1"/>
                <c:pt idx="0">
                  <c:v>TV</c:v>
                </c:pt>
              </c:strCache>
            </c:strRef>
          </c:cat>
          <c:val>
            <c:numRef>
              <c:f>Hoja2!$D$5</c:f>
              <c:numCache>
                <c:formatCode>General</c:formatCode>
                <c:ptCount val="1"/>
                <c:pt idx="0">
                  <c:v>5667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2-45A5-B2BB-0BE2724064A7}"/>
            </c:ext>
          </c:extLst>
        </c:ser>
        <c:ser>
          <c:idx val="2"/>
          <c:order val="2"/>
          <c:tx>
            <c:strRef>
              <c:f>Hoja2!$E$4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Hoja2!$B$5</c:f>
              <c:strCache>
                <c:ptCount val="1"/>
                <c:pt idx="0">
                  <c:v>TV</c:v>
                </c:pt>
              </c:strCache>
            </c:strRef>
          </c:cat>
          <c:val>
            <c:numRef>
              <c:f>Hoja2!$E$5</c:f>
              <c:numCache>
                <c:formatCode>General</c:formatCode>
                <c:ptCount val="1"/>
                <c:pt idx="0">
                  <c:v>2345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2-45A5-B2BB-0BE2724064A7}"/>
            </c:ext>
          </c:extLst>
        </c:ser>
        <c:ser>
          <c:idx val="3"/>
          <c:order val="3"/>
          <c:tx>
            <c:strRef>
              <c:f>Hoja2!$F$4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Hoja2!$B$5</c:f>
              <c:strCache>
                <c:ptCount val="1"/>
                <c:pt idx="0">
                  <c:v>TV</c:v>
                </c:pt>
              </c:strCache>
            </c:strRef>
          </c:cat>
          <c:val>
            <c:numRef>
              <c:f>Hoja2!$F$5</c:f>
              <c:numCache>
                <c:formatCode>General</c:formatCode>
                <c:ptCount val="1"/>
                <c:pt idx="0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2-45A5-B2BB-0BE2724064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21358255"/>
        <c:axId val="2121356591"/>
        <c:axId val="192562287"/>
      </c:bar3DChart>
      <c:catAx>
        <c:axId val="21213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1356591"/>
        <c:crosses val="autoZero"/>
        <c:auto val="1"/>
        <c:lblAlgn val="ctr"/>
        <c:lblOffset val="100"/>
        <c:noMultiLvlLbl val="0"/>
      </c:catAx>
      <c:valAx>
        <c:axId val="21213565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21358255"/>
        <c:crosses val="autoZero"/>
        <c:crossBetween val="between"/>
      </c:valAx>
      <c:serAx>
        <c:axId val="19256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1356591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32944006999125"/>
          <c:y val="0.75914370078740168"/>
          <c:w val="0.48101485710712222"/>
          <c:h val="7.7720737134667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Totales</a:t>
            </a:r>
          </a:p>
        </c:rich>
      </c:tx>
      <c:layout>
        <c:manualLayout>
          <c:xMode val="edge"/>
          <c:yMode val="edge"/>
          <c:x val="0.19023600174978128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Totales!$C$5</c:f>
              <c:strCache>
                <c:ptCount val="1"/>
                <c:pt idx="0">
                  <c:v>Producto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Totales!$D$4:$G$4</c:f>
              <c:strCache>
                <c:ptCount val="4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Totales</c:v>
                </c:pt>
              </c:strCache>
            </c:strRef>
          </c:cat>
          <c:val>
            <c:numRef>
              <c:f>Totales!$D$5:$G$5</c:f>
              <c:numCache>
                <c:formatCode>General</c:formatCode>
                <c:ptCount val="4"/>
                <c:pt idx="0">
                  <c:v>150000</c:v>
                </c:pt>
                <c:pt idx="1">
                  <c:v>155000</c:v>
                </c:pt>
                <c:pt idx="2">
                  <c:v>160000</c:v>
                </c:pt>
                <c:pt idx="3">
                  <c:v>465000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4AFE-B63F-566082FF4379}"/>
            </c:ext>
          </c:extLst>
        </c:ser>
        <c:ser>
          <c:idx val="1"/>
          <c:order val="1"/>
          <c:tx>
            <c:strRef>
              <c:f>Totales!$C$6</c:f>
              <c:strCache>
                <c:ptCount val="1"/>
                <c:pt idx="0">
                  <c:v>Producto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Totales!$D$4:$G$4</c:f>
              <c:strCache>
                <c:ptCount val="4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Totales</c:v>
                </c:pt>
              </c:strCache>
            </c:strRef>
          </c:cat>
          <c:val>
            <c:numRef>
              <c:f>Totales!$D$6:$G$6</c:f>
              <c:numCache>
                <c:formatCode>General</c:formatCode>
                <c:ptCount val="4"/>
                <c:pt idx="0">
                  <c:v>175000</c:v>
                </c:pt>
                <c:pt idx="1">
                  <c:v>170000</c:v>
                </c:pt>
                <c:pt idx="2">
                  <c:v>179000</c:v>
                </c:pt>
                <c:pt idx="3">
                  <c:v>524000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6-4AFE-B63F-566082FF4379}"/>
            </c:ext>
          </c:extLst>
        </c:ser>
        <c:ser>
          <c:idx val="2"/>
          <c:order val="2"/>
          <c:tx>
            <c:strRef>
              <c:f>Totales!$C$7</c:f>
              <c:strCache>
                <c:ptCount val="1"/>
                <c:pt idx="0">
                  <c:v>Producto3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Totales!$D$4:$G$4</c:f>
              <c:strCache>
                <c:ptCount val="4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Totales</c:v>
                </c:pt>
              </c:strCache>
            </c:strRef>
          </c:cat>
          <c:val>
            <c:numRef>
              <c:f>Totales!$D$7:$G$7</c:f>
              <c:numCache>
                <c:formatCode>General</c:formatCode>
                <c:ptCount val="4"/>
                <c:pt idx="0">
                  <c:v>185000</c:v>
                </c:pt>
                <c:pt idx="1">
                  <c:v>190000</c:v>
                </c:pt>
                <c:pt idx="2">
                  <c:v>195000</c:v>
                </c:pt>
                <c:pt idx="3">
                  <c:v>570000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6-4AFE-B63F-566082FF4379}"/>
            </c:ext>
          </c:extLst>
        </c:ser>
        <c:ser>
          <c:idx val="3"/>
          <c:order val="3"/>
          <c:tx>
            <c:strRef>
              <c:f>Totales!$C$8</c:f>
              <c:strCache>
                <c:ptCount val="1"/>
                <c:pt idx="0">
                  <c:v>Producto4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Totales!$D$4:$G$4</c:f>
              <c:strCache>
                <c:ptCount val="4"/>
                <c:pt idx="0">
                  <c:v>Año 1</c:v>
                </c:pt>
                <c:pt idx="1">
                  <c:v>Año 2</c:v>
                </c:pt>
                <c:pt idx="2">
                  <c:v>Año 3</c:v>
                </c:pt>
                <c:pt idx="3">
                  <c:v>Totales</c:v>
                </c:pt>
              </c:strCache>
            </c:strRef>
          </c:cat>
          <c:val>
            <c:numRef>
              <c:f>Totales!$D$8:$G$8</c:f>
              <c:numCache>
                <c:formatCode>General</c:formatCode>
                <c:ptCount val="4"/>
                <c:pt idx="0">
                  <c:v>145000</c:v>
                </c:pt>
                <c:pt idx="1">
                  <c:v>200000</c:v>
                </c:pt>
                <c:pt idx="2">
                  <c:v>205000</c:v>
                </c:pt>
                <c:pt idx="3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96-4AFE-B63F-566082FF4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3099328"/>
        <c:axId val="1783080608"/>
        <c:axId val="0"/>
      </c:bar3DChart>
      <c:catAx>
        <c:axId val="17830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3080608"/>
        <c:crosses val="autoZero"/>
        <c:auto val="1"/>
        <c:lblAlgn val="ctr"/>
        <c:lblOffset val="100"/>
        <c:noMultiLvlLbl val="0"/>
      </c:catAx>
      <c:valAx>
        <c:axId val="17830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30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12</xdr:row>
      <xdr:rowOff>4762</xdr:rowOff>
    </xdr:from>
    <xdr:to>
      <xdr:col>6</xdr:col>
      <xdr:colOff>942975</xdr:colOff>
      <xdr:row>26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2BD536-D9D6-4A64-9CAF-F68F156D4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14287</xdr:rowOff>
    </xdr:from>
    <xdr:to>
      <xdr:col>6</xdr:col>
      <xdr:colOff>952500</xdr:colOff>
      <xdr:row>41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A575366-7C0C-4EAB-BF94-71EFFA58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1238250</xdr:colOff>
      <xdr:row>12</xdr:row>
      <xdr:rowOff>100012</xdr:rowOff>
    </xdr:from>
    <xdr:to>
      <xdr:col>14</xdr:col>
      <xdr:colOff>85725</xdr:colOff>
      <xdr:row>26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3101585-8D32-4383-8340-12B9CA37A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1228724</xdr:colOff>
      <xdr:row>27</xdr:row>
      <xdr:rowOff>71436</xdr:rowOff>
    </xdr:from>
    <xdr:to>
      <xdr:col>15</xdr:col>
      <xdr:colOff>38099</xdr:colOff>
      <xdr:row>41</xdr:row>
      <xdr:rowOff>190499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B4A7AFB-9930-40D1-BE14-0A0E65AD7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352425</xdr:colOff>
      <xdr:row>12</xdr:row>
      <xdr:rowOff>109537</xdr:rowOff>
    </xdr:from>
    <xdr:to>
      <xdr:col>22</xdr:col>
      <xdr:colOff>38100</xdr:colOff>
      <xdr:row>26</xdr:row>
      <xdr:rowOff>185737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9BE12CF-D901-4C98-A03B-BC7D2A2F8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681037</xdr:colOff>
      <xdr:row>9</xdr:row>
      <xdr:rowOff>138112</xdr:rowOff>
    </xdr:from>
    <xdr:to>
      <xdr:col>6</xdr:col>
      <xdr:colOff>681037</xdr:colOff>
      <xdr:row>24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E594C4-1BEE-4F53-A6A0-0795C6033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709612</xdr:colOff>
      <xdr:row>24</xdr:row>
      <xdr:rowOff>185737</xdr:rowOff>
    </xdr:from>
    <xdr:to>
      <xdr:col>6</xdr:col>
      <xdr:colOff>709612</xdr:colOff>
      <xdr:row>39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FAF42D-92DD-433A-8059-31D4807B7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233362</xdr:colOff>
      <xdr:row>10</xdr:row>
      <xdr:rowOff>4762</xdr:rowOff>
    </xdr:from>
    <xdr:to>
      <xdr:col>13</xdr:col>
      <xdr:colOff>266700</xdr:colOff>
      <xdr:row>24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60D738F-4D30-4FE1-8C7F-5025A16AB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128587</xdr:rowOff>
    </xdr:from>
    <xdr:to>
      <xdr:col>14</xdr:col>
      <xdr:colOff>533400</xdr:colOff>
      <xdr:row>26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3C34C1-C838-49C8-9A98-FB278A28B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FE5A-DD27-4DFE-A1D0-1608F3384AF0}">
  <dimension ref="B4:E11"/>
  <sheetViews>
    <sheetView zoomScale="44" workbookViewId="0">
      <selection activeCell="T32" sqref="T32"/>
    </sheetView>
  </sheetViews>
  <sheetFormatPr baseColWidth="10" defaultRowHeight="15" x14ac:dyDescent="0.25"/>
  <cols>
    <col min="2" max="2" width="8" bestFit="1" customWidth="1"/>
    <col min="3" max="4" width="10.42578125" bestFit="1" customWidth="1"/>
    <col min="5" max="5" width="14" bestFit="1" customWidth="1"/>
    <col min="7" max="7" width="22.28515625" bestFit="1" customWidth="1"/>
    <col min="8" max="8" width="22.42578125" bestFit="1" customWidth="1"/>
    <col min="9" max="9" width="7.85546875" bestFit="1" customWidth="1"/>
    <col min="10" max="10" width="4.85546875" bestFit="1" customWidth="1"/>
    <col min="11" max="11" width="7.85546875" bestFit="1" customWidth="1"/>
    <col min="12" max="13" width="5.85546875" bestFit="1" customWidth="1"/>
    <col min="14" max="14" width="8.85546875" bestFit="1" customWidth="1"/>
    <col min="15" max="15" width="5.85546875" bestFit="1" customWidth="1"/>
    <col min="16" max="16" width="8.85546875" bestFit="1" customWidth="1"/>
    <col min="17" max="17" width="5.85546875" bestFit="1" customWidth="1"/>
    <col min="18" max="18" width="8.85546875" bestFit="1" customWidth="1"/>
    <col min="19" max="20" width="12.5703125" bestFit="1" customWidth="1"/>
    <col min="21" max="21" width="7.85546875" bestFit="1" customWidth="1"/>
    <col min="22" max="22" width="10.85546875" bestFit="1" customWidth="1"/>
    <col min="23" max="23" width="7.5703125" bestFit="1" customWidth="1"/>
    <col min="24" max="24" width="8.85546875" bestFit="1" customWidth="1"/>
    <col min="25" max="25" width="10.5703125" bestFit="1" customWidth="1"/>
    <col min="26" max="26" width="12.5703125" bestFit="1" customWidth="1"/>
  </cols>
  <sheetData>
    <row r="4" spans="2:5" ht="16.5" thickBot="1" x14ac:dyDescent="0.3">
      <c r="B4" s="1"/>
    </row>
    <row r="5" spans="2:5" ht="15.75" thickBot="1" x14ac:dyDescent="0.3">
      <c r="B5" s="7" t="s">
        <v>0</v>
      </c>
      <c r="C5" s="8" t="s">
        <v>1</v>
      </c>
      <c r="D5" s="8" t="s">
        <v>2</v>
      </c>
      <c r="E5" s="8" t="s">
        <v>3</v>
      </c>
    </row>
    <row r="6" spans="2:5" ht="16.5" thickBot="1" x14ac:dyDescent="0.3">
      <c r="B6" s="4" t="s">
        <v>4</v>
      </c>
      <c r="C6" s="5">
        <v>100</v>
      </c>
      <c r="D6" s="5">
        <v>43</v>
      </c>
      <c r="E6" s="6">
        <f>SUM(C6+D6)</f>
        <v>143</v>
      </c>
    </row>
    <row r="7" spans="2:5" ht="16.5" thickBot="1" x14ac:dyDescent="0.3">
      <c r="B7" s="4" t="s">
        <v>5</v>
      </c>
      <c r="C7" s="5">
        <v>150</v>
      </c>
      <c r="D7" s="5">
        <v>23</v>
      </c>
      <c r="E7" s="6">
        <f t="shared" ref="E7:E10" si="0">SUM(C7+D7)</f>
        <v>173</v>
      </c>
    </row>
    <row r="8" spans="2:5" ht="16.5" thickBot="1" x14ac:dyDescent="0.3">
      <c r="B8" s="4" t="s">
        <v>6</v>
      </c>
      <c r="C8" s="5">
        <v>345</v>
      </c>
      <c r="D8" s="5">
        <v>41</v>
      </c>
      <c r="E8" s="6">
        <f t="shared" si="0"/>
        <v>386</v>
      </c>
    </row>
    <row r="9" spans="2:5" ht="16.5" thickBot="1" x14ac:dyDescent="0.3">
      <c r="B9" s="4" t="s">
        <v>7</v>
      </c>
      <c r="C9" s="5">
        <v>23</v>
      </c>
      <c r="D9" s="5">
        <v>53</v>
      </c>
      <c r="E9" s="6">
        <f t="shared" si="0"/>
        <v>76</v>
      </c>
    </row>
    <row r="10" spans="2:5" ht="16.5" thickBot="1" x14ac:dyDescent="0.3">
      <c r="B10" s="4" t="s">
        <v>8</v>
      </c>
      <c r="C10" s="5">
        <v>45</v>
      </c>
      <c r="D10" s="5">
        <v>156</v>
      </c>
      <c r="E10" s="6">
        <f t="shared" si="0"/>
        <v>201</v>
      </c>
    </row>
    <row r="11" spans="2:5" ht="16.5" thickBot="1" x14ac:dyDescent="0.3">
      <c r="B11" s="4" t="s">
        <v>9</v>
      </c>
      <c r="C11" s="5">
        <v>321</v>
      </c>
      <c r="D11" s="5">
        <v>256</v>
      </c>
      <c r="E11" s="6">
        <f>SUM(C11+D11)</f>
        <v>577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C71F-16A9-4833-8D29-C7857C2D0528}">
  <dimension ref="B3:F8"/>
  <sheetViews>
    <sheetView zoomScale="77" zoomScaleNormal="77" workbookViewId="0">
      <selection activeCell="N15" sqref="N15"/>
    </sheetView>
  </sheetViews>
  <sheetFormatPr baseColWidth="10" defaultRowHeight="15" x14ac:dyDescent="0.25"/>
  <sheetData>
    <row r="3" spans="2:6" ht="16.5" thickBot="1" x14ac:dyDescent="0.3">
      <c r="B3" s="1"/>
    </row>
    <row r="4" spans="2:6" ht="16.5" thickBot="1" x14ac:dyDescent="0.3">
      <c r="B4" s="2"/>
      <c r="C4" s="3" t="s">
        <v>10</v>
      </c>
      <c r="D4" s="3" t="s">
        <v>11</v>
      </c>
      <c r="E4" s="3" t="s">
        <v>12</v>
      </c>
      <c r="F4" s="3" t="s">
        <v>13</v>
      </c>
    </row>
    <row r="5" spans="2:6" ht="16.5" thickBot="1" x14ac:dyDescent="0.3">
      <c r="B5" s="4" t="s">
        <v>14</v>
      </c>
      <c r="C5" s="5">
        <v>2500</v>
      </c>
      <c r="D5" s="5">
        <v>5667</v>
      </c>
      <c r="E5" s="5">
        <v>2345</v>
      </c>
      <c r="F5" s="5">
        <v>2500</v>
      </c>
    </row>
    <row r="6" spans="2:6" ht="16.5" thickBot="1" x14ac:dyDescent="0.3">
      <c r="B6" s="4" t="s">
        <v>15</v>
      </c>
      <c r="C6" s="5">
        <v>1000</v>
      </c>
      <c r="D6" s="5">
        <v>345</v>
      </c>
      <c r="E6" s="5">
        <v>456</v>
      </c>
      <c r="F6" s="5">
        <v>400</v>
      </c>
    </row>
    <row r="7" spans="2:6" ht="16.5" thickBot="1" x14ac:dyDescent="0.3">
      <c r="B7" s="4" t="s">
        <v>16</v>
      </c>
      <c r="C7" s="5">
        <v>455</v>
      </c>
      <c r="D7" s="5">
        <v>567</v>
      </c>
      <c r="E7" s="5">
        <v>432</v>
      </c>
      <c r="F7" s="5">
        <v>476</v>
      </c>
    </row>
    <row r="8" spans="2:6" ht="16.5" thickBot="1" x14ac:dyDescent="0.3">
      <c r="B8" s="4" t="s">
        <v>17</v>
      </c>
      <c r="C8" s="5">
        <v>23445</v>
      </c>
      <c r="D8" s="5">
        <v>2345</v>
      </c>
      <c r="E8" s="5">
        <v>1566</v>
      </c>
      <c r="F8" s="5">
        <v>1567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7823-6E0C-4E5C-BB40-105E546F49C6}">
  <dimension ref="A1:F25"/>
  <sheetViews>
    <sheetView workbookViewId="0">
      <selection activeCell="C29" sqref="C29"/>
    </sheetView>
  </sheetViews>
  <sheetFormatPr baseColWidth="10" defaultRowHeight="15" x14ac:dyDescent="0.25"/>
  <cols>
    <col min="1" max="1" width="19.5703125" bestFit="1" customWidth="1"/>
    <col min="2" max="2" width="26.85546875" customWidth="1"/>
    <col min="3" max="3" width="38.5703125" customWidth="1"/>
    <col min="4" max="4" width="44.7109375" customWidth="1"/>
    <col min="5" max="5" width="28.42578125" customWidth="1"/>
    <col min="6" max="6" width="32.7109375" customWidth="1"/>
  </cols>
  <sheetData>
    <row r="1" spans="1:6" x14ac:dyDescent="0.25">
      <c r="A1" s="23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5" t="s">
        <v>23</v>
      </c>
    </row>
    <row r="2" spans="1:6" ht="15.75" thickBot="1" x14ac:dyDescent="0.3">
      <c r="A2" s="16" t="s">
        <v>41</v>
      </c>
      <c r="B2" s="30">
        <f>SUM(B3:B5)</f>
        <v>108</v>
      </c>
      <c r="C2" s="30">
        <f>SUM(C3:C5)</f>
        <v>72</v>
      </c>
      <c r="D2" s="30">
        <f>SUM(D3:D5)</f>
        <v>99</v>
      </c>
      <c r="E2" s="30">
        <f>SUM(E3:E5)</f>
        <v>81</v>
      </c>
      <c r="F2" s="31">
        <f>SUM(B2:E2)</f>
        <v>360</v>
      </c>
    </row>
    <row r="3" spans="1:6" x14ac:dyDescent="0.25">
      <c r="A3" s="17" t="s">
        <v>24</v>
      </c>
      <c r="B3" s="32">
        <v>49</v>
      </c>
      <c r="C3" s="32">
        <v>32</v>
      </c>
      <c r="D3" s="32">
        <v>44</v>
      </c>
      <c r="E3" s="32">
        <v>37</v>
      </c>
      <c r="F3" s="33">
        <f>SUM(B3:E3)</f>
        <v>162</v>
      </c>
    </row>
    <row r="4" spans="1:6" x14ac:dyDescent="0.25">
      <c r="A4" s="17" t="s">
        <v>25</v>
      </c>
      <c r="B4" s="32">
        <v>38</v>
      </c>
      <c r="C4" s="32">
        <v>25</v>
      </c>
      <c r="D4" s="32">
        <v>35</v>
      </c>
      <c r="E4" s="32">
        <v>28</v>
      </c>
      <c r="F4" s="33">
        <f>SUM(B4:E4)</f>
        <v>126</v>
      </c>
    </row>
    <row r="5" spans="1:6" x14ac:dyDescent="0.25">
      <c r="A5" s="17" t="s">
        <v>26</v>
      </c>
      <c r="B5" s="32">
        <v>21</v>
      </c>
      <c r="C5" s="32">
        <v>15</v>
      </c>
      <c r="D5" s="32">
        <v>20</v>
      </c>
      <c r="E5" s="32">
        <v>16</v>
      </c>
      <c r="F5" s="33">
        <f>SUM(B5:E5)</f>
        <v>72</v>
      </c>
    </row>
    <row r="6" spans="1:6" x14ac:dyDescent="0.25">
      <c r="A6" s="21"/>
      <c r="B6" s="34"/>
      <c r="C6" s="34"/>
      <c r="D6" s="34"/>
      <c r="E6" s="34"/>
      <c r="F6" s="34"/>
    </row>
    <row r="7" spans="1:6" x14ac:dyDescent="0.25">
      <c r="A7" s="21"/>
      <c r="B7" s="34"/>
      <c r="C7" s="34"/>
      <c r="D7" s="34"/>
      <c r="E7" s="34"/>
      <c r="F7" s="34"/>
    </row>
    <row r="8" spans="1:6" x14ac:dyDescent="0.25">
      <c r="A8" s="27" t="s">
        <v>27</v>
      </c>
      <c r="B8" s="35">
        <f>B3*$D$22+B4*$D$23+B5*$D$24</f>
        <v>1445820</v>
      </c>
      <c r="C8" s="35">
        <f>C3*$D$22+C4*$D$23+C5*$D$24</f>
        <v>969780</v>
      </c>
      <c r="D8" s="35">
        <f>D3*$D$22+D4*$D$23+D5*$D$24</f>
        <v>1331510</v>
      </c>
      <c r="E8" s="35">
        <f t="shared" ref="E8:F8" si="0">E3*$D$22+E4*$D$23+E5*$D$24</f>
        <v>1084090</v>
      </c>
      <c r="F8" s="35">
        <f t="shared" si="0"/>
        <v>4831200</v>
      </c>
    </row>
    <row r="9" spans="1:6" ht="15.75" thickBot="1" x14ac:dyDescent="0.3">
      <c r="A9" s="17" t="s">
        <v>28</v>
      </c>
      <c r="B9" s="35">
        <f>B3*$F$22+B4*$F$23+B5*$F$24</f>
        <v>1074570.2</v>
      </c>
      <c r="C9" s="35">
        <f t="shared" ref="C9:D9" si="1">C3*$F$22+C4*$F$23+C5*$F$24</f>
        <v>721597.6</v>
      </c>
      <c r="D9" s="35">
        <f t="shared" si="1"/>
        <v>990318.2</v>
      </c>
      <c r="E9" s="35">
        <f>E3*$F$22+E4*$F$23+E5*$F$24</f>
        <v>805849.60000000009</v>
      </c>
      <c r="F9" s="35">
        <f>F3*$F$22+F4*$F$23+F5*$F$24</f>
        <v>3592335.6</v>
      </c>
    </row>
    <row r="10" spans="1:6" ht="15.75" thickBot="1" x14ac:dyDescent="0.3">
      <c r="A10" s="26" t="s">
        <v>29</v>
      </c>
      <c r="B10" s="36">
        <f>B8-B9</f>
        <v>371249.80000000005</v>
      </c>
      <c r="C10" s="36">
        <f t="shared" ref="C10:F10" si="2">C8-C9</f>
        <v>248182.40000000002</v>
      </c>
      <c r="D10" s="36">
        <f t="shared" si="2"/>
        <v>341191.80000000005</v>
      </c>
      <c r="E10" s="36">
        <f t="shared" si="2"/>
        <v>278240.39999999991</v>
      </c>
      <c r="F10" s="37">
        <f t="shared" si="2"/>
        <v>1238864.3999999999</v>
      </c>
    </row>
    <row r="11" spans="1:6" x14ac:dyDescent="0.25">
      <c r="A11" s="21"/>
      <c r="B11" s="34"/>
      <c r="C11" s="34"/>
      <c r="D11" s="34"/>
      <c r="E11" s="34"/>
      <c r="F11" s="34"/>
    </row>
    <row r="12" spans="1:6" x14ac:dyDescent="0.25">
      <c r="A12" s="28" t="s">
        <v>30</v>
      </c>
      <c r="B12" s="35">
        <v>10000</v>
      </c>
      <c r="C12" s="35">
        <v>10001</v>
      </c>
      <c r="D12" s="35">
        <v>10002</v>
      </c>
      <c r="E12" s="35">
        <v>10003</v>
      </c>
      <c r="F12" s="35"/>
    </row>
    <row r="13" spans="1:6" x14ac:dyDescent="0.25">
      <c r="A13" s="28" t="s">
        <v>31</v>
      </c>
      <c r="B13" s="35">
        <f>B8*$A$22</f>
        <v>3614.55</v>
      </c>
      <c r="C13" s="35">
        <f t="shared" ref="C13:E13" si="3">C8*$A$22</f>
        <v>2424.4500000000003</v>
      </c>
      <c r="D13" s="35">
        <f t="shared" si="3"/>
        <v>3328.7750000000001</v>
      </c>
      <c r="E13" s="35">
        <f t="shared" si="3"/>
        <v>2710.2249999999999</v>
      </c>
      <c r="F13" s="35">
        <f>F8*$A$22</f>
        <v>12078</v>
      </c>
    </row>
    <row r="14" spans="1:6" x14ac:dyDescent="0.25">
      <c r="A14" s="28" t="s">
        <v>32</v>
      </c>
      <c r="B14" s="35">
        <v>22000</v>
      </c>
      <c r="C14" s="35">
        <v>22001</v>
      </c>
      <c r="D14" s="35">
        <v>22002</v>
      </c>
      <c r="E14" s="35">
        <v>22003</v>
      </c>
      <c r="F14" s="35"/>
    </row>
    <row r="15" spans="1:6" x14ac:dyDescent="0.25">
      <c r="A15" s="28" t="s">
        <v>33</v>
      </c>
      <c r="B15" s="35">
        <f>B8*$A$24</f>
        <v>260247.59999999998</v>
      </c>
      <c r="C15" s="35">
        <f t="shared" ref="C15:F15" si="4">C8*$A$24</f>
        <v>174560.4</v>
      </c>
      <c r="D15" s="35">
        <f t="shared" si="4"/>
        <v>239671.8</v>
      </c>
      <c r="E15" s="35">
        <f t="shared" si="4"/>
        <v>195136.19999999998</v>
      </c>
      <c r="F15" s="35">
        <f t="shared" si="4"/>
        <v>869616</v>
      </c>
    </row>
    <row r="16" spans="1:6" x14ac:dyDescent="0.25">
      <c r="A16" s="27" t="s">
        <v>34</v>
      </c>
      <c r="B16" s="35">
        <f>SUM(B12:B15)</f>
        <v>295862.14999999997</v>
      </c>
      <c r="C16" s="35">
        <f>SUM(C12:C15)</f>
        <v>208986.84999999998</v>
      </c>
      <c r="D16" s="35">
        <f>SUM(D12:D15)</f>
        <v>275004.57500000001</v>
      </c>
      <c r="E16" s="35">
        <f>SUM(E12:E15)</f>
        <v>229852.42499999999</v>
      </c>
      <c r="F16" s="35">
        <f>SUM(F12:F15)</f>
        <v>881694</v>
      </c>
    </row>
    <row r="17" spans="1:6" ht="15.75" thickBot="1" x14ac:dyDescent="0.3">
      <c r="A17" s="21"/>
      <c r="B17" s="21"/>
      <c r="C17" s="21"/>
      <c r="D17" s="21"/>
      <c r="E17" s="21"/>
      <c r="F17" s="21"/>
    </row>
    <row r="18" spans="1:6" ht="15.75" thickBot="1" x14ac:dyDescent="0.3">
      <c r="A18" s="26" t="s">
        <v>35</v>
      </c>
      <c r="B18" s="36">
        <f>B10-B16</f>
        <v>75387.650000000081</v>
      </c>
      <c r="C18" s="36">
        <f t="shared" ref="C18:F18" si="5">C10-C16</f>
        <v>39195.550000000047</v>
      </c>
      <c r="D18" s="36">
        <f t="shared" si="5"/>
        <v>66187.225000000035</v>
      </c>
      <c r="E18" s="36">
        <f t="shared" si="5"/>
        <v>48387.974999999919</v>
      </c>
      <c r="F18" s="37">
        <f t="shared" si="5"/>
        <v>357170.39999999991</v>
      </c>
    </row>
    <row r="19" spans="1:6" ht="15.75" thickBot="1" x14ac:dyDescent="0.3">
      <c r="A19" s="26" t="s">
        <v>36</v>
      </c>
      <c r="B19" s="38">
        <f>B18/B8</f>
        <v>5.2141794967561717E-2</v>
      </c>
      <c r="C19" s="38">
        <f t="shared" ref="C19:F19" si="6">C18/C8</f>
        <v>4.0416950236136076E-2</v>
      </c>
      <c r="D19" s="38">
        <f t="shared" si="6"/>
        <v>4.9708394980135365E-2</v>
      </c>
      <c r="E19" s="38">
        <f t="shared" si="6"/>
        <v>4.4634647492366793E-2</v>
      </c>
      <c r="F19" s="39">
        <f t="shared" si="6"/>
        <v>7.3929955290611013E-2</v>
      </c>
    </row>
    <row r="20" spans="1:6" ht="15.75" thickBot="1" x14ac:dyDescent="0.3">
      <c r="A20" s="21"/>
      <c r="B20" s="21"/>
      <c r="C20" s="21"/>
      <c r="D20" s="21"/>
      <c r="E20" s="21"/>
      <c r="F20" s="21"/>
    </row>
    <row r="21" spans="1:6" ht="15.75" thickBot="1" x14ac:dyDescent="0.3">
      <c r="A21" s="22" t="s">
        <v>37</v>
      </c>
      <c r="B21" s="21"/>
      <c r="C21" s="40" t="s">
        <v>39</v>
      </c>
      <c r="D21" s="41"/>
      <c r="E21" s="40" t="s">
        <v>40</v>
      </c>
      <c r="F21" s="41"/>
    </row>
    <row r="22" spans="1:6" x14ac:dyDescent="0.25">
      <c r="A22" s="15">
        <v>2.5000000000000001E-3</v>
      </c>
      <c r="B22" s="21"/>
      <c r="C22" s="9" t="s">
        <v>24</v>
      </c>
      <c r="D22" s="12">
        <v>10490</v>
      </c>
      <c r="E22" s="9" t="s">
        <v>24</v>
      </c>
      <c r="F22" s="18">
        <v>7552.8</v>
      </c>
    </row>
    <row r="23" spans="1:6" x14ac:dyDescent="0.25">
      <c r="A23" s="22" t="s">
        <v>38</v>
      </c>
      <c r="B23" s="21"/>
      <c r="C23" s="10" t="s">
        <v>25</v>
      </c>
      <c r="D23" s="13">
        <v>14690</v>
      </c>
      <c r="E23" s="10" t="s">
        <v>25</v>
      </c>
      <c r="F23" s="19">
        <v>10870.6</v>
      </c>
    </row>
    <row r="24" spans="1:6" ht="15.75" thickBot="1" x14ac:dyDescent="0.3">
      <c r="A24" s="29">
        <v>0.18</v>
      </c>
      <c r="B24" s="21"/>
      <c r="C24" s="11" t="s">
        <v>26</v>
      </c>
      <c r="D24" s="14">
        <v>17790</v>
      </c>
      <c r="E24" s="11" t="s">
        <v>26</v>
      </c>
      <c r="F24" s="20">
        <v>13876.2</v>
      </c>
    </row>
    <row r="25" spans="1:6" x14ac:dyDescent="0.25">
      <c r="A25" s="21"/>
      <c r="B25" s="21"/>
      <c r="C25" s="21"/>
      <c r="D25" s="21"/>
      <c r="E25" s="21"/>
      <c r="F25" s="21"/>
    </row>
  </sheetData>
  <mergeCells count="2">
    <mergeCell ref="C21:D21"/>
    <mergeCell ref="E21:F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9661-F3F5-46C4-8A59-47392AC454A5}">
  <dimension ref="C4:G8"/>
  <sheetViews>
    <sheetView tabSelected="1" workbookViewId="0">
      <selection activeCell="R21" sqref="R21"/>
    </sheetView>
  </sheetViews>
  <sheetFormatPr baseColWidth="10" defaultRowHeight="15" x14ac:dyDescent="0.25"/>
  <sheetData>
    <row r="4" spans="3:7" x14ac:dyDescent="0.25">
      <c r="D4" s="43" t="s">
        <v>44</v>
      </c>
      <c r="E4" s="43" t="s">
        <v>45</v>
      </c>
      <c r="F4" s="43" t="s">
        <v>46</v>
      </c>
      <c r="G4" s="43" t="s">
        <v>47</v>
      </c>
    </row>
    <row r="5" spans="3:7" x14ac:dyDescent="0.25">
      <c r="C5" s="42" t="s">
        <v>1</v>
      </c>
      <c r="D5" s="42">
        <v>150000</v>
      </c>
      <c r="E5" s="42">
        <v>155000</v>
      </c>
      <c r="F5" s="42">
        <v>160000</v>
      </c>
      <c r="G5" s="42">
        <v>465000</v>
      </c>
    </row>
    <row r="6" spans="3:7" x14ac:dyDescent="0.25">
      <c r="C6" s="42" t="s">
        <v>2</v>
      </c>
      <c r="D6" s="42">
        <v>175000</v>
      </c>
      <c r="E6" s="42">
        <v>170000</v>
      </c>
      <c r="F6" s="42">
        <v>179000</v>
      </c>
      <c r="G6" s="42">
        <v>524000</v>
      </c>
    </row>
    <row r="7" spans="3:7" x14ac:dyDescent="0.25">
      <c r="C7" s="42" t="s">
        <v>42</v>
      </c>
      <c r="D7" s="42">
        <v>185000</v>
      </c>
      <c r="E7" s="42">
        <v>190000</v>
      </c>
      <c r="F7" s="42">
        <v>195000</v>
      </c>
      <c r="G7" s="42">
        <v>570000</v>
      </c>
    </row>
    <row r="8" spans="3:7" x14ac:dyDescent="0.25">
      <c r="C8" s="42" t="s">
        <v>43</v>
      </c>
      <c r="D8" s="42">
        <v>145000</v>
      </c>
      <c r="E8" s="42">
        <v>200000</v>
      </c>
      <c r="F8" s="42">
        <v>205000</v>
      </c>
      <c r="G8" s="42">
        <v>550000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B3 - 203 - 33</dc:creator>
  <cp:lastModifiedBy>B3 - 203 - 33</cp:lastModifiedBy>
  <dcterms:created xsi:type="dcterms:W3CDTF">2024-08-29T21:18:33Z</dcterms:created>
  <dcterms:modified xsi:type="dcterms:W3CDTF">2024-09-05T21:35:37Z</dcterms:modified>
</cp:coreProperties>
</file>