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ura\OneDrive\Desktop\appunti corso\"/>
    </mc:Choice>
  </mc:AlternateContent>
  <xr:revisionPtr revIDLastSave="0" documentId="13_ncr:1_{27AFD5EE-6658-4E9B-A22F-48E7518FD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12" i="3" l="1" a="1"/>
  <c r="I12" i="3" s="1"/>
  <c r="H18" i="3"/>
  <c r="H13" i="3"/>
  <c r="H14" i="3"/>
  <c r="H15" i="3"/>
  <c r="H16" i="3"/>
  <c r="H17" i="3"/>
  <c r="H12" i="3"/>
  <c r="K4" i="3"/>
  <c r="K5" i="3"/>
  <c r="K6" i="3"/>
  <c r="K3" i="3"/>
  <c r="D3" i="2"/>
  <c r="D4" i="2"/>
  <c r="D5" i="2"/>
  <c r="D6" i="2"/>
  <c r="D7" i="2"/>
  <c r="D8" i="2"/>
  <c r="D2" i="2"/>
  <c r="D2" i="1"/>
  <c r="D23" i="1"/>
  <c r="D24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H6" i="3"/>
  <c r="H5" i="3"/>
  <c r="H4" i="3"/>
  <c r="H3" i="3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<sst xmlns="http://schemas.openxmlformats.org/spreadsheetml/2006/main" count="826" uniqueCount="587">
  <si>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</si>
  <si>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</si>
  <si>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</si>
  <si>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</si>
  <si>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</si>
  <si>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</si>
  <si>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</si>
  <si>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</si>
  <si>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</si>
  <si>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</si>
  <si>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</si>
  <si>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</si>
  <si>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</si>
  <si>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</si>
  <si>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</si>
  <si>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</si>
  <si>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</si>
  <si>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</si>
  <si>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</si>
  <si>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</si>
  <si>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</si>
  <si>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</si>
  <si>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</si>
  <si>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</si>
  <si>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</si>
  <si>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</si>
  <si>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</si>
  <si>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</si>
  <si>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</si>
  <si>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</si>
  <si>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</si>
  <si>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</si>
  <si>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</si>
  <si>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</si>
  <si>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</si>
  <si>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</si>
  <si>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</si>
  <si>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</si>
  <si>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</si>
  <si>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</si>
  <si>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</si>
  <si>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</si>
  <si>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</si>
  <si>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</si>
  <si>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</si>
  <si>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</si>
  <si>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</si>
  <si>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</si>
  <si>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</si>
  <si>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</si>
  <si>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</si>
  <si>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</si>
  <si>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</si>
  <si>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</si>
  <si>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</si>
  <si>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</si>
  <si>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</si>
  <si>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</si>
  <si>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</si>
  <si>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</si>
  <si>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</si>
  <si>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</si>
  <si>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</si>
  <si>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</si>
  <si>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</si>
  <si>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</si>
  <si>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</si>
  <si>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</si>
  <si>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</si>
  <si>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</si>
  <si>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</si>
  <si>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</si>
  <si>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</si>
  <si>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</si>
  <si>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</si>
  <si>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</si>
  <si>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</si>
  <si>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</si>
  <si>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</si>
  <si>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</si>
  <si>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</si>
  <si>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</si>
  <si>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</si>
  <si>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</si>
  <si>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</si>
  <si>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</si>
  <si>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</si>
  <si>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</si>
  <si>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</si>
  <si>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</si>
  <si>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</si>
  <si>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</si>
  <si>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</si>
  <si>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</si>
  <si>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</si>
  <si>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</si>
  <si>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</si>
  <si>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</si>
  <si>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</si>
  <si>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</si>
  <si>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</si>
  <si>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</si>
  <si>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</si>
  <si>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</si>
  <si>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</si>
  <si>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</si>
  <si>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</si>
  <si>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</si>
  <si>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</si>
  <si>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</si>
  <si>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</si>
  <si>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</si>
  <si>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</si>
  <si>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</si>
  <si>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</si>
  <si>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</si>
  <si>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</si>
  <si>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</si>
  <si>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</si>
  <si>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</si>
  <si>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</si>
  <si>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</si>
  <si>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</si>
  <si>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</si>
  <si>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</si>
  <si>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</si>
  <si>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</si>
  <si>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</si>
  <si>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</si>
  <si>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</si>
  <si>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</si>
  <si>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</si>
  <si>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</si>
  <si>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</si>
  <si>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</si>
  <si>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</si>
  <si>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</si>
  <si>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</si>
  <si>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</si>
  <si>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</si>
  <si>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</si>
  <si>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</si>
  <si>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</si>
  <si>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</si>
  <si>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</si>
  <si>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</si>
  <si>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</si>
  <si>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</si>
  <si>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</si>
  <si>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</si>
  <si>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</si>
  <si>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</si>
  <si>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</si>
  <si>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</si>
  <si>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</si>
  <si>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</si>
  <si>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</si>
  <si>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</si>
  <si>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</si>
  <si>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</si>
  <si>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</si>
  <si>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</si>
  <si>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</si>
  <si>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</si>
  <si>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</si>
  <si>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</si>
  <si>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</si>
  <si>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</si>
  <si>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</si>
  <si>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</si>
  <si>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</si>
  <si>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</si>
  <si>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</si>
  <si>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</si>
  <si>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</si>
  <si>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</si>
  <si>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</si>
  <si>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</si>
  <si>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</si>
  <si>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</si>
  <si>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</si>
  <si>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</si>
  <si>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</si>
  <si>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</si>
  <si>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</si>
  <si>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</si>
  <si>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</si>
  <si>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</si>
  <si>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</si>
  <si>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</si>
  <si>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</si>
  <si>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</si>
  <si>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</si>
  <si>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</si>
  <si>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</si>
  <si>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</si>
  <si>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</si>
  <si>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</si>
  <si>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</si>
  <si>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</si>
  <si>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</si>
  <si>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</si>
  <si>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</si>
  <si>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</si>
  <si>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</si>
  <si>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</si>
  <si>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</si>
  <si>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</si>
  <si>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</si>
  <si>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</si>
  <si>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</si>
  <si>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</si>
  <si>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</si>
  <si>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</si>
  <si>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</si>
  <si>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</si>
  <si>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</si>
  <si>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</si>
  <si>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</si>
  <si>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</si>
  <si>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</si>
  <si>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</si>
  <si>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</si>
  <si>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</si>
  <si>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</si>
  <si>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</si>
  <si>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</si>
  <si>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</si>
  <si>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</si>
  <si>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</si>
  <si>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</si>
  <si>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</si>
  <si>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</si>
  <si>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</si>
  <si>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</si>
  <si>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</si>
  <si>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</si>
  <si>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</si>
  <si>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</si>
  <si>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</si>
  <si>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</si>
  <si>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</si>
  <si>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</si>
  <si>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</si>
  <si>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</si>
  <si>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</si>
  <si>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</si>
  <si>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</si>
  <si>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</si>
  <si>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</si>
  <si>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</si>
  <si>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</si>
  <si>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</si>
  <si>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</si>
  <si>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</si>
  <si>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</si>
  <si>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</si>
  <si>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</si>
  <si>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</si>
  <si>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</si>
  <si>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</si>
  <si>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</si>
  <si>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</si>
  <si>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</si>
  <si>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</si>
  <si>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</si>
  <si>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</si>
  <si>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</si>
  <si>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</si>
  <si>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</si>
  <si>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</si>
  <si>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</si>
  <si>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</si>
  <si>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</si>
  <si>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</si>
  <si>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</si>
  <si>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</si>
  <si>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</si>
  <si>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</si>
  <si>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</si>
  <si>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</si>
  <si>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</si>
  <si>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</si>
  <si>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</si>
  <si>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</si>
  <si>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</si>
  <si>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</si>
  <si>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</si>
  <si>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</si>
  <si>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</si>
  <si>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</si>
  <si>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</si>
  <si>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</si>
  <si>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</si>
  <si>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</si>
  <si>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</si>
  <si>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</si>
  <si>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</si>
  <si>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</si>
  <si>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</si>
  <si>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</si>
  <si>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</si>
  <si>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</si>
  <si>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</si>
  <si>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</si>
  <si>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</si>
  <si>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</si>
  <si>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</si>
  <si>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</si>
  <si>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</si>
  <si>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</si>
  <si>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</si>
  <si>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</si>
  <si>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</si>
  <si>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</si>
  <si>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</si>
  <si>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</si>
  <si>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</si>
  <si>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</si>
  <si>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</si>
  <si>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</si>
  <si>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</si>
  <si>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</si>
  <si>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</si>
  <si>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</si>
  <si>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</si>
  <si>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</si>
  <si>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</si>
  <si>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</si>
  <si>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</si>
  <si>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</si>
  <si>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</si>
  <si>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</si>
  <si>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</si>
  <si>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</si>
  <si>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</si>
  <si>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</si>
  <si>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</si>
  <si>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</si>
  <si>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</si>
  <si>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</si>
  <si>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</si>
  <si>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</si>
  <si>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</si>
  <si>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</si>
  <si>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</si>
  <si>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</si>
  <si>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</si>
  <si>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</si>
  <si>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</si>
  <si>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</si>
  <si>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</si>
  <si>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</si>
  <si>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</si>
  <si>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</si>
  <si>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</si>
  <si>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</si>
  <si>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</si>
  <si>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</si>
  <si>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</si>
  <si>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</si>
  <si>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</si>
  <si>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</si>
  <si>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</si>
  <si>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</si>
  <si>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</si>
  <si>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</si>
  <si>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</si>
  <si>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</si>
  <si>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</si>
  <si>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</si>
  <si>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</si>
  <si>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</si>
  <si>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</si>
  <si>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</si>
  <si>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</si>
  <si>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</si>
  <si>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</si>
  <si>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</si>
  <si>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</si>
  <si>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</si>
  <si>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</si>
  <si>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</si>
  <si>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</si>
  <si>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</si>
  <si>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</si>
  <si>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</si>
  <si>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</si>
  <si>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</si>
  <si>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</si>
  <si>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</si>
  <si>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</si>
  <si>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</si>
  <si>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</si>
  <si>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</si>
  <si>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</si>
  <si>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</si>
  <si>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</si>
  <si>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</si>
  <si>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</si>
  <si>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</si>
  <si>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</si>
  <si>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</si>
  <si>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</si>
  <si>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</si>
  <si>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</si>
  <si>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</si>
  <si>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</si>
  <si>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</si>
  <si>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</si>
  <si>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</si>
  <si>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</si>
  <si>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</si>
  <si>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</si>
  <si>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</si>
  <si>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</si>
  <si>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</si>
  <si>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</si>
  <si>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</si>
  <si>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</si>
  <si>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</si>
  <si>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</si>
  <si>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</si>
  <si>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</si>
  <si>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</si>
  <si>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</si>
  <si>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</si>
  <si>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</si>
  <si>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</si>
  <si>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</si>
  <si>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</si>
  <si>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</si>
  <si>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</si>
  <si>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</si>
  <si>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</si>
  <si>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</si>
  <si>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</si>
  <si>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</si>
  <si>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</si>
  <si>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</si>
  <si>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</si>
  <si>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</si>
  <si>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</si>
  <si>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</si>
  <si>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</si>
  <si>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</si>
  <si>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</si>
  <si>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</si>
  <si>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</si>
  <si>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</si>
  <si>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</si>
  <si>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</si>
  <si>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</si>
  <si>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</si>
  <si>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</si>
  <si>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</si>
  <si>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</si>
  <si>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</si>
  <si>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</si>
  <si>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</si>
  <si>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</si>
  <si>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</si>
  <si>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</si>
  <si>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</si>
  <si>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</si>
  <si>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</si>
  <si>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</si>
  <si>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</si>
  <si>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</si>
  <si>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</si>
  <si>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</si>
  <si>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</si>
  <si>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</si>
  <si>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</si>
  <si>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</si>
  <si>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</si>
  <si>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</si>
  <si>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</si>
  <si>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</si>
  <si>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</si>
  <si>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</si>
  <si>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</si>
  <si>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</si>
  <si>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</si>
  <si>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</si>
  <si>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</si>
  <si>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</si>
  <si>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</si>
  <si>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</si>
  <si>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</si>
  <si>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</si>
  <si>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</si>
  <si>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</si>
  <si>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</si>
  <si>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</si>
  <si>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</si>
  <si>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</si>
  <si>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</si>
  <si>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</si>
  <si>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</si>
  <si>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</si>
  <si>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</si>
  <si>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</si>
  <si>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</si>
  <si>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</si>
  <si>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</si>
  <si>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</si>
  <si>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</si>
  <si>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</si>
  <si>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</si>
  <si>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</si>
  <si>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</si>
  <si>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</si>
  <si>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</si>
  <si>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</si>
  <si>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</si>
  <si>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</si>
  <si>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</si>
  <si>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</si>
  <si>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</si>
  <si>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</si>
  <si>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</si>
  <si>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</si>
  <si>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</si>
  <si>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</si>
  <si>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</si>
  <si>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</si>
  <si>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</si>
  <si>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</si>
  <si>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</si>
  <si>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</si>
  <si>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</si>
  <si>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</si>
  <si>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</si>
  <si>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</si>
  <si>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</si>
  <si>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</si>
  <si>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</si>
  <si>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</si>
  <si>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</si>
  <si>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</si>
  <si>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</si>
  <si>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</si>
  <si>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</si>
  <si>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</si>
  <si>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</si>
  <si>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</si>
  <si>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</si>
  <si>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</si>
  <si>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</si>
  <si>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</si>
  <si>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</si>
  <si>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</si>
  <si>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</si>
  <si>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</si>
  <si>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</si>
  <si>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</si>
  <si>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</si>
  <si>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</si>
  <si>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</si>
  <si>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</si>
  <si>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</si>
  <si>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</si>
  <si>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</si>
  <si>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</si>
  <si>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</si>
  <si>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</si>
  <si>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</si>
  <si>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</si>
  <si>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categoria</t>
  </si>
  <si>
    <t>Conteggio</t>
  </si>
  <si>
    <t>Fatturato</t>
  </si>
  <si>
    <t>IVA 20%</t>
  </si>
  <si>
    <t>Con cerca.vert</t>
  </si>
  <si>
    <t xml:space="preserve">Punteggio </t>
  </si>
  <si>
    <t xml:space="preserve">Votazione </t>
  </si>
  <si>
    <t>respinto</t>
  </si>
  <si>
    <t>sufficiente</t>
  </si>
  <si>
    <t>discreto</t>
  </si>
  <si>
    <t>buono</t>
  </si>
  <si>
    <t>ESITO</t>
  </si>
  <si>
    <t>CLIENTI</t>
  </si>
  <si>
    <t>American Online</t>
  </si>
  <si>
    <t>N°. Fatture</t>
  </si>
  <si>
    <t>TOT. FATTURATO</t>
  </si>
  <si>
    <t>MENU' A TENDINA</t>
  </si>
  <si>
    <t>FUNZIONE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</si>
</sst>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8" formatCode="#,##0.00\ &quot;€&quot;"/>
  </numFmts>
  <fonts count="15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8" fontId="2" fillId="0" borderId="0" xfId="0" applyNumberFormat="1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2" borderId="0" xfId="0" applyFont="1" applyFill="1"/>
    <xf numFmtId="0" fontId="12" fillId="4" borderId="0" xfId="0" applyFont="1" applyFill="1"/>
    <xf numFmtId="0" fontId="6" fillId="4" borderId="0" xfId="0" applyFont="1" applyFill="1"/>
    <xf numFmtId="168" fontId="0" fillId="0" borderId="0" xfId="0" applyNumberFormat="1"/>
    <xf numFmtId="0" fontId="13" fillId="0" borderId="0" xfId="0" applyFont="1"/>
    <xf numFmtId="0" fontId="14" fillId="4" borderId="0" xfId="0" applyFont="1" applyFill="1"/>
    <xf numFmtId="44" fontId="0" fillId="0" borderId="0" xfId="0" applyNumberFormat="1"/>
    <xf numFmtId="0" fontId="13" fillId="5" borderId="0" xfId="0" applyFont="1" applyFill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2">
      <calculatedColumnFormula array="1">_xlfn.IFS(Table_1[[#This Row],[Column2]]=0,"respinto",Table_1[[#This Row],[Column2]]=40,"sufficiente",Table_1[[#This Row],[Column2]]=60,"discreto",Table_1[[#This Row],[Column2]]=70,"buono")</calculatedColumnFormula>
    </tableColumn>
    <tableColumn id="4" xr3:uid="{573F6E68-0AE5-43DF-97C3-04DA3396081F}" name="Colonna1"/>
    <tableColumn id="5" xr3:uid="{F690632D-3F69-4ADC-9FFB-EA949683990E}" name="Colonna2" dataDxfId="1"/>
    <tableColumn id="6" xr3:uid="{3644A46D-E96E-4AEA-9D20-8659C820AAEE}" name="Colonna3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6.88671875" customWidth="1"/>
    <col min="5" max="5" width="88.109375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572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5">
        <f>C2-(C2/(1+$G$2))</f>
        <v>46833.333333333314</v>
      </c>
      <c r="E2" s="4" t="str">
        <f t="shared" ref="E2:E65" si="0">CONCATENATE(A2,B2)</f>
        <v>MON.SVGA 0,28 14" AOC 4VLR1024 x 768, MPR II, N.I.,  Energy Star Digital</v>
      </c>
      <c r="F2" s="4"/>
      <c r="G2" s="4">
        <v>0.2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5">
        <f t="shared" ref="D3:D27" si="1">C3-(C3/(1+$G$2))</f>
        <v>53833.333333333314</v>
      </c>
      <c r="E3" s="4" t="str">
        <f t="shared" si="0"/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5">
        <f t="shared" si="1"/>
        <v>57333.333333333314</v>
      </c>
      <c r="E4" s="4" t="str">
        <f t="shared" si="0"/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5">
        <f t="shared" si="1"/>
        <v>60166.666666666628</v>
      </c>
      <c r="E5" s="4" t="str">
        <f t="shared" si="0"/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5">
        <f t="shared" si="1"/>
        <v>86833.333333333314</v>
      </c>
      <c r="E6" s="4" t="str">
        <f t="shared" si="0"/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5">
        <f t="shared" si="1"/>
        <v>87833.333333333314</v>
      </c>
      <c r="E7" s="4" t="str">
        <f t="shared" si="0"/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5">
        <f t="shared" si="1"/>
        <v>104333.33333333331</v>
      </c>
      <c r="E8" s="4" t="str">
        <f t="shared" si="0"/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5">
        <f t="shared" si="1"/>
        <v>109333.33333333326</v>
      </c>
      <c r="E9" s="4" t="str">
        <f t="shared" si="0"/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5">
        <f t="shared" si="1"/>
        <v>111000</v>
      </c>
      <c r="E10" s="4" t="str">
        <f t="shared" si="0"/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5">
        <f t="shared" si="1"/>
        <v>147000</v>
      </c>
      <c r="E11" s="4" t="str">
        <f t="shared" si="0"/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5">
        <f t="shared" si="1"/>
        <v>184666.66666666663</v>
      </c>
      <c r="E12" s="4" t="str">
        <f t="shared" si="0"/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5">
        <f t="shared" si="1"/>
        <v>219333.33333333326</v>
      </c>
      <c r="E13" s="4" t="str">
        <f t="shared" si="0"/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5">
        <f t="shared" si="1"/>
        <v>265666.66666666651</v>
      </c>
      <c r="E14" s="4" t="str">
        <f t="shared" si="0"/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5">
        <f t="shared" si="1"/>
        <v>453166.66666666651</v>
      </c>
      <c r="E15" s="4" t="str">
        <f t="shared" si="0"/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5">
        <f t="shared" si="1"/>
        <v>0</v>
      </c>
      <c r="E16" s="4" t="str">
        <f t="shared" si="0"/>
        <v>MONITOR  LCD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5">
        <f t="shared" si="1"/>
        <v>682000</v>
      </c>
      <c r="E17" s="4" t="str">
        <f t="shared" si="0"/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5">
        <f t="shared" si="1"/>
        <v>2309833.3333333321</v>
      </c>
      <c r="E18" s="4" t="str">
        <f t="shared" si="0"/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5">
        <f t="shared" si="1"/>
        <v>0</v>
      </c>
      <c r="E19" s="4" t="str">
        <f t="shared" si="0"/>
        <v>SCHEDE MADRI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5">
        <f t="shared" si="1"/>
        <v>27833.333333333314</v>
      </c>
      <c r="E20" s="4" t="str">
        <f t="shared" si="0"/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5">
        <f t="shared" si="1"/>
        <v>33666.666666666657</v>
      </c>
      <c r="E21" s="4" t="str">
        <f t="shared" si="0"/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5">
        <f t="shared" si="1"/>
        <v>33833.333333333314</v>
      </c>
      <c r="E22" s="4" t="str">
        <f t="shared" si="0"/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5">
        <f>C23-(C23/(1+$G$2))</f>
        <v>39000</v>
      </c>
      <c r="E23" s="4" t="str">
        <f t="shared" si="0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5">
        <f t="shared" si="1"/>
        <v>42000</v>
      </c>
      <c r="E24" s="4" t="str">
        <f t="shared" si="0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5">
        <f t="shared" si="1"/>
        <v>43166.666666666657</v>
      </c>
      <c r="E25" s="4" t="str">
        <f t="shared" si="0"/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5">
        <f t="shared" si="1"/>
        <v>44833.333333333314</v>
      </c>
      <c r="E26" s="4" t="str">
        <f t="shared" si="0"/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5">
        <f t="shared" si="1"/>
        <v>45166.666666666657</v>
      </c>
      <c r="E27" s="4" t="str">
        <f t="shared" si="0"/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5">
        <f t="shared" ref="D3:D66" si="2">C28*0.02</f>
        <v>5840</v>
      </c>
      <c r="E28" s="4" t="str">
        <f t="shared" si="0"/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5">
        <f t="shared" si="2"/>
        <v>5860</v>
      </c>
      <c r="E29" s="4" t="str">
        <f t="shared" si="0"/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5">
        <f t="shared" si="2"/>
        <v>6140</v>
      </c>
      <c r="E30" s="4" t="str">
        <f t="shared" si="0"/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5">
        <f t="shared" si="2"/>
        <v>8800</v>
      </c>
      <c r="E31" s="4" t="str">
        <f t="shared" si="0"/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5">
        <f t="shared" si="2"/>
        <v>9740</v>
      </c>
      <c r="E32" s="4" t="str">
        <f t="shared" si="0"/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5">
        <f t="shared" si="2"/>
        <v>11320</v>
      </c>
      <c r="E33" s="4" t="str">
        <f t="shared" si="0"/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5">
        <f t="shared" si="2"/>
        <v>16040</v>
      </c>
      <c r="E34" s="4" t="str">
        <f t="shared" si="0"/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5">
        <f t="shared" si="2"/>
        <v>31580</v>
      </c>
      <c r="E35" s="4" t="str">
        <f t="shared" si="0"/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5">
        <f t="shared" si="2"/>
        <v>0</v>
      </c>
      <c r="E36" s="4" t="str">
        <f t="shared" si="0"/>
        <v>SCHEDE VIDEO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5">
        <f t="shared" si="2"/>
        <v>1400</v>
      </c>
      <c r="E37" s="4" t="str">
        <f t="shared" si="0"/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5">
        <f t="shared" si="2"/>
        <v>2080</v>
      </c>
      <c r="E38" s="4" t="str">
        <f t="shared" si="0"/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5">
        <f t="shared" si="2"/>
        <v>2540</v>
      </c>
      <c r="E39" s="4" t="str">
        <f t="shared" si="0"/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5">
        <f t="shared" si="2"/>
        <v>3240</v>
      </c>
      <c r="E40" s="4" t="str">
        <f t="shared" si="0"/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5">
        <f t="shared" si="2"/>
        <v>3580</v>
      </c>
      <c r="E41" s="4" t="str">
        <f t="shared" si="0"/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5">
        <f t="shared" si="2"/>
        <v>3720</v>
      </c>
      <c r="E42" s="4" t="str">
        <f t="shared" si="0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5">
        <f t="shared" si="2"/>
        <v>3720</v>
      </c>
      <c r="E43" s="4" t="str">
        <f t="shared" si="0"/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5">
        <f t="shared" si="2"/>
        <v>4060</v>
      </c>
      <c r="E44" s="4" t="str">
        <f t="shared" si="0"/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5">
        <f t="shared" si="2"/>
        <v>4240</v>
      </c>
      <c r="E45" s="4" t="str">
        <f t="shared" si="0"/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5">
        <f t="shared" si="2"/>
        <v>4440</v>
      </c>
      <c r="E46" s="4" t="str">
        <f t="shared" si="0"/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5">
        <f t="shared" si="2"/>
        <v>4900</v>
      </c>
      <c r="E47" s="4" t="str">
        <f t="shared" si="0"/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5">
        <f t="shared" si="2"/>
        <v>5020</v>
      </c>
      <c r="E48" s="4" t="str">
        <f t="shared" si="0"/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5">
        <f t="shared" si="2"/>
        <v>5140</v>
      </c>
      <c r="E49" s="4" t="str">
        <f t="shared" si="0"/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5">
        <f t="shared" si="2"/>
        <v>5380</v>
      </c>
      <c r="E50" s="4" t="str">
        <f t="shared" si="0"/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5">
        <f t="shared" si="2"/>
        <v>6280</v>
      </c>
      <c r="E51" s="4" t="str">
        <f t="shared" si="0"/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5">
        <f t="shared" si="2"/>
        <v>6500</v>
      </c>
      <c r="E52" s="4" t="str">
        <f t="shared" si="0"/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5">
        <f t="shared" si="2"/>
        <v>6940</v>
      </c>
      <c r="E53" s="4" t="str">
        <f t="shared" si="0"/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5">
        <f t="shared" si="2"/>
        <v>7380</v>
      </c>
      <c r="E54" s="4" t="str">
        <f t="shared" si="0"/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5">
        <f t="shared" si="2"/>
        <v>8040</v>
      </c>
      <c r="E55" s="4" t="str">
        <f t="shared" si="0"/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5">
        <f t="shared" si="2"/>
        <v>9420</v>
      </c>
      <c r="E56" s="4" t="str">
        <f t="shared" si="0"/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5">
        <f t="shared" si="2"/>
        <v>9520</v>
      </c>
      <c r="E57" s="4" t="str">
        <f t="shared" si="0"/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5">
        <f t="shared" si="2"/>
        <v>9840</v>
      </c>
      <c r="E58" s="4" t="str">
        <f t="shared" si="0"/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5">
        <f t="shared" si="2"/>
        <v>10620</v>
      </c>
      <c r="E59" s="4" t="str">
        <f t="shared" si="0"/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5">
        <f t="shared" si="2"/>
        <v>11040</v>
      </c>
      <c r="E60" s="4" t="str">
        <f t="shared" si="0"/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5">
        <f t="shared" si="2"/>
        <v>29740</v>
      </c>
      <c r="E61" s="4" t="str">
        <f t="shared" si="0"/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5">
        <f t="shared" si="2"/>
        <v>0</v>
      </c>
      <c r="E62" s="4" t="str">
        <f t="shared" si="0"/>
        <v>SCHEDE I/O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5">
        <f t="shared" si="2"/>
        <v>2020</v>
      </c>
      <c r="E63" s="4" t="str">
        <f t="shared" si="0"/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5">
        <f t="shared" si="2"/>
        <v>760</v>
      </c>
      <c r="E64" s="4" t="str">
        <f t="shared" si="0"/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5">
        <f t="shared" si="2"/>
        <v>2740</v>
      </c>
      <c r="E65" s="4" t="str">
        <f t="shared" si="0"/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5">
        <f t="shared" si="2"/>
        <v>4440</v>
      </c>
      <c r="E66" s="4" t="str">
        <f t="shared" ref="E66:E129" si="3">CONCATENATE(A66,B66)</f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5">
        <f t="shared" ref="D67:D130" si="4">C67*0.02</f>
        <v>10020</v>
      </c>
      <c r="E67" s="4" t="str">
        <f t="shared" si="3"/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5">
        <f t="shared" si="4"/>
        <v>8560</v>
      </c>
      <c r="E68" s="4" t="str">
        <f t="shared" si="3"/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5">
        <f t="shared" si="4"/>
        <v>11220</v>
      </c>
      <c r="E69" s="4" t="str">
        <f t="shared" si="3"/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5">
        <f t="shared" si="4"/>
        <v>31560</v>
      </c>
      <c r="E70" s="4" t="str">
        <f t="shared" si="3"/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5">
        <f t="shared" si="4"/>
        <v>680</v>
      </c>
      <c r="E71" s="4" t="str">
        <f t="shared" si="3"/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5">
        <f t="shared" si="4"/>
        <v>400</v>
      </c>
      <c r="E72" s="4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5">
        <f t="shared" si="4"/>
        <v>460</v>
      </c>
      <c r="E73" s="4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5">
        <f t="shared" si="4"/>
        <v>1960</v>
      </c>
      <c r="E74" s="4" t="str">
        <f t="shared" si="3"/>
        <v>Scheda 4 porte seriali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5">
        <f t="shared" si="4"/>
        <v>5020</v>
      </c>
      <c r="E75" s="4" t="str">
        <f t="shared" si="3"/>
        <v>Scheda 8 porte seriali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5">
        <f t="shared" si="4"/>
        <v>300</v>
      </c>
      <c r="E76" s="4" t="str">
        <f t="shared" si="3"/>
        <v>Scheda singola parallela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5">
        <f t="shared" si="4"/>
        <v>280</v>
      </c>
      <c r="E77" s="4" t="str">
        <f t="shared" si="3"/>
        <v>Scheda 2 porte joystick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5">
        <f t="shared" si="4"/>
        <v>0</v>
      </c>
      <c r="E78" s="4" t="str">
        <f t="shared" si="3"/>
        <v>HARD DISK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5">
        <f t="shared" si="4"/>
        <v>7980</v>
      </c>
      <c r="E79" s="4" t="str">
        <f t="shared" si="3"/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5">
        <f t="shared" si="4"/>
        <v>5180</v>
      </c>
      <c r="E80" s="4" t="str">
        <f t="shared" si="3"/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5">
        <f t="shared" si="4"/>
        <v>6480</v>
      </c>
      <c r="E81" s="4" t="str">
        <f t="shared" si="3"/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5">
        <f t="shared" si="4"/>
        <v>7560</v>
      </c>
      <c r="E82" s="4" t="str">
        <f t="shared" si="3"/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5">
        <f t="shared" si="4"/>
        <v>9380</v>
      </c>
      <c r="E83" s="4" t="str">
        <f t="shared" si="3"/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5">
        <f t="shared" si="4"/>
        <v>11120</v>
      </c>
      <c r="E84" s="4" t="str">
        <f t="shared" si="3"/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5">
        <f t="shared" si="4"/>
        <v>9520</v>
      </c>
      <c r="E85" s="4" t="str">
        <f t="shared" si="3"/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5">
        <f t="shared" si="4"/>
        <v>9540</v>
      </c>
      <c r="E86" s="4" t="str">
        <f t="shared" si="3"/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5">
        <f t="shared" si="4"/>
        <v>11120</v>
      </c>
      <c r="E87" s="4" t="str">
        <f t="shared" si="3"/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5">
        <f t="shared" si="4"/>
        <v>13900</v>
      </c>
      <c r="E88" s="4" t="str">
        <f t="shared" si="3"/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5">
        <f t="shared" si="4"/>
        <v>25580</v>
      </c>
      <c r="E89" s="4" t="str">
        <f t="shared" si="3"/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5">
        <f t="shared" si="4"/>
        <v>700</v>
      </c>
      <c r="E90" s="4" t="str">
        <f t="shared" si="3"/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5">
        <f t="shared" si="4"/>
        <v>3500</v>
      </c>
      <c r="E91" s="4" t="str">
        <f t="shared" si="3"/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5">
        <f t="shared" si="4"/>
        <v>5440</v>
      </c>
      <c r="E92" s="4" t="str">
        <f t="shared" si="3"/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5">
        <f t="shared" si="4"/>
        <v>3960</v>
      </c>
      <c r="E93" s="4" t="str">
        <f t="shared" si="3"/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5">
        <f t="shared" si="4"/>
        <v>5800</v>
      </c>
      <c r="E94" s="4" t="str">
        <f t="shared" si="3"/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5">
        <f t="shared" si="4"/>
        <v>11780</v>
      </c>
      <c r="E95" s="4" t="str">
        <f t="shared" si="3"/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5">
        <f t="shared" si="4"/>
        <v>14860</v>
      </c>
      <c r="E96" s="4" t="str">
        <f t="shared" si="3"/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5">
        <f t="shared" si="4"/>
        <v>5420</v>
      </c>
      <c r="E97" s="4" t="str">
        <f t="shared" si="3"/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5">
        <f t="shared" si="4"/>
        <v>12640</v>
      </c>
      <c r="E98" s="4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5">
        <f t="shared" si="4"/>
        <v>1800</v>
      </c>
      <c r="E99" s="4" t="str">
        <f t="shared" si="3"/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5">
        <f t="shared" si="4"/>
        <v>80</v>
      </c>
      <c r="E100" s="4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5">
        <f t="shared" si="4"/>
        <v>100</v>
      </c>
      <c r="E101" s="4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5">
        <f t="shared" si="4"/>
        <v>820</v>
      </c>
      <c r="E102" s="4" t="str">
        <f t="shared" si="3"/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5">
        <f t="shared" si="4"/>
        <v>0</v>
      </c>
      <c r="E103" s="4" t="str">
        <f t="shared" si="3"/>
        <v>MAGNETO-OTTICI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5">
        <f t="shared" si="4"/>
        <v>14740</v>
      </c>
      <c r="E104" s="4" t="str">
        <f t="shared" si="3"/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5">
        <f t="shared" si="4"/>
        <v>18200</v>
      </c>
      <c r="E105" s="4" t="str">
        <f t="shared" si="3"/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5">
        <f t="shared" si="4"/>
        <v>4820</v>
      </c>
      <c r="E106" s="4" t="str">
        <f t="shared" si="3"/>
        <v>KIT 5 CARTUCCE 650 MB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5">
        <f t="shared" si="4"/>
        <v>0</v>
      </c>
      <c r="E107" s="4" t="str">
        <f t="shared" si="3"/>
        <v>CD ROM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5">
        <f t="shared" si="4"/>
        <v>2240</v>
      </c>
      <c r="E108" s="4" t="str">
        <f t="shared" si="3"/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5">
        <f t="shared" si="4"/>
        <v>2260</v>
      </c>
      <c r="E109" s="4" t="str">
        <f t="shared" si="3"/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5">
        <f t="shared" si="4"/>
        <v>2420</v>
      </c>
      <c r="E110" s="4" t="str">
        <f t="shared" si="3"/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5">
        <f t="shared" si="4"/>
        <v>3200</v>
      </c>
      <c r="E111" s="4" t="str">
        <f t="shared" si="3"/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5">
        <f t="shared" si="4"/>
        <v>3900</v>
      </c>
      <c r="E112" s="4" t="str">
        <f t="shared" si="3"/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5">
        <f t="shared" si="4"/>
        <v>4300</v>
      </c>
      <c r="E113" s="4" t="str">
        <f t="shared" si="3"/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5">
        <f t="shared" si="4"/>
        <v>6420</v>
      </c>
      <c r="E114" s="4" t="str">
        <f t="shared" si="3"/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5">
        <f t="shared" si="4"/>
        <v>12280</v>
      </c>
      <c r="E115" s="4" t="str">
        <f t="shared" si="3"/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5">
        <f t="shared" si="4"/>
        <v>0</v>
      </c>
      <c r="E116" s="4" t="str">
        <f t="shared" si="3"/>
        <v>MASTERIZZATORI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5">
        <f t="shared" si="4"/>
        <v>600</v>
      </c>
      <c r="E117" s="4" t="str">
        <f t="shared" si="3"/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5">
        <f t="shared" si="4"/>
        <v>680</v>
      </c>
      <c r="E118" s="4" t="str">
        <f t="shared" si="3"/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5">
        <f t="shared" si="4"/>
        <v>700</v>
      </c>
      <c r="E119" s="4" t="str">
        <f t="shared" si="3"/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5">
        <f t="shared" si="4"/>
        <v>1540</v>
      </c>
      <c r="E120" s="4" t="str">
        <f t="shared" si="3"/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5">
        <f t="shared" si="4"/>
        <v>14460</v>
      </c>
      <c r="E121" s="4" t="str">
        <f t="shared" si="3"/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5">
        <f t="shared" si="4"/>
        <v>14840</v>
      </c>
      <c r="E122" s="4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5">
        <f t="shared" si="4"/>
        <v>15560</v>
      </c>
      <c r="E123" s="4" t="str">
        <f t="shared" si="3"/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5">
        <f t="shared" si="4"/>
        <v>17560</v>
      </c>
      <c r="E124" s="4" t="str">
        <f t="shared" si="3"/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5">
        <f t="shared" si="4"/>
        <v>17660</v>
      </c>
      <c r="E125" s="4" t="str">
        <f t="shared" si="3"/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5">
        <f t="shared" si="4"/>
        <v>18260</v>
      </c>
      <c r="E126" s="4" t="str">
        <f t="shared" si="3"/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5">
        <f t="shared" si="4"/>
        <v>22500</v>
      </c>
      <c r="E127" s="4" t="str">
        <f t="shared" si="3"/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5">
        <f t="shared" si="4"/>
        <v>0</v>
      </c>
      <c r="E128" s="4" t="str">
        <f t="shared" si="3"/>
        <v>MEMORIE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5">
        <f t="shared" si="4"/>
        <v>660</v>
      </c>
      <c r="E129" s="4" t="str">
        <f t="shared" si="3"/>
        <v>SIMM 8MB 72 PIN (EDO)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5">
        <f t="shared" si="4"/>
        <v>1040</v>
      </c>
      <c r="E130" s="4" t="str">
        <f t="shared" ref="E130:E193" si="5">CONCATENATE(A130,B130)</f>
        <v>SIMM 16MB 72 PIN (EDO)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5">
        <f t="shared" ref="D131:D194" si="6">C131*0.02</f>
        <v>1940</v>
      </c>
      <c r="E131" s="4" t="str">
        <f t="shared" si="5"/>
        <v>SIMM 32MB 72 PIN (EDO)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5">
        <f t="shared" si="6"/>
        <v>0</v>
      </c>
      <c r="E132" s="4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5">
        <f t="shared" si="6"/>
        <v>2620</v>
      </c>
      <c r="E133" s="4" t="str">
        <f t="shared" si="5"/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5">
        <f t="shared" si="6"/>
        <v>3380</v>
      </c>
      <c r="E134" s="4" t="str">
        <f t="shared" si="5"/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5">
        <f t="shared" si="6"/>
        <v>3800</v>
      </c>
      <c r="E135" s="4" t="str">
        <f t="shared" si="5"/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5">
        <f t="shared" si="6"/>
        <v>3820</v>
      </c>
      <c r="E136" s="4" t="str">
        <f t="shared" si="5"/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5">
        <f t="shared" si="6"/>
        <v>3940</v>
      </c>
      <c r="E137" s="4" t="str">
        <f t="shared" si="5"/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5">
        <f t="shared" si="6"/>
        <v>4020</v>
      </c>
      <c r="E138" s="4" t="str">
        <f t="shared" si="5"/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5">
        <f t="shared" si="6"/>
        <v>4400</v>
      </c>
      <c r="E139" s="4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5">
        <f t="shared" si="6"/>
        <v>5000</v>
      </c>
      <c r="E140" s="4" t="str">
        <f t="shared" si="5"/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5">
        <f t="shared" si="6"/>
        <v>5140</v>
      </c>
      <c r="E141" s="4" t="str">
        <f t="shared" si="5"/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5">
        <f t="shared" si="6"/>
        <v>5560</v>
      </c>
      <c r="E142" s="4" t="str">
        <f t="shared" si="5"/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5">
        <f t="shared" si="6"/>
        <v>5600</v>
      </c>
      <c r="E143" s="4" t="str">
        <f t="shared" si="5"/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5">
        <f t="shared" si="6"/>
        <v>6000</v>
      </c>
      <c r="E144" s="4" t="str">
        <f t="shared" si="5"/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5">
        <f t="shared" si="6"/>
        <v>6100</v>
      </c>
      <c r="E145" s="4" t="str">
        <f t="shared" si="5"/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5">
        <f t="shared" si="6"/>
        <v>6700</v>
      </c>
      <c r="E146" s="4" t="str">
        <f t="shared" si="5"/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5">
        <f t="shared" si="6"/>
        <v>7200</v>
      </c>
      <c r="E147" s="4" t="str">
        <f t="shared" si="5"/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5">
        <f t="shared" si="6"/>
        <v>8580</v>
      </c>
      <c r="E148" s="4" t="str">
        <f t="shared" si="5"/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5">
        <f t="shared" si="6"/>
        <v>14020</v>
      </c>
      <c r="E149" s="4" t="str">
        <f t="shared" si="5"/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5">
        <f t="shared" si="6"/>
        <v>0</v>
      </c>
      <c r="E150" s="4" t="str">
        <f t="shared" si="5"/>
        <v>MULTIMEDIA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5">
        <f t="shared" si="6"/>
        <v>1800</v>
      </c>
      <c r="E151" s="4" t="str">
        <f t="shared" si="5"/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5">
        <f t="shared" si="6"/>
        <v>1380</v>
      </c>
      <c r="E152" s="4" t="str">
        <f t="shared" si="5"/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5">
        <f t="shared" si="6"/>
        <v>1780</v>
      </c>
      <c r="E153" s="4" t="str">
        <f t="shared" si="5"/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5">
        <f t="shared" si="6"/>
        <v>2760</v>
      </c>
      <c r="E154" s="4" t="str">
        <f t="shared" si="5"/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5">
        <f t="shared" si="6"/>
        <v>3920</v>
      </c>
      <c r="E155" s="4" t="str">
        <f t="shared" si="5"/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5">
        <f t="shared" si="6"/>
        <v>6580</v>
      </c>
      <c r="E156" s="4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5">
        <f t="shared" si="6"/>
        <v>5900</v>
      </c>
      <c r="E157" s="4" t="str">
        <f t="shared" si="5"/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5">
        <f t="shared" si="6"/>
        <v>380</v>
      </c>
      <c r="E158" s="4" t="str">
        <f t="shared" si="5"/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5">
        <f t="shared" si="6"/>
        <v>520</v>
      </c>
      <c r="E159" s="4" t="str">
        <f t="shared" si="5"/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5">
        <f t="shared" si="6"/>
        <v>560</v>
      </c>
      <c r="E160" s="4" t="str">
        <f t="shared" si="5"/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5">
        <f t="shared" si="6"/>
        <v>1120</v>
      </c>
      <c r="E161" s="4" t="str">
        <f t="shared" si="5"/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5">
        <f t="shared" si="6"/>
        <v>0</v>
      </c>
      <c r="E162" s="4" t="str">
        <f t="shared" si="5"/>
        <v>MICROPROCESSORI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5">
        <f t="shared" si="6"/>
        <v>4320</v>
      </c>
      <c r="E163" s="4" t="str">
        <f t="shared" si="5"/>
        <v>PENTIUM 166 INTEL MMX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5">
        <f t="shared" si="6"/>
        <v>5000</v>
      </c>
      <c r="E164" s="4" t="str">
        <f t="shared" si="5"/>
        <v>PENTIUM 200 INTEL MMX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5">
        <f t="shared" si="6"/>
        <v>7640</v>
      </c>
      <c r="E165" s="4" t="str">
        <f t="shared" si="5"/>
        <v>PENTIUM 233 INTEL MMX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5">
        <f t="shared" si="6"/>
        <v>10480</v>
      </c>
      <c r="E166" s="4" t="str">
        <f t="shared" si="5"/>
        <v>PENTIUM II 233 INTEL 512k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5">
        <f t="shared" si="6"/>
        <v>15140</v>
      </c>
      <c r="E167" s="4" t="str">
        <f t="shared" si="5"/>
        <v>PENTIUM II 266 INTEL 512k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5">
        <f t="shared" si="6"/>
        <v>20900</v>
      </c>
      <c r="E168" s="4" t="str">
        <f t="shared" si="5"/>
        <v>PENTIUM II 300 INTEL 512K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5">
        <f t="shared" si="6"/>
        <v>31360</v>
      </c>
      <c r="E169" s="4" t="str">
        <f t="shared" si="5"/>
        <v>PENTIUM II 333 INTEL 512K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5">
        <f t="shared" si="6"/>
        <v>2340</v>
      </c>
      <c r="E170" s="4" t="str">
        <f t="shared" si="5"/>
        <v>SGS P 166+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5">
        <f t="shared" si="6"/>
        <v>3160</v>
      </c>
      <c r="E171" s="4" t="str">
        <f t="shared" si="5"/>
        <v>IBM 200 MX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5">
        <f t="shared" si="6"/>
        <v>5200</v>
      </c>
      <c r="E172" s="4" t="str">
        <f t="shared" si="5"/>
        <v>IBM 233 MX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5">
        <f t="shared" si="6"/>
        <v>3860</v>
      </c>
      <c r="E173" s="4" t="str">
        <f t="shared" si="5"/>
        <v>AMD K6-166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5">
        <f t="shared" si="6"/>
        <v>5400</v>
      </c>
      <c r="E174" s="4" t="str">
        <f t="shared" si="5"/>
        <v>AMD K6-200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5">
        <f t="shared" si="6"/>
        <v>6280</v>
      </c>
      <c r="E175" s="4" t="str">
        <f t="shared" si="5"/>
        <v>AMD K6-233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5">
        <f t="shared" si="6"/>
        <v>17880</v>
      </c>
      <c r="E176" s="4" t="str">
        <f t="shared" si="5"/>
        <v>PENTIUM PRO 180 MZH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5">
        <f t="shared" si="6"/>
        <v>20800</v>
      </c>
      <c r="E177" s="4" t="str">
        <f t="shared" si="5"/>
        <v>PENTIUM PRO 200 MZH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5">
        <f t="shared" si="6"/>
        <v>160</v>
      </c>
      <c r="E178" s="4" t="str">
        <f t="shared" si="5"/>
        <v>VENTOLINA PENTIUM 75-166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5">
        <f t="shared" si="6"/>
        <v>200</v>
      </c>
      <c r="E179" s="4" t="str">
        <f t="shared" si="5"/>
        <v>VENTOLINA PENTIUM 200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5">
        <f t="shared" si="6"/>
        <v>480</v>
      </c>
      <c r="E180" s="4" t="str">
        <f t="shared" si="5"/>
        <v>VENTOLA PER PENTIUM PRO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5">
        <f t="shared" si="6"/>
        <v>220</v>
      </c>
      <c r="E181" s="4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5">
        <f t="shared" si="6"/>
        <v>200</v>
      </c>
      <c r="E182" s="4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5">
        <f t="shared" si="6"/>
        <v>520</v>
      </c>
      <c r="E183" s="4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5">
        <f t="shared" si="6"/>
        <v>0</v>
      </c>
      <c r="E184" s="4" t="str">
        <f t="shared" si="5"/>
        <v>TASTIERE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5">
        <f t="shared" si="6"/>
        <v>440</v>
      </c>
      <c r="E185" s="4" t="str">
        <f t="shared" si="5"/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5">
        <f t="shared" si="6"/>
        <v>1260</v>
      </c>
      <c r="E186" s="4" t="str">
        <f t="shared" si="5"/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5">
        <f t="shared" si="6"/>
        <v>1260</v>
      </c>
      <c r="E187" s="4" t="str">
        <f t="shared" si="5"/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5">
        <f t="shared" si="6"/>
        <v>520</v>
      </c>
      <c r="E188" s="4" t="str">
        <f t="shared" si="5"/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5">
        <f t="shared" si="6"/>
        <v>500</v>
      </c>
      <c r="E189" s="4" t="str">
        <f t="shared" si="5"/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5">
        <f t="shared" si="6"/>
        <v>500</v>
      </c>
      <c r="E190" s="4" t="str">
        <f t="shared" si="5"/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5">
        <f t="shared" si="6"/>
        <v>920</v>
      </c>
      <c r="E191" s="4" t="str">
        <f t="shared" si="5"/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5">
        <f t="shared" si="6"/>
        <v>0</v>
      </c>
      <c r="E192" s="4" t="str">
        <f t="shared" si="5"/>
        <v>SCANNER E ACCESSORI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5">
        <f t="shared" si="6"/>
        <v>740</v>
      </c>
      <c r="E193" s="4" t="str">
        <f t="shared" si="5"/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5">
        <f t="shared" si="6"/>
        <v>740</v>
      </c>
      <c r="E194" s="4" t="str">
        <f t="shared" ref="E194:E257" si="7">CONCATENATE(A194,B194)</f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5">
        <f t="shared" ref="D195:D258" si="8">C195*0.02</f>
        <v>220</v>
      </c>
      <c r="E195" s="4" t="str">
        <f t="shared" si="7"/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5">
        <f t="shared" si="8"/>
        <v>920</v>
      </c>
      <c r="E196" s="4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5">
        <f t="shared" si="8"/>
        <v>380</v>
      </c>
      <c r="E197" s="4" t="str">
        <f t="shared" si="7"/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5">
        <f t="shared" si="8"/>
        <v>260</v>
      </c>
      <c r="E198" s="4" t="str">
        <f t="shared" si="7"/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5">
        <f t="shared" si="8"/>
        <v>520</v>
      </c>
      <c r="E199" s="4" t="str">
        <f t="shared" si="7"/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5">
        <f t="shared" si="8"/>
        <v>520</v>
      </c>
      <c r="E200" s="4" t="str">
        <f t="shared" si="7"/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5">
        <f t="shared" si="8"/>
        <v>400</v>
      </c>
      <c r="E201" s="4" t="str">
        <f t="shared" si="7"/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5">
        <f t="shared" si="8"/>
        <v>980</v>
      </c>
      <c r="E202" s="4" t="str">
        <f t="shared" si="7"/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5">
        <f t="shared" si="8"/>
        <v>660</v>
      </c>
      <c r="E203" s="4" t="str">
        <f t="shared" si="7"/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5">
        <f t="shared" si="8"/>
        <v>1360</v>
      </c>
      <c r="E204" s="4" t="str">
        <f t="shared" si="7"/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5">
        <f t="shared" si="8"/>
        <v>660</v>
      </c>
      <c r="E205" s="4" t="str">
        <f t="shared" si="7"/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5">
        <f t="shared" si="8"/>
        <v>2940</v>
      </c>
      <c r="E206" s="4" t="str">
        <f t="shared" si="7"/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5">
        <f t="shared" si="8"/>
        <v>3020</v>
      </c>
      <c r="E207" s="4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5">
        <f t="shared" si="8"/>
        <v>3940</v>
      </c>
      <c r="E208" s="4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5">
        <f t="shared" si="8"/>
        <v>6200</v>
      </c>
      <c r="E209" s="4" t="str">
        <f t="shared" si="7"/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5">
        <f t="shared" si="8"/>
        <v>5420</v>
      </c>
      <c r="E210" s="4" t="str">
        <f t="shared" si="7"/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5">
        <f t="shared" si="8"/>
        <v>9160</v>
      </c>
      <c r="E211" s="4" t="str">
        <f t="shared" si="7"/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5">
        <f t="shared" si="8"/>
        <v>8240</v>
      </c>
      <c r="E212" s="4" t="str">
        <f t="shared" si="7"/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5">
        <f t="shared" si="8"/>
        <v>16140</v>
      </c>
      <c r="E213" s="4" t="str">
        <f t="shared" si="7"/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5">
        <f t="shared" si="8"/>
        <v>80</v>
      </c>
      <c r="E214" s="4" t="str">
        <f t="shared" si="7"/>
        <v>TAPPETINO PER MOUSE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5">
        <f t="shared" si="8"/>
        <v>1620</v>
      </c>
      <c r="E215" s="4" t="str">
        <f t="shared" si="7"/>
        <v>ALIMENTATORE 200 W CE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5">
        <f t="shared" si="8"/>
        <v>2500</v>
      </c>
      <c r="E216" s="4" t="str">
        <f t="shared" si="7"/>
        <v>ALIMENTATORE 250 W CE ATX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5">
        <f t="shared" si="8"/>
        <v>1960</v>
      </c>
      <c r="E217" s="4" t="str">
        <f t="shared" si="7"/>
        <v>ALIMENTATORE 230 W CE ATX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5">
        <f t="shared" si="8"/>
        <v>2800</v>
      </c>
      <c r="E218" s="4" t="str">
        <f t="shared" si="7"/>
        <v>ALIMENTATORE 300 W CE ATX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5">
        <f t="shared" si="8"/>
        <v>100</v>
      </c>
      <c r="E219" s="4" t="str">
        <f t="shared" si="7"/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5">
        <f t="shared" si="8"/>
        <v>120</v>
      </c>
      <c r="E220" s="4" t="str">
        <f t="shared" si="7"/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5">
        <f t="shared" si="8"/>
        <v>180</v>
      </c>
      <c r="E221" s="4" t="str">
        <f t="shared" si="7"/>
        <v>CAVO PARALLELO STAMP. MT 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5">
        <f t="shared" si="8"/>
        <v>160</v>
      </c>
      <c r="E222" s="4" t="str">
        <f t="shared" si="7"/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5">
        <f t="shared" si="8"/>
        <v>220</v>
      </c>
      <c r="E223" s="4" t="str">
        <f t="shared" si="7"/>
        <v>CONNETTORE TASTIERA PS/2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5">
        <f t="shared" si="8"/>
        <v>420</v>
      </c>
      <c r="E224" s="4" t="str">
        <f t="shared" si="7"/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5">
        <f t="shared" si="8"/>
        <v>280</v>
      </c>
      <c r="E225" s="4" t="str">
        <f t="shared" si="7"/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5">
        <f t="shared" si="8"/>
        <v>460</v>
      </c>
      <c r="E226" s="4" t="str">
        <f t="shared" si="7"/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5">
        <f t="shared" si="8"/>
        <v>1020</v>
      </c>
      <c r="E227" s="4" t="str">
        <f t="shared" si="7"/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5">
        <f t="shared" si="8"/>
        <v>0</v>
      </c>
      <c r="E228" s="4" t="str">
        <f t="shared" si="7"/>
        <v>SOFTWARE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5">
        <f t="shared" si="8"/>
        <v>3960</v>
      </c>
      <c r="E229" s="4" t="str">
        <f t="shared" si="7"/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5">
        <f t="shared" si="8"/>
        <v>3340</v>
      </c>
      <c r="E230" s="4" t="str">
        <f t="shared" si="7"/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5">
        <f t="shared" si="8"/>
        <v>1900</v>
      </c>
      <c r="E231" s="4" t="str">
        <f t="shared" si="7"/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5">
        <f t="shared" si="8"/>
        <v>2820</v>
      </c>
      <c r="E232" s="4" t="str">
        <f t="shared" si="7"/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5">
        <f t="shared" si="8"/>
        <v>7020</v>
      </c>
      <c r="E233" s="4" t="str">
        <f t="shared" si="7"/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5">
        <f t="shared" si="8"/>
        <v>8280</v>
      </c>
      <c r="E234" s="4" t="str">
        <f t="shared" si="7"/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5">
        <f t="shared" si="8"/>
        <v>1220</v>
      </c>
      <c r="E235" s="4" t="str">
        <f t="shared" si="7"/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5">
        <f t="shared" si="8"/>
        <v>17860</v>
      </c>
      <c r="E236" s="4" t="str">
        <f t="shared" si="7"/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5">
        <f t="shared" si="8"/>
        <v>19700</v>
      </c>
      <c r="E237" s="4" t="str">
        <f t="shared" si="7"/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5">
        <f t="shared" si="8"/>
        <v>5920</v>
      </c>
      <c r="E238" s="4" t="str">
        <f t="shared" si="7"/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5">
        <f t="shared" si="8"/>
        <v>13700</v>
      </c>
      <c r="E239" s="4" t="str">
        <f t="shared" si="7"/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5">
        <f t="shared" si="8"/>
        <v>22760</v>
      </c>
      <c r="E240" s="4" t="str">
        <f t="shared" si="7"/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5">
        <f t="shared" si="8"/>
        <v>26680</v>
      </c>
      <c r="E241" s="4" t="str">
        <f t="shared" si="7"/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5">
        <f t="shared" si="8"/>
        <v>600</v>
      </c>
      <c r="E242" s="4" t="str">
        <f t="shared" si="7"/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5">
        <f t="shared" si="8"/>
        <v>600</v>
      </c>
      <c r="E243" s="4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5">
        <f t="shared" si="8"/>
        <v>8120</v>
      </c>
      <c r="E244" s="4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5">
        <f t="shared" si="8"/>
        <v>3940</v>
      </c>
      <c r="E245" s="4" t="str">
        <f t="shared" si="7"/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5">
        <f t="shared" si="8"/>
        <v>12900</v>
      </c>
      <c r="E246" s="4" t="str">
        <f t="shared" si="7"/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5">
        <f t="shared" si="8"/>
        <v>12900</v>
      </c>
      <c r="E247" s="4" t="str">
        <f t="shared" si="7"/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5">
        <f t="shared" si="8"/>
        <v>5180</v>
      </c>
      <c r="E248" s="4" t="str">
        <f t="shared" si="7"/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5">
        <f t="shared" si="8"/>
        <v>12920</v>
      </c>
      <c r="E249" s="4" t="str">
        <f t="shared" si="7"/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5">
        <f t="shared" si="8"/>
        <v>5180</v>
      </c>
      <c r="E250" s="4" t="str">
        <f t="shared" si="7"/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5">
        <f t="shared" si="8"/>
        <v>12900</v>
      </c>
      <c r="E251" s="4" t="str">
        <f t="shared" si="7"/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5">
        <f t="shared" si="8"/>
        <v>17580</v>
      </c>
      <c r="E252" s="4" t="str">
        <f t="shared" si="7"/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5">
        <f t="shared" si="8"/>
        <v>5180</v>
      </c>
      <c r="E253" s="4" t="str">
        <f t="shared" si="7"/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5">
        <f t="shared" si="8"/>
        <v>5480</v>
      </c>
      <c r="E254" s="4" t="str">
        <f t="shared" si="7"/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5">
        <f t="shared" si="8"/>
        <v>19500</v>
      </c>
      <c r="E255" s="4" t="str">
        <f t="shared" si="7"/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5">
        <f t="shared" si="8"/>
        <v>9600</v>
      </c>
      <c r="E256" s="4" t="str">
        <f t="shared" si="7"/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5">
        <f t="shared" si="8"/>
        <v>23740</v>
      </c>
      <c r="E257" s="4" t="str">
        <f t="shared" si="7"/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5">
        <f t="shared" si="8"/>
        <v>16640</v>
      </c>
      <c r="E258" s="4" t="str">
        <f t="shared" ref="E258:E321" si="9">CONCATENATE(A258,B258)</f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5">
        <f t="shared" ref="D259:D322" si="10">C259*0.02</f>
        <v>4540</v>
      </c>
      <c r="E259" s="4" t="str">
        <f t="shared" si="9"/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5">
        <f t="shared" si="10"/>
        <v>1960</v>
      </c>
      <c r="E260" s="4" t="str">
        <f t="shared" si="9"/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5">
        <f t="shared" si="10"/>
        <v>23800</v>
      </c>
      <c r="E261" s="4" t="str">
        <f t="shared" si="9"/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5">
        <f t="shared" si="10"/>
        <v>6000</v>
      </c>
      <c r="E262" s="4" t="str">
        <f t="shared" si="9"/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5">
        <f t="shared" si="10"/>
        <v>48140</v>
      </c>
      <c r="E263" s="4" t="str">
        <f t="shared" si="9"/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5">
        <f t="shared" si="10"/>
        <v>20420</v>
      </c>
      <c r="E264" s="4" t="str">
        <f t="shared" si="9"/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5">
        <f t="shared" si="10"/>
        <v>12920</v>
      </c>
      <c r="E265" s="4" t="str">
        <f t="share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5">
        <f t="shared" si="10"/>
        <v>5180</v>
      </c>
      <c r="E266" s="4" t="str">
        <f t="shared" si="9"/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5">
        <f t="shared" si="10"/>
        <v>3860</v>
      </c>
      <c r="E267" s="4" t="str">
        <f t="shared" si="9"/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5">
        <f t="shared" si="10"/>
        <v>1920</v>
      </c>
      <c r="E268" s="4" t="str">
        <f t="shared" si="9"/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5">
        <f t="shared" si="10"/>
        <v>11880</v>
      </c>
      <c r="E269" s="4" t="str">
        <f t="shared" si="9"/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5">
        <f t="shared" si="10"/>
        <v>5640</v>
      </c>
      <c r="E270" s="4" t="str">
        <f t="shared" si="9"/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5">
        <f t="shared" si="10"/>
        <v>36280</v>
      </c>
      <c r="E271" s="4" t="str">
        <f t="shared" si="9"/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5">
        <f t="shared" si="10"/>
        <v>3860</v>
      </c>
      <c r="E272" s="4" t="str">
        <f t="shared" si="9"/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5">
        <f t="shared" si="10"/>
        <v>13080</v>
      </c>
      <c r="E273" s="4" t="str">
        <f t="shared" si="9"/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5">
        <f t="shared" si="10"/>
        <v>14580</v>
      </c>
      <c r="E274" s="4" t="str">
        <f t="shared" si="9"/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5">
        <f t="shared" si="10"/>
        <v>12640</v>
      </c>
      <c r="E275" s="4" t="str">
        <f t="shared" si="9"/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5">
        <f t="shared" si="10"/>
        <v>4800</v>
      </c>
      <c r="E276" s="4" t="str">
        <f t="shared" si="9"/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5">
        <f t="shared" si="10"/>
        <v>19100</v>
      </c>
      <c r="E277" s="4" t="str">
        <f t="shared" si="9"/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5">
        <f t="shared" si="10"/>
        <v>22520</v>
      </c>
      <c r="E278" s="4" t="str">
        <f t="shared" si="9"/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5">
        <f t="shared" si="10"/>
        <v>0</v>
      </c>
      <c r="E279" s="4" t="str">
        <f t="shared" si="9"/>
        <v>STAMPANTI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5">
        <f t="shared" si="10"/>
        <v>5940</v>
      </c>
      <c r="E280" s="4" t="str">
        <f t="shared" si="9"/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5">
        <f t="shared" si="10"/>
        <v>12920</v>
      </c>
      <c r="E281" s="4" t="str">
        <f t="shared" si="9"/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5">
        <f t="shared" si="10"/>
        <v>14280</v>
      </c>
      <c r="E282" s="4" t="str">
        <f t="shared" si="9"/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5">
        <f t="shared" si="10"/>
        <v>16140</v>
      </c>
      <c r="E283" s="4" t="str">
        <f t="shared" si="9"/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5">
        <f t="shared" si="10"/>
        <v>11820</v>
      </c>
      <c r="E284" s="4" t="str">
        <f t="shared" si="9"/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5">
        <f t="shared" si="10"/>
        <v>18360</v>
      </c>
      <c r="E285" s="4" t="str">
        <f t="shared" si="9"/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5">
        <f t="shared" si="10"/>
        <v>25300</v>
      </c>
      <c r="E286" s="4" t="str">
        <f t="shared" si="9"/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5">
        <f t="shared" si="10"/>
        <v>5120</v>
      </c>
      <c r="E287" s="4" t="str">
        <f t="shared" si="9"/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5">
        <f t="shared" si="10"/>
        <v>7420</v>
      </c>
      <c r="E288" s="4" t="str">
        <f t="shared" si="9"/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5">
        <f t="shared" si="10"/>
        <v>9140</v>
      </c>
      <c r="E289" s="4" t="str">
        <f t="shared" si="9"/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5">
        <f t="shared" si="10"/>
        <v>12840</v>
      </c>
      <c r="E290" s="4" t="str">
        <f t="shared" si="9"/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5">
        <f t="shared" si="10"/>
        <v>31420</v>
      </c>
      <c r="E291" s="4" t="str">
        <f t="shared" si="9"/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5">
        <f t="shared" si="10"/>
        <v>15120</v>
      </c>
      <c r="E292" s="4" t="str">
        <f t="shared" si="9"/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5">
        <f t="shared" si="10"/>
        <v>31420</v>
      </c>
      <c r="E293" s="4" t="str">
        <f t="shared" si="9"/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5">
        <f t="shared" si="10"/>
        <v>54320</v>
      </c>
      <c r="E294" s="4" t="str">
        <f t="shared" si="9"/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5">
        <f t="shared" si="10"/>
        <v>12800</v>
      </c>
      <c r="E295" s="4" t="str">
        <f t="shared" si="9"/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5">
        <f t="shared" si="10"/>
        <v>5100</v>
      </c>
      <c r="E296" s="4" t="str">
        <f t="shared" si="9"/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5">
        <f t="shared" si="10"/>
        <v>8260</v>
      </c>
      <c r="E297" s="4" t="str">
        <f t="shared" si="9"/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5">
        <f t="shared" si="10"/>
        <v>7220</v>
      </c>
      <c r="E298" s="4" t="str">
        <f t="shared" si="9"/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5">
        <f t="shared" si="10"/>
        <v>10880</v>
      </c>
      <c r="E299" s="4" t="str">
        <f t="shared" si="9"/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5">
        <f t="shared" si="10"/>
        <v>13560</v>
      </c>
      <c r="E300" s="4" t="str">
        <f t="shared" si="9"/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5">
        <f t="shared" si="10"/>
        <v>21080</v>
      </c>
      <c r="E301" s="4" t="str">
        <f t="shared" si="9"/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5">
        <f t="shared" si="10"/>
        <v>9640</v>
      </c>
      <c r="E302" s="4" t="str">
        <f t="shared" si="9"/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5">
        <f t="shared" si="10"/>
        <v>14440</v>
      </c>
      <c r="E303" s="4" t="str">
        <f t="shared" si="9"/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5">
        <f t="shared" si="10"/>
        <v>5380</v>
      </c>
      <c r="E304" s="4" t="str">
        <f t="shared" si="9"/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5">
        <f t="shared" si="10"/>
        <v>7420</v>
      </c>
      <c r="E305" s="4" t="str">
        <f t="shared" si="9"/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5">
        <f t="shared" si="10"/>
        <v>9240</v>
      </c>
      <c r="E306" s="4" t="str">
        <f t="shared" si="9"/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5">
        <f t="shared" si="10"/>
        <v>10820</v>
      </c>
      <c r="E307" s="4" t="str">
        <f t="shared" si="9"/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5">
        <f t="shared" si="10"/>
        <v>12960</v>
      </c>
      <c r="E308" s="4" t="str">
        <f t="shared" si="9"/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5">
        <f t="shared" si="10"/>
        <v>12880</v>
      </c>
      <c r="E309" s="4" t="str">
        <f t="shared" si="9"/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5">
        <f t="shared" si="10"/>
        <v>18040</v>
      </c>
      <c r="E310" s="4" t="str">
        <f t="shared" si="9"/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5">
        <f t="shared" si="10"/>
        <v>14440</v>
      </c>
      <c r="E311" s="4" t="str">
        <f t="shared" si="9"/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5">
        <f t="shared" si="10"/>
        <v>29140</v>
      </c>
      <c r="E312" s="4" t="str">
        <f t="shared" si="9"/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5">
        <f t="shared" si="10"/>
        <v>35720</v>
      </c>
      <c r="E313" s="4" t="str">
        <f t="shared" si="9"/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5">
        <f t="shared" si="10"/>
        <v>0</v>
      </c>
      <c r="E314" s="4" t="str">
        <f t="shared" si="9"/>
        <v xml:space="preserve">CABINATI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5">
        <f t="shared" si="10"/>
        <v>1700</v>
      </c>
      <c r="E315" s="4" t="str">
        <f t="shared" si="9"/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5">
        <f t="shared" si="10"/>
        <v>1680</v>
      </c>
      <c r="E316" s="4" t="str">
        <f t="shared" si="9"/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5">
        <f t="shared" si="10"/>
        <v>2300</v>
      </c>
      <c r="E317" s="4" t="str">
        <f t="shared" si="9"/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5">
        <f t="shared" si="10"/>
        <v>3040</v>
      </c>
      <c r="E318" s="4" t="str">
        <f t="shared" si="9"/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5">
        <f t="shared" si="10"/>
        <v>1640</v>
      </c>
      <c r="E319" s="4" t="str">
        <f t="shared" si="9"/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5">
        <f t="shared" si="10"/>
        <v>1680</v>
      </c>
      <c r="E320" s="4" t="str">
        <f t="shared" si="9"/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5">
        <f t="shared" si="10"/>
        <v>2300</v>
      </c>
      <c r="E321" s="4" t="str">
        <f t="shared" si="9"/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5">
        <f t="shared" si="10"/>
        <v>3060</v>
      </c>
      <c r="E322" s="4" t="str">
        <f t="shared" ref="E322:E337" si="11">CONCATENATE(A322,B322)</f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5">
        <f t="shared" ref="D323:D337" si="12">C323*0.02</f>
        <v>1600</v>
      </c>
      <c r="E323" s="4" t="str">
        <f t="shared" si="11"/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5">
        <f t="shared" si="12"/>
        <v>2040</v>
      </c>
      <c r="E324" s="4" t="str">
        <f t="shared" si="11"/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5">
        <f t="shared" si="12"/>
        <v>0</v>
      </c>
      <c r="E325" s="4" t="str">
        <f t="shared" si="11"/>
        <v>GRUPPI DI CONTINUITA'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5">
        <f t="shared" si="12"/>
        <v>3960</v>
      </c>
      <c r="E326" s="4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5">
        <f t="shared" si="12"/>
        <v>4660</v>
      </c>
      <c r="E327" s="4" t="str">
        <f t="shared" si="11"/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5">
        <f t="shared" si="12"/>
        <v>5580</v>
      </c>
      <c r="E328" s="4" t="str">
        <f t="shared" si="11"/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5">
        <f t="shared" si="12"/>
        <v>5960</v>
      </c>
      <c r="E329" s="4" t="str">
        <f t="shared" si="11"/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5">
        <f t="shared" si="12"/>
        <v>9560</v>
      </c>
      <c r="E330" s="4" t="str">
        <f t="shared" si="11"/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5">
        <f t="shared" si="12"/>
        <v>12520</v>
      </c>
      <c r="E331" s="4" t="str">
        <f t="shared" si="11"/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5">
        <f t="shared" si="12"/>
        <v>15140</v>
      </c>
      <c r="E332" s="4" t="str">
        <f t="shared" si="11"/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5">
        <f t="shared" si="12"/>
        <v>22560</v>
      </c>
      <c r="E333" s="4" t="str">
        <f t="shared" si="11"/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5">
        <f t="shared" si="12"/>
        <v>30540</v>
      </c>
      <c r="E334" s="4" t="str">
        <f t="shared" si="11"/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5">
        <f t="shared" si="12"/>
        <v>82680</v>
      </c>
      <c r="E335" s="4" t="str">
        <f t="shared" si="11"/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5">
        <f t="shared" si="12"/>
        <v>137000</v>
      </c>
      <c r="E336" s="4" t="str">
        <f t="shared" si="11"/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5">
        <f t="shared" si="12"/>
        <v>234240</v>
      </c>
      <c r="E337" s="4" t="str">
        <f t="shared" si="11"/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1.5546875" customWidth="1"/>
    <col min="4" max="4" width="34.21875" customWidth="1"/>
    <col min="5" max="5" width="9.33203125" customWidth="1"/>
    <col min="6" max="6" width="12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19" t="s">
        <v>580</v>
      </c>
      <c r="D1" s="16" t="s">
        <v>573</v>
      </c>
      <c r="E1" s="16" t="s">
        <v>574</v>
      </c>
      <c r="F1" s="17" t="s">
        <v>575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Row],[Column2]]=0,"respinto",Table_1[[#This Row],[Column2]]=40,"sufficiente",Table_1[[#This Row],[Column2]]=60,"discreto",Table_1[[#This Row],[Column2]]=70,"buono")</f>
        <v>sufficiente</v>
      </c>
      <c r="D2" s="8" t="str">
        <f>VLOOKUP(Table_1[[#This Row],[Column2]],$E$2:$F$5,2)</f>
        <v>sufficiente</v>
      </c>
      <c r="E2" s="8">
        <v>0</v>
      </c>
      <c r="F2" s="18" t="s">
        <v>576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Row],[Column2]]=0,"respinto",Table_1[[#This Row],[Column2]]=40,"sufficiente",Table_1[[#This Row],[Column2]]=60,"discreto",Table_1[[#This Row],[Column2]]=70,"buono")</f>
        <v>discreto</v>
      </c>
      <c r="D3" s="8" t="str">
        <f>VLOOKUP(Table_1[[#This Row],[Column2]],$E$2:$F$5,2)</f>
        <v>discreto</v>
      </c>
      <c r="E3" s="8">
        <v>40</v>
      </c>
      <c r="F3" s="18" t="s">
        <v>577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D4" s="8" t="str">
        <f>VLOOKUP(Table_1[[#This Row],[Column2]],$E$2:$F$5,2)</f>
        <v>discreto</v>
      </c>
      <c r="E4" s="8">
        <v>60</v>
      </c>
      <c r="F4" s="18" t="s">
        <v>578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Row],[Column2]]=0,"respinto",Table_1[[#This Row],[Column2]]=40,"sufficiente",Table_1[[#This Row],[Column2]]=60,"discreto",Table_1[[#This Row],[Column2]]=70,"buono")</f>
        <v>sufficiente</v>
      </c>
      <c r="D5" s="8" t="str">
        <f>VLOOKUP(Table_1[[#This Row],[Column2]],$E$2:$F$5,2)</f>
        <v>sufficiente</v>
      </c>
      <c r="E5" s="8">
        <v>70</v>
      </c>
      <c r="F5" s="18" t="s">
        <v>579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Row],[Column2]]=0,"respinto",Table_1[[#This Row],[Column2]]=40,"sufficiente",Table_1[[#This Row],[Column2]]=60,"discreto",Table_1[[#This Row],[Column2]]=70,"buono")</f>
        <v>buono</v>
      </c>
      <c r="D6" s="8" t="str">
        <f>VLOOKUP(Table_1[[#This Row],[Column2]],$E$2:$F$5,2)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Row],[Column2]]=0,"respinto",Table_1[[#This Row],[Column2]]=40,"sufficiente",Table_1[[#This Row],[Column2]]=60,"discreto",Table_1[[#This Row],[Column2]]=70,"buono")</f>
        <v>respinto</v>
      </c>
      <c r="D7" s="8" t="str">
        <f>VLOOKUP(Table_1[[#This Row],[Column2]],$E$2:$F$5,2)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D8" s="8" t="str">
        <f>VLOOKUP(Table_1[[#This Row],[Column2]],$E$2:$F$5,2)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H30" sqref="H3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3.33203125" customWidth="1"/>
    <col min="8" max="8" width="15.6640625" customWidth="1"/>
    <col min="9" max="9" width="15.21875" customWidth="1"/>
    <col min="10" max="10" width="8.6640625" customWidth="1"/>
    <col min="11" max="11" width="16.109375" customWidth="1"/>
    <col min="12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20" t="s">
        <v>569</v>
      </c>
      <c r="H1" s="21" t="s">
        <v>570</v>
      </c>
      <c r="I1" s="11"/>
      <c r="J1" s="11"/>
      <c r="K1" s="21" t="s">
        <v>571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499</v>
      </c>
      <c r="H3">
        <f>COUNTIF(C2:C80, "abbigliamento")</f>
        <v>11</v>
      </c>
      <c r="K3" s="22">
        <f>SUMIFS($D$2:$D$80,$C$2:$C$80,G3)</f>
        <v>611780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558</v>
      </c>
      <c r="H4">
        <f>COUNTIF(C2:C80,"Alimentari")</f>
        <v>5</v>
      </c>
      <c r="K4" s="22">
        <f t="shared" ref="K4:K6" si="0">SUMIFS($D$2:$D$80,$C$2:$C$80,G4)</f>
        <v>30860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506</v>
      </c>
      <c r="H5">
        <f>COUNTIF(C2:C80,"Personale")</f>
        <v>4</v>
      </c>
      <c r="K5" s="22">
        <f t="shared" si="0"/>
        <v>54000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">
        <v>547</v>
      </c>
      <c r="H6">
        <f>COUNTIF(C2:C80,"Hardware")</f>
        <v>4</v>
      </c>
      <c r="K6" s="22">
        <f t="shared" si="0"/>
        <v>6765600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24" t="s">
        <v>581</v>
      </c>
      <c r="H11" s="24" t="s">
        <v>583</v>
      </c>
      <c r="I11" s="24" t="s">
        <v>584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23" t="s">
        <v>501</v>
      </c>
      <c r="H12">
        <f>COUNTIF(B2:B80,G12)</f>
        <v>2</v>
      </c>
      <c r="I12" s="25" cm="1">
        <f t="array" aca="1" ref="I12:I18" ca="1">SUMIF(B2:B80,G12:G18,D2)</f>
        <v>73450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23" t="s">
        <v>507</v>
      </c>
      <c r="H13">
        <f t="shared" ref="H13:H17" si="1">COUNTIF(B3:B81,G13)</f>
        <v>1</v>
      </c>
      <c r="I13" s="25">
        <f ca="1"/>
        <v>50800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23" t="s">
        <v>509</v>
      </c>
      <c r="H14">
        <f t="shared" si="1"/>
        <v>1</v>
      </c>
      <c r="I14" s="25">
        <f ca="1"/>
        <v>98450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23" t="s">
        <v>582</v>
      </c>
      <c r="H15">
        <f t="shared" si="1"/>
        <v>0</v>
      </c>
      <c r="I15" s="25">
        <f ca="1"/>
        <v>0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23" t="s">
        <v>525</v>
      </c>
      <c r="H16">
        <f t="shared" si="1"/>
        <v>4</v>
      </c>
      <c r="I16" s="25">
        <f ca="1"/>
        <v>283000</v>
      </c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23" t="s">
        <v>528</v>
      </c>
      <c r="H17">
        <f t="shared" si="1"/>
        <v>2</v>
      </c>
      <c r="I17" s="25">
        <f ca="1"/>
        <v>107700</v>
      </c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23" t="s">
        <v>529</v>
      </c>
      <c r="H18">
        <f>COUNTIF(B8:B86,G18)</f>
        <v>1</v>
      </c>
      <c r="I18" s="25">
        <f ca="1"/>
        <v>27270</v>
      </c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26" t="s">
        <v>585</v>
      </c>
      <c r="H23" s="26" t="s">
        <v>586</v>
      </c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">
        <v>499</v>
      </c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dataValidations count="1">
    <dataValidation type="list" allowBlank="1" showInputMessage="1" showErrorMessage="1" promptTitle="valori" prompt="inserisci categoria" sqref="G24" xr:uid="{5A1C810D-FFD6-40D4-A54A-F71406C42B93}">
      <formula1>$C$2:$C$80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LAURA MONGIOVI</cp:lastModifiedBy>
  <dcterms:created xsi:type="dcterms:W3CDTF">2005-04-12T12:35:30Z</dcterms:created>
  <dcterms:modified xsi:type="dcterms:W3CDTF">2024-10-05T23:30:47Z</dcterms:modified>
</cp:coreProperties>
</file>