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13_ncr:1_{2E47B057-28B1-467F-A707-1BEFB9E61FF0}" xr6:coauthVersionLast="47" xr6:coauthVersionMax="47" xr10:uidLastSave="{00000000-0000-0000-0000-000000000000}"/>
  <bookViews>
    <workbookView xWindow="876" yWindow="-108" windowWidth="22272" windowHeight="13176" tabRatio="856" xr2:uid="{A31826D5-08EB-4F9B-8F58-FDCFC396199F}"/>
  </bookViews>
  <sheets>
    <sheet name="Tipo de cambio" sheetId="46" r:id="rId1"/>
    <sheet name="INPC" sheetId="44" r:id="rId2"/>
    <sheet name="INPC datos" sheetId="45" r:id="rId3"/>
    <sheet name="Humedad relativa" sheetId="41" r:id="rId4"/>
    <sheet name="Humedad relativa ciclo" sheetId="43" r:id="rId5"/>
    <sheet name="Temperatura" sheetId="1" r:id="rId6"/>
    <sheet name="Temperatura ciclo" sheetId="4" r:id="rId7"/>
    <sheet name="Temperatura ciclo ln" sheetId="6" r:id="rId8"/>
    <sheet name="Lluvia" sheetId="2" r:id="rId9"/>
    <sheet name="Lluvia ciclo" sheetId="5" r:id="rId10"/>
    <sheet name="Lluvia ciclo ln" sheetId="7" r:id="rId11"/>
  </sheets>
  <definedNames>
    <definedName name="_xlnm._FilterDatabase" localSheetId="3" hidden="1">'Humedad relativa'!$A$1:$B$253</definedName>
    <definedName name="_xlnm._FilterDatabase" localSheetId="0" hidden="1">'Tipo de cambio'!$C$1:$D$1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46" l="1"/>
  <c r="M4" i="46"/>
  <c r="M5" i="46"/>
  <c r="M6" i="46"/>
  <c r="M7" i="46"/>
  <c r="M8" i="46"/>
  <c r="M9" i="46"/>
  <c r="M10" i="46"/>
  <c r="M11" i="46"/>
  <c r="M12" i="46"/>
  <c r="M13" i="46"/>
  <c r="M14" i="46"/>
  <c r="M15" i="46"/>
  <c r="M16" i="46"/>
  <c r="M17" i="46"/>
  <c r="M18" i="46"/>
  <c r="M19" i="46"/>
  <c r="M20" i="46"/>
  <c r="M21" i="46"/>
  <c r="M22" i="46"/>
  <c r="M2" i="46"/>
  <c r="G22" i="46" a="1"/>
  <c r="G22" i="46" s="1"/>
  <c r="G21" i="46" a="1"/>
  <c r="G21" i="46" s="1"/>
  <c r="G20" i="46" a="1"/>
  <c r="G20" i="46" s="1"/>
  <c r="G19" i="46" a="1"/>
  <c r="G19" i="46" s="1"/>
  <c r="G18" i="46" a="1"/>
  <c r="G18" i="46" s="1"/>
  <c r="G17" i="46" a="1"/>
  <c r="G17" i="46" s="1"/>
  <c r="G16" i="46" a="1"/>
  <c r="G16" i="46" s="1"/>
  <c r="G15" i="46" a="1"/>
  <c r="G15" i="46" s="1"/>
  <c r="G14" i="46" a="1"/>
  <c r="G14" i="46" s="1"/>
  <c r="G13" i="46" a="1"/>
  <c r="G13" i="46" s="1"/>
  <c r="G12" i="46" a="1"/>
  <c r="G12" i="46" s="1"/>
  <c r="G11" i="46" a="1"/>
  <c r="G11" i="46" s="1"/>
  <c r="G10" i="46" a="1"/>
  <c r="G10" i="46" s="1"/>
  <c r="G9" i="46" a="1"/>
  <c r="G9" i="46" s="1"/>
  <c r="G8" i="46" a="1"/>
  <c r="G8" i="46" s="1"/>
  <c r="G7" i="46" a="1"/>
  <c r="G7" i="46" s="1"/>
  <c r="G6" i="46" a="1"/>
  <c r="G6" i="46" s="1"/>
  <c r="G5" i="46" a="1"/>
  <c r="G5" i="46" s="1"/>
  <c r="G4" i="46" a="1"/>
  <c r="G4" i="46" s="1"/>
  <c r="G3" i="46" a="1"/>
  <c r="G3" i="46" s="1"/>
  <c r="G2" i="46" a="1"/>
  <c r="G2" i="46" s="1"/>
  <c r="E22" i="44" a="1"/>
  <c r="E22" i="44" s="1"/>
  <c r="B22" i="44" a="1"/>
  <c r="B22" i="44" s="1"/>
  <c r="H22" i="44" s="1"/>
  <c r="E21" i="44" a="1"/>
  <c r="E21" i="44" s="1"/>
  <c r="B21" i="44" a="1"/>
  <c r="B21" i="44" s="1"/>
  <c r="H21" i="44" s="1"/>
  <c r="E20" i="44" a="1"/>
  <c r="E20" i="44" s="1"/>
  <c r="B20" i="44" a="1"/>
  <c r="B20" i="44" s="1"/>
  <c r="H20" i="44" s="1"/>
  <c r="E19" i="44" a="1"/>
  <c r="E19" i="44" s="1"/>
  <c r="B19" i="44" a="1"/>
  <c r="B19" i="44" s="1"/>
  <c r="H19" i="44" s="1"/>
  <c r="E18" i="44" a="1"/>
  <c r="E18" i="44" s="1"/>
  <c r="B18" i="44" a="1"/>
  <c r="B18" i="44" s="1"/>
  <c r="H18" i="44" s="1"/>
  <c r="E17" i="44" a="1"/>
  <c r="E17" i="44" s="1"/>
  <c r="B17" i="44" a="1"/>
  <c r="B17" i="44" s="1"/>
  <c r="H17" i="44" s="1"/>
  <c r="E16" i="44" a="1"/>
  <c r="E16" i="44" s="1"/>
  <c r="B16" i="44" a="1"/>
  <c r="B16" i="44" s="1"/>
  <c r="H16" i="44" s="1"/>
  <c r="E15" i="44" a="1"/>
  <c r="E15" i="44" s="1"/>
  <c r="B15" i="44" a="1"/>
  <c r="B15" i="44" s="1"/>
  <c r="H15" i="44" s="1"/>
  <c r="E14" i="44" a="1"/>
  <c r="E14" i="44" s="1"/>
  <c r="B14" i="44" a="1"/>
  <c r="B14" i="44" s="1"/>
  <c r="H14" i="44" s="1"/>
  <c r="E13" i="44" a="1"/>
  <c r="E13" i="44" s="1"/>
  <c r="B13" i="44" a="1"/>
  <c r="B13" i="44" s="1"/>
  <c r="H13" i="44" s="1"/>
  <c r="E12" i="44" a="1"/>
  <c r="E12" i="44" s="1"/>
  <c r="B12" i="44" a="1"/>
  <c r="B12" i="44" s="1"/>
  <c r="H12" i="44" s="1"/>
  <c r="E11" i="44" a="1"/>
  <c r="E11" i="44" s="1"/>
  <c r="B11" i="44" a="1"/>
  <c r="B11" i="44" s="1"/>
  <c r="H11" i="44" s="1"/>
  <c r="E10" i="44" a="1"/>
  <c r="E10" i="44" s="1"/>
  <c r="B10" i="44" a="1"/>
  <c r="B10" i="44" s="1"/>
  <c r="H10" i="44" s="1"/>
  <c r="E9" i="44" a="1"/>
  <c r="E9" i="44" s="1"/>
  <c r="B9" i="44" a="1"/>
  <c r="B9" i="44" s="1"/>
  <c r="H9" i="44" s="1"/>
  <c r="E8" i="44" a="1"/>
  <c r="E8" i="44" s="1"/>
  <c r="B8" i="44" a="1"/>
  <c r="B8" i="44" s="1"/>
  <c r="H8" i="44" s="1"/>
  <c r="E7" i="44" a="1"/>
  <c r="E7" i="44" s="1"/>
  <c r="B7" i="44" a="1"/>
  <c r="B7" i="44" s="1"/>
  <c r="H7" i="44" s="1"/>
  <c r="E6" i="44" a="1"/>
  <c r="E6" i="44" s="1"/>
  <c r="B6" i="44" a="1"/>
  <c r="B6" i="44" s="1"/>
  <c r="H6" i="44" s="1"/>
  <c r="E5" i="44" a="1"/>
  <c r="E5" i="44" s="1"/>
  <c r="B5" i="44" a="1"/>
  <c r="B5" i="44" s="1"/>
  <c r="H5" i="44" s="1"/>
  <c r="E4" i="44" a="1"/>
  <c r="E4" i="44" s="1"/>
  <c r="B4" i="44" a="1"/>
  <c r="B4" i="44" s="1"/>
  <c r="H4" i="44" s="1"/>
  <c r="E3" i="44" a="1"/>
  <c r="E3" i="44" s="1"/>
  <c r="B3" i="44" a="1"/>
  <c r="B3" i="44" s="1"/>
  <c r="H3" i="44" s="1"/>
  <c r="E2" i="44" a="1"/>
  <c r="E2" i="44" s="1"/>
  <c r="B2" i="44" a="1"/>
  <c r="B2" i="44" s="1"/>
  <c r="H2" i="44" s="1"/>
  <c r="E2" i="43" a="1"/>
  <c r="E2" i="43"/>
  <c r="K2" i="43" s="1"/>
  <c r="E3" i="43" a="1"/>
  <c r="E3" i="43" s="1"/>
  <c r="K3" i="43" s="1"/>
  <c r="E4" i="43" a="1"/>
  <c r="E4" i="43"/>
  <c r="K4" i="43" s="1"/>
  <c r="E5" i="43" a="1"/>
  <c r="E5" i="43" s="1"/>
  <c r="K5" i="43" s="1"/>
  <c r="E6" i="43" a="1"/>
  <c r="E6" i="43"/>
  <c r="K6" i="43" s="1"/>
  <c r="E7" i="43" a="1"/>
  <c r="E7" i="43" s="1"/>
  <c r="K7" i="43" s="1"/>
  <c r="E8" i="43" a="1"/>
  <c r="E8" i="43"/>
  <c r="K8" i="43" s="1"/>
  <c r="E9" i="43" a="1"/>
  <c r="E9" i="43" s="1"/>
  <c r="K9" i="43" s="1"/>
  <c r="E10" i="43" a="1"/>
  <c r="E10" i="43"/>
  <c r="K10" i="43" s="1"/>
  <c r="E11" i="43" a="1"/>
  <c r="E11" i="43" s="1"/>
  <c r="K11" i="43" s="1"/>
  <c r="E12" i="43" a="1"/>
  <c r="E12" i="43"/>
  <c r="K12" i="43" s="1"/>
  <c r="E13" i="43" a="1"/>
  <c r="E13" i="43" s="1"/>
  <c r="K13" i="43" s="1"/>
  <c r="E14" i="43" a="1"/>
  <c r="E14" i="43"/>
  <c r="K14" i="43" s="1"/>
  <c r="E15" i="43" a="1"/>
  <c r="E15" i="43" s="1"/>
  <c r="K15" i="43" s="1"/>
  <c r="E16" i="43" a="1"/>
  <c r="E16" i="43"/>
  <c r="K16" i="43" s="1"/>
  <c r="E17" i="43" a="1"/>
  <c r="E17" i="43" s="1"/>
  <c r="K17" i="43" s="1"/>
  <c r="E18" i="43" a="1"/>
  <c r="E18" i="43"/>
  <c r="K18" i="43" s="1"/>
  <c r="E19" i="43" a="1"/>
  <c r="E19" i="43" s="1"/>
  <c r="K19" i="43" s="1"/>
  <c r="E20" i="43" a="1"/>
  <c r="E20" i="43"/>
  <c r="K20" i="43" s="1"/>
  <c r="E21" i="43" a="1"/>
  <c r="E21" i="43" s="1"/>
  <c r="K21" i="43" s="1"/>
  <c r="E22" i="43" a="1"/>
  <c r="E22" i="43"/>
  <c r="I22" i="43"/>
  <c r="K22" i="43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" i="4"/>
  <c r="J22" i="43" l="1"/>
  <c r="H22" i="43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" i="5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" i="6"/>
  <c r="B24" i="7" l="1"/>
  <c r="B23" i="7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" i="7"/>
  <c r="K2" i="7"/>
  <c r="L2" i="7"/>
  <c r="M2" i="7"/>
  <c r="N2" i="7"/>
  <c r="O2" i="7"/>
  <c r="K3" i="7"/>
  <c r="L3" i="7"/>
  <c r="M3" i="7"/>
  <c r="N3" i="7"/>
  <c r="O3" i="7"/>
  <c r="K4" i="7"/>
  <c r="L4" i="7"/>
  <c r="M4" i="7"/>
  <c r="N4" i="7"/>
  <c r="O4" i="7"/>
  <c r="K5" i="7"/>
  <c r="L5" i="7"/>
  <c r="M5" i="7"/>
  <c r="N5" i="7"/>
  <c r="O5" i="7"/>
  <c r="K6" i="7"/>
  <c r="L6" i="7"/>
  <c r="M6" i="7"/>
  <c r="N6" i="7"/>
  <c r="O6" i="7"/>
  <c r="K7" i="7"/>
  <c r="L7" i="7"/>
  <c r="M7" i="7"/>
  <c r="N7" i="7"/>
  <c r="O7" i="7"/>
  <c r="K8" i="7"/>
  <c r="L8" i="7"/>
  <c r="M8" i="7"/>
  <c r="N8" i="7"/>
  <c r="O8" i="7"/>
  <c r="K9" i="7"/>
  <c r="L9" i="7"/>
  <c r="M9" i="7"/>
  <c r="N9" i="7"/>
  <c r="O9" i="7"/>
  <c r="K10" i="7"/>
  <c r="L10" i="7"/>
  <c r="M10" i="7"/>
  <c r="N10" i="7"/>
  <c r="O10" i="7"/>
  <c r="K11" i="7"/>
  <c r="L11" i="7"/>
  <c r="M11" i="7"/>
  <c r="N11" i="7"/>
  <c r="O11" i="7"/>
  <c r="K12" i="7"/>
  <c r="L12" i="7"/>
  <c r="M12" i="7"/>
  <c r="N12" i="7"/>
  <c r="O12" i="7"/>
  <c r="K13" i="7"/>
  <c r="L13" i="7"/>
  <c r="M13" i="7"/>
  <c r="N13" i="7"/>
  <c r="O13" i="7"/>
  <c r="K14" i="7"/>
  <c r="L14" i="7"/>
  <c r="M14" i="7"/>
  <c r="N14" i="7"/>
  <c r="O14" i="7"/>
  <c r="K15" i="7"/>
  <c r="L15" i="7"/>
  <c r="M15" i="7"/>
  <c r="N15" i="7"/>
  <c r="O15" i="7"/>
  <c r="K16" i="7"/>
  <c r="L16" i="7"/>
  <c r="M16" i="7"/>
  <c r="N16" i="7"/>
  <c r="O16" i="7"/>
  <c r="K17" i="7"/>
  <c r="L17" i="7"/>
  <c r="M17" i="7"/>
  <c r="N17" i="7"/>
  <c r="O17" i="7"/>
  <c r="K18" i="7"/>
  <c r="L18" i="7"/>
  <c r="M18" i="7"/>
  <c r="N18" i="7"/>
  <c r="O18" i="7"/>
  <c r="K19" i="7"/>
  <c r="L19" i="7"/>
  <c r="M19" i="7"/>
  <c r="N19" i="7"/>
  <c r="O19" i="7"/>
  <c r="K20" i="7"/>
  <c r="L20" i="7"/>
  <c r="M20" i="7"/>
  <c r="N20" i="7"/>
  <c r="O20" i="7"/>
  <c r="K21" i="7"/>
  <c r="L21" i="7"/>
  <c r="M21" i="7"/>
  <c r="N21" i="7"/>
  <c r="O21" i="7"/>
  <c r="K22" i="7"/>
  <c r="L22" i="7"/>
  <c r="M22" i="7"/>
  <c r="N22" i="7"/>
  <c r="O2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" i="7"/>
  <c r="L2" i="6"/>
  <c r="M2" i="6"/>
  <c r="N2" i="6"/>
  <c r="O2" i="6"/>
  <c r="P2" i="6"/>
  <c r="L3" i="6"/>
  <c r="M3" i="6"/>
  <c r="N3" i="6"/>
  <c r="O3" i="6"/>
  <c r="P3" i="6"/>
  <c r="L4" i="6"/>
  <c r="M4" i="6"/>
  <c r="N4" i="6"/>
  <c r="O4" i="6"/>
  <c r="P4" i="6"/>
  <c r="L5" i="6"/>
  <c r="M5" i="6"/>
  <c r="N5" i="6"/>
  <c r="O5" i="6"/>
  <c r="P5" i="6"/>
  <c r="L6" i="6"/>
  <c r="M6" i="6"/>
  <c r="N6" i="6"/>
  <c r="O6" i="6"/>
  <c r="P6" i="6"/>
  <c r="L7" i="6"/>
  <c r="M7" i="6"/>
  <c r="N7" i="6"/>
  <c r="O7" i="6"/>
  <c r="P7" i="6"/>
  <c r="L8" i="6"/>
  <c r="M8" i="6"/>
  <c r="N8" i="6"/>
  <c r="O8" i="6"/>
  <c r="P8" i="6"/>
  <c r="L9" i="6"/>
  <c r="M9" i="6"/>
  <c r="N9" i="6"/>
  <c r="O9" i="6"/>
  <c r="P9" i="6"/>
  <c r="L10" i="6"/>
  <c r="M10" i="6"/>
  <c r="N10" i="6"/>
  <c r="O10" i="6"/>
  <c r="P10" i="6"/>
  <c r="L11" i="6"/>
  <c r="M11" i="6"/>
  <c r="N11" i="6"/>
  <c r="O11" i="6"/>
  <c r="P11" i="6"/>
  <c r="L12" i="6"/>
  <c r="M12" i="6"/>
  <c r="N12" i="6"/>
  <c r="O12" i="6"/>
  <c r="P12" i="6"/>
  <c r="L13" i="6"/>
  <c r="M13" i="6"/>
  <c r="N13" i="6"/>
  <c r="O13" i="6"/>
  <c r="P13" i="6"/>
  <c r="L14" i="6"/>
  <c r="M14" i="6"/>
  <c r="N14" i="6"/>
  <c r="O14" i="6"/>
  <c r="P14" i="6"/>
  <c r="L15" i="6"/>
  <c r="M15" i="6"/>
  <c r="N15" i="6"/>
  <c r="O15" i="6"/>
  <c r="P15" i="6"/>
  <c r="L16" i="6"/>
  <c r="M16" i="6"/>
  <c r="N16" i="6"/>
  <c r="O16" i="6"/>
  <c r="P16" i="6"/>
  <c r="L17" i="6"/>
  <c r="M17" i="6"/>
  <c r="N17" i="6"/>
  <c r="O17" i="6"/>
  <c r="P17" i="6"/>
  <c r="L18" i="6"/>
  <c r="M18" i="6"/>
  <c r="N18" i="6"/>
  <c r="O18" i="6"/>
  <c r="P18" i="6"/>
  <c r="L19" i="6"/>
  <c r="M19" i="6"/>
  <c r="N19" i="6"/>
  <c r="O19" i="6"/>
  <c r="P19" i="6"/>
  <c r="L20" i="6"/>
  <c r="M20" i="6"/>
  <c r="N20" i="6"/>
  <c r="O20" i="6"/>
  <c r="P20" i="6"/>
  <c r="L21" i="6"/>
  <c r="M21" i="6"/>
  <c r="N21" i="6"/>
  <c r="O21" i="6"/>
  <c r="P21" i="6"/>
  <c r="L22" i="6"/>
  <c r="M22" i="6"/>
  <c r="N22" i="6"/>
  <c r="O22" i="6"/>
  <c r="P22" i="6"/>
  <c r="K3" i="6"/>
  <c r="Q3" i="6" s="1"/>
  <c r="K4" i="6"/>
  <c r="Q4" i="6" s="1"/>
  <c r="K5" i="6"/>
  <c r="Q5" i="6" s="1"/>
  <c r="K6" i="6"/>
  <c r="Q6" i="6" s="1"/>
  <c r="K7" i="6"/>
  <c r="Q7" i="6" s="1"/>
  <c r="K8" i="6"/>
  <c r="Q8" i="6" s="1"/>
  <c r="K9" i="6"/>
  <c r="Q9" i="6" s="1"/>
  <c r="K10" i="6"/>
  <c r="Q10" i="6" s="1"/>
  <c r="K11" i="6"/>
  <c r="Q11" i="6" s="1"/>
  <c r="K12" i="6"/>
  <c r="Q12" i="6" s="1"/>
  <c r="K13" i="6"/>
  <c r="Q13" i="6" s="1"/>
  <c r="K14" i="6"/>
  <c r="Q14" i="6" s="1"/>
  <c r="K15" i="6"/>
  <c r="Q15" i="6" s="1"/>
  <c r="K16" i="6"/>
  <c r="Q16" i="6" s="1"/>
  <c r="K17" i="6"/>
  <c r="Q17" i="6" s="1"/>
  <c r="K18" i="6"/>
  <c r="Q18" i="6" s="1"/>
  <c r="K19" i="6"/>
  <c r="Q19" i="6" s="1"/>
  <c r="K20" i="6"/>
  <c r="Q20" i="6" s="1"/>
  <c r="K21" i="6"/>
  <c r="Q21" i="6" s="1"/>
  <c r="K22" i="6"/>
  <c r="Q22" i="6" s="1"/>
  <c r="K2" i="6"/>
  <c r="Q2" i="6" s="1"/>
  <c r="J20" i="4"/>
  <c r="J19" i="4"/>
  <c r="J18" i="4"/>
  <c r="J17" i="4"/>
  <c r="J16" i="4"/>
  <c r="J15" i="4"/>
  <c r="L20" i="5"/>
  <c r="L19" i="5"/>
  <c r="L23" i="5"/>
  <c r="L22" i="5"/>
  <c r="L21" i="5"/>
  <c r="L1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<sst xmlns="http://schemas.openxmlformats.org/spreadsheetml/2006/main" count="417" uniqueCount="57">
  <si>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</si>
  <si>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</si>
  <si>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</si>
  <si>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</si>
  <si>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</si>
  <si>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</si>
  <si>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</si>
  <si>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</si>
  <si>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</si>
  <si>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</si>
  <si>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</si>
  <si>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</si>
  <si>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</si>
  <si>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Anual</t>
  </si>
  <si>
    <t>Enero año sig</t>
  </si>
  <si>
    <t xml:space="preserve">Febrero año sig </t>
  </si>
  <si>
    <t>Marzo sig</t>
  </si>
  <si>
    <t>Promedio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</si>
  <si>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</si>
  <si>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</si>
  <si>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</si>
  <si>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</si>
  <si>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</si>
  <si>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</si>
  <si>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</si>
  <si>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</si>
  <si>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</si>
  <si>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</si>
  <si>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</si>
  <si>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</si>
  <si>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</si>
  <si>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Se cambia 0 a 0.1 para poder aplicar Ln</t>
  </si>
  <si>
    <t>Promedio P</t>
  </si>
  <si>
    <t>Promedio T</t>
  </si>
  <si>
    <t>Precipitaciones</t>
  </si>
  <si>
    <t>Temperatura</t>
  </si>
  <si>
    <t>Humedad_Promedio</t>
  </si>
  <si>
    <t>Fecha</t>
  </si>
  <si>
    <t>Marzo sig año</t>
  </si>
  <si>
    <t xml:space="preserve">Febrero sig año </t>
  </si>
  <si>
    <t>Enero sig año</t>
  </si>
  <si>
    <t xml:space="preserve">Octubre </t>
  </si>
  <si>
    <t>Humedad</t>
  </si>
  <si>
    <t>Febrero sig año</t>
  </si>
  <si>
    <t>Promedio INPC</t>
  </si>
  <si>
    <t>Mes</t>
  </si>
  <si>
    <t>ENE</t>
  </si>
  <si>
    <t>FEB</t>
  </si>
  <si>
    <t>MAR</t>
  </si>
  <si>
    <t>OCT</t>
  </si>
  <si>
    <t>NOV</t>
  </si>
  <si>
    <t>DIC</t>
  </si>
  <si>
    <t>Promedio HR</t>
  </si>
  <si>
    <t>SF18561</t>
  </si>
  <si>
    <t xml:space="preserve">Año </t>
  </si>
  <si>
    <t>Precio</t>
  </si>
  <si>
    <t>Promedio 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</si>
</sst>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color rgb="FF222222"/>
      <name val="Arial"/>
      <family val="2"/>
    </font>
    <font>
      <sz val="11"/>
      <color rgb="FF222222"/>
      <name val="Aptos Narrow"/>
      <family val="2"/>
      <scheme val="minor"/>
    </font>
    <font>
      <sz val="11"/>
      <color rgb="FF777777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9ECEF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  <xf numFmtId="0" fontId="4" fillId="0" borderId="0"/>
  </cellStyleXfs>
  <cellXfs count="23">
    <xf numFmtId="0" fontId="0" fillId="0" borderId="0" xfId="0"/>
    <xf numFmtId="0" fontId="2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/>
    <xf numFmtId="0" fontId="0" fillId="0" borderId="2" xfId="0" applyBorder="1"/>
    <xf numFmtId="0" fontId="3" fillId="0" borderId="3" xfId="0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2" fillId="3" borderId="0" xfId="2" applyBorder="1" applyAlignment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14" fontId="0" fillId="0" borderId="0" xfId="0" applyNumberFormat="1"/>
    <xf numFmtId="0" fontId="0" fillId="0" borderId="5" xfId="0" applyBorder="1"/>
    <xf numFmtId="0" fontId="5" fillId="0" borderId="6" xfId="0" applyFont="1" applyBorder="1" applyAlignment="1">
      <alignment horizontal="center" vertical="top" wrapText="1"/>
    </xf>
    <xf numFmtId="0" fontId="2" fillId="2" borderId="1" xfId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2" fillId="2" borderId="0" xfId="1"/>
    <xf numFmtId="0" fontId="3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5">
    <cellStyle name="Énfasis1" xfId="1" builtinId="29"/>
    <cellStyle name="Énfasis2" xfId="2" builtinId="33"/>
    <cellStyle name="Normal" xfId="0" builtinId="0"/>
    <cellStyle name="Normal 2" xfId="4" xr:uid="{0F12FA12-6BAB-4C57-B60F-EBEBA0CABE2D}"/>
    <cellStyle name="Normal 3" xfId="3" xr:uid="{20845B1C-0343-4DF0-846E-2FE512814A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'Temperatura ciclo'!$B$1</c:f>
              <c:strCache>
                <c:ptCount val="1"/>
                <c:pt idx="0">
                  <c:v>Octubre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'Temperatura ciclo'!$A$2:$A$22</c:f>
              <c:numCache>
                <c:formatCode>General</c:formatCode>
                <c:ptCount val="2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  <c:pt idx="20">
                  <c:v>2023</c:v>
                </c:pt>
              </c:numCache>
            </c:numRef>
          </c:cat>
          <c:val>
            <c:numRef>
              <c:f>'Temperatura ciclo'!$B$2:$B$22</c:f>
              <c:numCache>
                <c:formatCode>General</c:formatCode>
                <c:ptCount val="21"/>
                <c:pt idx="0">
                  <c:v>27.1</c:v>
                </c:pt>
                <c:pt idx="1">
                  <c:v>27.2</c:v>
                </c:pt>
                <c:pt idx="2">
                  <c:v>27.7</c:v>
                </c:pt>
                <c:pt idx="3">
                  <c:v>27.6</c:v>
                </c:pt>
                <c:pt idx="4">
                  <c:v>26.7</c:v>
                </c:pt>
                <c:pt idx="5">
                  <c:v>26.3</c:v>
                </c:pt>
                <c:pt idx="6">
                  <c:v>26.7</c:v>
                </c:pt>
                <c:pt idx="7">
                  <c:v>27.3</c:v>
                </c:pt>
                <c:pt idx="8">
                  <c:v>27.5</c:v>
                </c:pt>
                <c:pt idx="9">
                  <c:v>27.1</c:v>
                </c:pt>
                <c:pt idx="10">
                  <c:v>27.1</c:v>
                </c:pt>
                <c:pt idx="11">
                  <c:v>28.2</c:v>
                </c:pt>
                <c:pt idx="12">
                  <c:v>27.9</c:v>
                </c:pt>
                <c:pt idx="13">
                  <c:v>29.3</c:v>
                </c:pt>
                <c:pt idx="14">
                  <c:v>29.5</c:v>
                </c:pt>
                <c:pt idx="15">
                  <c:v>27.7</c:v>
                </c:pt>
                <c:pt idx="16">
                  <c:v>28.2</c:v>
                </c:pt>
                <c:pt idx="17">
                  <c:v>29.5</c:v>
                </c:pt>
                <c:pt idx="18">
                  <c:v>28.4</c:v>
                </c:pt>
                <c:pt idx="19">
                  <c:v>27.4</c:v>
                </c:pt>
                <c:pt idx="20">
                  <c:v>28.3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E0-4F2A-81D2-82B2F8A088B9}"/>
            </c:ext>
          </c:extLst>
        </c:ser>
        <c:ser>
          <c:idx val="1"/>
          <c:order val="1"/>
          <c:tx>
            <c:strRef>
              <c:f>'Temperatura ciclo'!$C$1</c:f>
              <c:strCache>
                <c:ptCount val="1"/>
                <c:pt idx="0">
                  <c:v>Noviembre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'Temperatura ciclo'!$A$2:$A$22</c:f>
              <c:numCache>
                <c:formatCode>General</c:formatCode>
                <c:ptCount val="2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  <c:pt idx="20">
                  <c:v>2023</c:v>
                </c:pt>
              </c:numCache>
            </c:numRef>
          </c:cat>
          <c:val>
            <c:numRef>
              <c:f>'Temperatura ciclo'!$C$2:$C$22</c:f>
              <c:numCache>
                <c:formatCode>General</c:formatCode>
                <c:ptCount val="21"/>
                <c:pt idx="0">
                  <c:v>22.6</c:v>
                </c:pt>
                <c:pt idx="1">
                  <c:v>22.6</c:v>
                </c:pt>
                <c:pt idx="2">
                  <c:v>24.2</c:v>
                </c:pt>
                <c:pt idx="3">
                  <c:v>24.3</c:v>
                </c:pt>
                <c:pt idx="4">
                  <c:v>24.3</c:v>
                </c:pt>
                <c:pt idx="5">
                  <c:v>24.4</c:v>
                </c:pt>
                <c:pt idx="6">
                  <c:v>23.3</c:v>
                </c:pt>
                <c:pt idx="7">
                  <c:v>22.3</c:v>
                </c:pt>
                <c:pt idx="8">
                  <c:v>23.3</c:v>
                </c:pt>
                <c:pt idx="9">
                  <c:v>24.3</c:v>
                </c:pt>
                <c:pt idx="10">
                  <c:v>24.3</c:v>
                </c:pt>
                <c:pt idx="11">
                  <c:v>23.7</c:v>
                </c:pt>
                <c:pt idx="12">
                  <c:v>24.4</c:v>
                </c:pt>
                <c:pt idx="13">
                  <c:v>25.5</c:v>
                </c:pt>
                <c:pt idx="14">
                  <c:v>26</c:v>
                </c:pt>
                <c:pt idx="15">
                  <c:v>23.6</c:v>
                </c:pt>
                <c:pt idx="16">
                  <c:v>25.3</c:v>
                </c:pt>
                <c:pt idx="17">
                  <c:v>25.4</c:v>
                </c:pt>
                <c:pt idx="18">
                  <c:v>25.4</c:v>
                </c:pt>
                <c:pt idx="19">
                  <c:v>22.5</c:v>
                </c:pt>
                <c:pt idx="20">
                  <c:v>25.3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E0-4F2A-81D2-82B2F8A088B9}"/>
            </c:ext>
          </c:extLst>
        </c:ser>
        <c:ser>
          <c:idx val="2"/>
          <c:order val="2"/>
          <c:tx>
            <c:strRef>
              <c:f>'Temperatura ciclo'!$D$1</c:f>
              <c:strCache>
                <c:ptCount val="1"/>
                <c:pt idx="0">
                  <c:v>Diciembre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'Temperatura ciclo'!$A$2:$A$22</c:f>
              <c:numCache>
                <c:formatCode>General</c:formatCode>
                <c:ptCount val="2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  <c:pt idx="20">
                  <c:v>2023</c:v>
                </c:pt>
              </c:numCache>
            </c:numRef>
          </c:cat>
          <c:val>
            <c:numRef>
              <c:f>'Temperatura ciclo'!$D$2:$D$22</c:f>
              <c:numCache>
                <c:formatCode>General</c:formatCode>
                <c:ptCount val="21"/>
                <c:pt idx="0">
                  <c:v>19.5</c:v>
                </c:pt>
                <c:pt idx="1">
                  <c:v>19.8</c:v>
                </c:pt>
                <c:pt idx="2">
                  <c:v>19.899999999999999</c:v>
                </c:pt>
                <c:pt idx="3">
                  <c:v>19.7</c:v>
                </c:pt>
                <c:pt idx="4">
                  <c:v>20.3</c:v>
                </c:pt>
                <c:pt idx="5">
                  <c:v>20.2</c:v>
                </c:pt>
                <c:pt idx="6">
                  <c:v>19.7</c:v>
                </c:pt>
                <c:pt idx="7">
                  <c:v>18.7</c:v>
                </c:pt>
                <c:pt idx="8">
                  <c:v>18.899999999999999</c:v>
                </c:pt>
                <c:pt idx="9">
                  <c:v>20.7</c:v>
                </c:pt>
                <c:pt idx="10">
                  <c:v>21</c:v>
                </c:pt>
                <c:pt idx="11">
                  <c:v>20.6</c:v>
                </c:pt>
                <c:pt idx="12">
                  <c:v>20.100000000000001</c:v>
                </c:pt>
                <c:pt idx="13">
                  <c:v>21.5</c:v>
                </c:pt>
                <c:pt idx="14">
                  <c:v>22</c:v>
                </c:pt>
                <c:pt idx="15">
                  <c:v>20.3</c:v>
                </c:pt>
                <c:pt idx="16">
                  <c:v>21.2</c:v>
                </c:pt>
                <c:pt idx="17">
                  <c:v>20.399999999999999</c:v>
                </c:pt>
                <c:pt idx="18">
                  <c:v>22</c:v>
                </c:pt>
                <c:pt idx="19">
                  <c:v>20.6</c:v>
                </c:pt>
                <c:pt idx="20">
                  <c:v>22.2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E0-4F2A-81D2-82B2F8A088B9}"/>
            </c:ext>
          </c:extLst>
        </c:ser>
        <c:ser>
          <c:idx val="3"/>
          <c:order val="3"/>
          <c:tx>
            <c:strRef>
              <c:f>'Temperatura ciclo'!$E$1</c:f>
              <c:strCache>
                <c:ptCount val="1"/>
                <c:pt idx="0">
                  <c:v>Enero año sig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'Temperatura ciclo'!$A$2:$A$22</c:f>
              <c:numCache>
                <c:formatCode>General</c:formatCode>
                <c:ptCount val="2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  <c:pt idx="20">
                  <c:v>2023</c:v>
                </c:pt>
              </c:numCache>
            </c:numRef>
          </c:cat>
          <c:val>
            <c:numRef>
              <c:f>'Temperatura ciclo'!$E$2:$E$22</c:f>
              <c:numCache>
                <c:formatCode>General</c:formatCode>
                <c:ptCount val="21"/>
                <c:pt idx="0">
                  <c:v>19.3</c:v>
                </c:pt>
                <c:pt idx="1">
                  <c:v>20.2</c:v>
                </c:pt>
                <c:pt idx="2">
                  <c:v>18.899999999999999</c:v>
                </c:pt>
                <c:pt idx="3">
                  <c:v>18.2</c:v>
                </c:pt>
                <c:pt idx="4">
                  <c:v>19.5</c:v>
                </c:pt>
                <c:pt idx="5">
                  <c:v>20.100000000000001</c:v>
                </c:pt>
                <c:pt idx="6">
                  <c:v>19</c:v>
                </c:pt>
                <c:pt idx="7">
                  <c:v>18.899999999999999</c:v>
                </c:pt>
                <c:pt idx="8">
                  <c:v>19</c:v>
                </c:pt>
                <c:pt idx="9">
                  <c:v>18.399999999999999</c:v>
                </c:pt>
                <c:pt idx="10">
                  <c:v>21.1</c:v>
                </c:pt>
                <c:pt idx="11">
                  <c:v>20.6</c:v>
                </c:pt>
                <c:pt idx="12">
                  <c:v>18.899999999999999</c:v>
                </c:pt>
                <c:pt idx="13">
                  <c:v>19.7</c:v>
                </c:pt>
                <c:pt idx="14">
                  <c:v>20.9</c:v>
                </c:pt>
                <c:pt idx="15">
                  <c:v>20.399999999999999</c:v>
                </c:pt>
                <c:pt idx="16">
                  <c:v>19.899999999999999</c:v>
                </c:pt>
                <c:pt idx="17">
                  <c:v>19.2</c:v>
                </c:pt>
                <c:pt idx="18">
                  <c:v>20.7</c:v>
                </c:pt>
                <c:pt idx="19">
                  <c:v>19.8</c:v>
                </c:pt>
                <c:pt idx="20">
                  <c:v>19.7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E0-4F2A-81D2-82B2F8A088B9}"/>
            </c:ext>
          </c:extLst>
        </c:ser>
        <c:ser>
          <c:idx val="4"/>
          <c:order val="4"/>
          <c:tx>
            <c:strRef>
              <c:f>'Temperatura ciclo'!$F$1</c:f>
              <c:strCache>
                <c:ptCount val="1"/>
                <c:pt idx="0">
                  <c:v>Febrero año sig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'Temperatura ciclo'!$A$2:$A$22</c:f>
              <c:numCache>
                <c:formatCode>General</c:formatCode>
                <c:ptCount val="2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  <c:pt idx="20">
                  <c:v>2023</c:v>
                </c:pt>
              </c:numCache>
            </c:numRef>
          </c:cat>
          <c:val>
            <c:numRef>
              <c:f>'Temperatura ciclo'!$F$2:$F$22</c:f>
              <c:numCache>
                <c:formatCode>General</c:formatCode>
                <c:ptCount val="21"/>
                <c:pt idx="0">
                  <c:v>19.2</c:v>
                </c:pt>
                <c:pt idx="1">
                  <c:v>21.1</c:v>
                </c:pt>
                <c:pt idx="2">
                  <c:v>20.9</c:v>
                </c:pt>
                <c:pt idx="3">
                  <c:v>19.8</c:v>
                </c:pt>
                <c:pt idx="4">
                  <c:v>20.399999999999999</c:v>
                </c:pt>
                <c:pt idx="5">
                  <c:v>20.399999999999999</c:v>
                </c:pt>
                <c:pt idx="6">
                  <c:v>19.100000000000001</c:v>
                </c:pt>
                <c:pt idx="7">
                  <c:v>18.899999999999999</c:v>
                </c:pt>
                <c:pt idx="8">
                  <c:v>19.100000000000001</c:v>
                </c:pt>
                <c:pt idx="9">
                  <c:v>18.899999999999999</c:v>
                </c:pt>
                <c:pt idx="10">
                  <c:v>21.8</c:v>
                </c:pt>
                <c:pt idx="11">
                  <c:v>22.1</c:v>
                </c:pt>
                <c:pt idx="12">
                  <c:v>22.3</c:v>
                </c:pt>
                <c:pt idx="13">
                  <c:v>20.8</c:v>
                </c:pt>
                <c:pt idx="14">
                  <c:v>22.3</c:v>
                </c:pt>
                <c:pt idx="15">
                  <c:v>20.8</c:v>
                </c:pt>
                <c:pt idx="16">
                  <c:v>20.5</c:v>
                </c:pt>
                <c:pt idx="17">
                  <c:v>20.5</c:v>
                </c:pt>
                <c:pt idx="18">
                  <c:v>20</c:v>
                </c:pt>
                <c:pt idx="19">
                  <c:v>19.899999999999999</c:v>
                </c:pt>
                <c:pt idx="20">
                  <c:v>20.7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FE0-4F2A-81D2-82B2F8A088B9}"/>
            </c:ext>
          </c:extLst>
        </c:ser>
        <c:ser>
          <c:idx val="5"/>
          <c:order val="5"/>
          <c:tx>
            <c:strRef>
              <c:f>'Temperatura ciclo'!$G$1</c:f>
              <c:strCache>
                <c:ptCount val="1"/>
                <c:pt idx="0">
                  <c:v>Marzo sig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'Temperatura ciclo'!$A$2:$A$22</c:f>
              <c:numCache>
                <c:formatCode>General</c:formatCode>
                <c:ptCount val="2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  <c:pt idx="20">
                  <c:v>2023</c:v>
                </c:pt>
              </c:numCache>
            </c:numRef>
          </c:cat>
          <c:val>
            <c:numRef>
              <c:f>'Temperatura ciclo'!$G$2:$G$22</c:f>
              <c:numCache>
                <c:formatCode>General</c:formatCode>
                <c:ptCount val="21"/>
                <c:pt idx="0">
                  <c:v>21.4</c:v>
                </c:pt>
                <c:pt idx="1">
                  <c:v>21.4</c:v>
                </c:pt>
                <c:pt idx="2">
                  <c:v>22.1</c:v>
                </c:pt>
                <c:pt idx="3">
                  <c:v>21.4</c:v>
                </c:pt>
                <c:pt idx="4">
                  <c:v>21.7</c:v>
                </c:pt>
                <c:pt idx="5">
                  <c:v>22</c:v>
                </c:pt>
                <c:pt idx="6">
                  <c:v>21.9</c:v>
                </c:pt>
                <c:pt idx="7">
                  <c:v>21.8</c:v>
                </c:pt>
                <c:pt idx="8">
                  <c:v>21.7</c:v>
                </c:pt>
                <c:pt idx="9">
                  <c:v>22.3</c:v>
                </c:pt>
                <c:pt idx="10">
                  <c:v>23</c:v>
                </c:pt>
                <c:pt idx="11">
                  <c:v>22.6</c:v>
                </c:pt>
                <c:pt idx="12">
                  <c:v>22.7</c:v>
                </c:pt>
                <c:pt idx="13">
                  <c:v>23.7</c:v>
                </c:pt>
                <c:pt idx="14">
                  <c:v>22.9</c:v>
                </c:pt>
                <c:pt idx="15">
                  <c:v>22.7</c:v>
                </c:pt>
                <c:pt idx="16">
                  <c:v>22.9</c:v>
                </c:pt>
                <c:pt idx="17">
                  <c:v>21.4</c:v>
                </c:pt>
                <c:pt idx="18">
                  <c:v>21.3</c:v>
                </c:pt>
                <c:pt idx="19">
                  <c:v>21.8</c:v>
                </c:pt>
                <c:pt idx="20">
                  <c:v>21.7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FE0-4F2A-81D2-82B2F8A08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9458064"/>
        <c:axId val="289215599"/>
      </c:lineChart>
      <c:catAx>
        <c:axId val="929458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89215599"/>
        <c:crosses val="autoZero"/>
        <c:auto val="1"/>
        <c:lblAlgn val="ctr"/>
        <c:lblOffset val="100"/>
        <c:noMultiLvlLbl val="0"/>
      </c:catAx>
      <c:valAx>
        <c:axId val="289215599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Temperatura °C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29458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'Lluvia ciclo'!$B$1</c:f>
              <c:strCache>
                <c:ptCount val="1"/>
                <c:pt idx="0">
                  <c:v>Octubre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'Lluvia ciclo'!$A$2:$A$22</c:f>
              <c:numCache>
                <c:formatCode>General</c:formatCode>
                <c:ptCount val="2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  <c:pt idx="20">
                  <c:v>2023</c:v>
                </c:pt>
              </c:numCache>
            </c:numRef>
          </c:cat>
          <c:val>
            <c:numRef>
              <c:f>'Lluvia ciclo'!$B$2:$B$22</c:f>
              <c:numCache>
                <c:formatCode>General</c:formatCode>
                <c:ptCount val="21"/>
                <c:pt idx="0">
                  <c:v>26.7</c:v>
                </c:pt>
                <c:pt idx="1">
                  <c:v>104.2</c:v>
                </c:pt>
                <c:pt idx="2">
                  <c:v>44.4</c:v>
                </c:pt>
                <c:pt idx="3">
                  <c:v>74.8</c:v>
                </c:pt>
                <c:pt idx="4">
                  <c:v>16</c:v>
                </c:pt>
                <c:pt idx="5">
                  <c:v>33.299999999999997</c:v>
                </c:pt>
                <c:pt idx="6">
                  <c:v>148.19999999999999</c:v>
                </c:pt>
                <c:pt idx="7">
                  <c:v>5.5</c:v>
                </c:pt>
                <c:pt idx="8">
                  <c:v>6.8</c:v>
                </c:pt>
                <c:pt idx="9">
                  <c:v>44.4</c:v>
                </c:pt>
                <c:pt idx="10">
                  <c:v>16.100000000000001</c:v>
                </c:pt>
                <c:pt idx="11">
                  <c:v>25.8</c:v>
                </c:pt>
                <c:pt idx="12">
                  <c:v>116.1</c:v>
                </c:pt>
                <c:pt idx="13">
                  <c:v>19.5</c:v>
                </c:pt>
                <c:pt idx="14">
                  <c:v>49</c:v>
                </c:pt>
                <c:pt idx="15">
                  <c:v>70.5</c:v>
                </c:pt>
                <c:pt idx="16">
                  <c:v>39.4</c:v>
                </c:pt>
                <c:pt idx="17">
                  <c:v>6.4</c:v>
                </c:pt>
                <c:pt idx="18">
                  <c:v>71.3</c:v>
                </c:pt>
                <c:pt idx="19">
                  <c:v>30.9</c:v>
                </c:pt>
                <c:pt idx="20">
                  <c:v>240.8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88-4433-A304-0D54099B2355}"/>
            </c:ext>
          </c:extLst>
        </c:ser>
        <c:ser>
          <c:idx val="1"/>
          <c:order val="1"/>
          <c:tx>
            <c:strRef>
              <c:f>'Lluvia ciclo'!$C$1</c:f>
              <c:strCache>
                <c:ptCount val="1"/>
                <c:pt idx="0">
                  <c:v>Noviembre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'Lluvia ciclo'!$A$2:$A$22</c:f>
              <c:numCache>
                <c:formatCode>General</c:formatCode>
                <c:ptCount val="2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  <c:pt idx="20">
                  <c:v>2023</c:v>
                </c:pt>
              </c:numCache>
            </c:numRef>
          </c:cat>
          <c:val>
            <c:numRef>
              <c:f>'Lluvia ciclo'!$C$2:$C$22</c:f>
              <c:numCache>
                <c:formatCode>General</c:formatCode>
                <c:ptCount val="21"/>
                <c:pt idx="0">
                  <c:v>2.4</c:v>
                </c:pt>
                <c:pt idx="1">
                  <c:v>61.2</c:v>
                </c:pt>
                <c:pt idx="2">
                  <c:v>6.7</c:v>
                </c:pt>
                <c:pt idx="3">
                  <c:v>0</c:v>
                </c:pt>
                <c:pt idx="4">
                  <c:v>18.2</c:v>
                </c:pt>
                <c:pt idx="5">
                  <c:v>0.2</c:v>
                </c:pt>
                <c:pt idx="6">
                  <c:v>9.4</c:v>
                </c:pt>
                <c:pt idx="7">
                  <c:v>0</c:v>
                </c:pt>
                <c:pt idx="8">
                  <c:v>40.799999999999997</c:v>
                </c:pt>
                <c:pt idx="9">
                  <c:v>5.2</c:v>
                </c:pt>
                <c:pt idx="10">
                  <c:v>91.1</c:v>
                </c:pt>
                <c:pt idx="11">
                  <c:v>54.2</c:v>
                </c:pt>
                <c:pt idx="12">
                  <c:v>25</c:v>
                </c:pt>
                <c:pt idx="13">
                  <c:v>4.8</c:v>
                </c:pt>
                <c:pt idx="14">
                  <c:v>0.1</c:v>
                </c:pt>
                <c:pt idx="15">
                  <c:v>5.6</c:v>
                </c:pt>
                <c:pt idx="16">
                  <c:v>159.5</c:v>
                </c:pt>
                <c:pt idx="17">
                  <c:v>1.9</c:v>
                </c:pt>
                <c:pt idx="18">
                  <c:v>4.2</c:v>
                </c:pt>
                <c:pt idx="19">
                  <c:v>0</c:v>
                </c:pt>
                <c:pt idx="20">
                  <c:v>13.5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88-4433-A304-0D54099B2355}"/>
            </c:ext>
          </c:extLst>
        </c:ser>
        <c:ser>
          <c:idx val="2"/>
          <c:order val="2"/>
          <c:tx>
            <c:strRef>
              <c:f>'Lluvia ciclo'!$D$1</c:f>
              <c:strCache>
                <c:ptCount val="1"/>
                <c:pt idx="0">
                  <c:v>Diciembre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'Lluvia ciclo'!$A$2:$A$22</c:f>
              <c:numCache>
                <c:formatCode>General</c:formatCode>
                <c:ptCount val="2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  <c:pt idx="20">
                  <c:v>2023</c:v>
                </c:pt>
              </c:numCache>
            </c:numRef>
          </c:cat>
          <c:val>
            <c:numRef>
              <c:f>'Lluvia ciclo'!$D$2:$D$22</c:f>
              <c:numCache>
                <c:formatCode>General</c:formatCode>
                <c:ptCount val="21"/>
                <c:pt idx="0">
                  <c:v>0</c:v>
                </c:pt>
                <c:pt idx="1">
                  <c:v>12.6</c:v>
                </c:pt>
                <c:pt idx="2">
                  <c:v>0.9</c:v>
                </c:pt>
                <c:pt idx="3">
                  <c:v>12.2</c:v>
                </c:pt>
                <c:pt idx="4">
                  <c:v>31.7</c:v>
                </c:pt>
                <c:pt idx="5">
                  <c:v>0</c:v>
                </c:pt>
                <c:pt idx="6">
                  <c:v>14.5</c:v>
                </c:pt>
                <c:pt idx="7">
                  <c:v>0.1</c:v>
                </c:pt>
                <c:pt idx="8">
                  <c:v>5.7</c:v>
                </c:pt>
                <c:pt idx="9">
                  <c:v>40</c:v>
                </c:pt>
                <c:pt idx="10">
                  <c:v>32.9</c:v>
                </c:pt>
                <c:pt idx="11">
                  <c:v>1.8</c:v>
                </c:pt>
                <c:pt idx="12">
                  <c:v>40.5</c:v>
                </c:pt>
                <c:pt idx="13">
                  <c:v>19.7</c:v>
                </c:pt>
                <c:pt idx="14">
                  <c:v>17.600000000000001</c:v>
                </c:pt>
                <c:pt idx="15">
                  <c:v>51.1</c:v>
                </c:pt>
                <c:pt idx="16">
                  <c:v>10.6</c:v>
                </c:pt>
                <c:pt idx="17">
                  <c:v>12.3</c:v>
                </c:pt>
                <c:pt idx="18">
                  <c:v>33.1</c:v>
                </c:pt>
                <c:pt idx="19">
                  <c:v>0.4</c:v>
                </c:pt>
                <c:pt idx="20">
                  <c:v>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88-4433-A304-0D54099B2355}"/>
            </c:ext>
          </c:extLst>
        </c:ser>
        <c:ser>
          <c:idx val="3"/>
          <c:order val="3"/>
          <c:tx>
            <c:strRef>
              <c:f>'Lluvia ciclo'!$E$1</c:f>
              <c:strCache>
                <c:ptCount val="1"/>
                <c:pt idx="0">
                  <c:v>Enero año sig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'Lluvia ciclo'!$A$2:$A$22</c:f>
              <c:numCache>
                <c:formatCode>General</c:formatCode>
                <c:ptCount val="2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  <c:pt idx="20">
                  <c:v>2023</c:v>
                </c:pt>
              </c:numCache>
            </c:numRef>
          </c:cat>
          <c:val>
            <c:numRef>
              <c:f>'Lluvia ciclo'!$E$2:$E$22</c:f>
              <c:numCache>
                <c:formatCode>General</c:formatCode>
                <c:ptCount val="21"/>
                <c:pt idx="0">
                  <c:v>77.2</c:v>
                </c:pt>
                <c:pt idx="1">
                  <c:v>16.600000000000001</c:v>
                </c:pt>
                <c:pt idx="2">
                  <c:v>1.7</c:v>
                </c:pt>
                <c:pt idx="3">
                  <c:v>22.5</c:v>
                </c:pt>
                <c:pt idx="4">
                  <c:v>0.3</c:v>
                </c:pt>
                <c:pt idx="5">
                  <c:v>2.5</c:v>
                </c:pt>
                <c:pt idx="6">
                  <c:v>15.9</c:v>
                </c:pt>
                <c:pt idx="7">
                  <c:v>0.1</c:v>
                </c:pt>
                <c:pt idx="8">
                  <c:v>0.6</c:v>
                </c:pt>
                <c:pt idx="9">
                  <c:v>4</c:v>
                </c:pt>
                <c:pt idx="10">
                  <c:v>1.4</c:v>
                </c:pt>
                <c:pt idx="11">
                  <c:v>29.5</c:v>
                </c:pt>
                <c:pt idx="12">
                  <c:v>1.5</c:v>
                </c:pt>
                <c:pt idx="13">
                  <c:v>3.8</c:v>
                </c:pt>
                <c:pt idx="14">
                  <c:v>0.4</c:v>
                </c:pt>
                <c:pt idx="15">
                  <c:v>11.3</c:v>
                </c:pt>
                <c:pt idx="16">
                  <c:v>21.4</c:v>
                </c:pt>
                <c:pt idx="17">
                  <c:v>14.9</c:v>
                </c:pt>
                <c:pt idx="18">
                  <c:v>0.7</c:v>
                </c:pt>
                <c:pt idx="19">
                  <c:v>7.8</c:v>
                </c:pt>
                <c:pt idx="20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88-4433-A304-0D54099B2355}"/>
            </c:ext>
          </c:extLst>
        </c:ser>
        <c:ser>
          <c:idx val="4"/>
          <c:order val="4"/>
          <c:tx>
            <c:strRef>
              <c:f>'Lluvia ciclo'!$F$1</c:f>
              <c:strCache>
                <c:ptCount val="1"/>
                <c:pt idx="0">
                  <c:v>Febrero año sig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'Lluvia ciclo'!$A$2:$A$22</c:f>
              <c:numCache>
                <c:formatCode>General</c:formatCode>
                <c:ptCount val="2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  <c:pt idx="20">
                  <c:v>2023</c:v>
                </c:pt>
              </c:numCache>
            </c:numRef>
          </c:cat>
          <c:val>
            <c:numRef>
              <c:f>'Lluvia ciclo'!$F$2:$F$22</c:f>
              <c:numCache>
                <c:formatCode>General</c:formatCode>
                <c:ptCount val="21"/>
                <c:pt idx="0">
                  <c:v>14.8</c:v>
                </c:pt>
                <c:pt idx="1">
                  <c:v>78.900000000000006</c:v>
                </c:pt>
                <c:pt idx="2">
                  <c:v>0</c:v>
                </c:pt>
                <c:pt idx="3">
                  <c:v>0.3</c:v>
                </c:pt>
                <c:pt idx="4">
                  <c:v>1</c:v>
                </c:pt>
                <c:pt idx="5">
                  <c:v>0</c:v>
                </c:pt>
                <c:pt idx="6">
                  <c:v>47</c:v>
                </c:pt>
                <c:pt idx="7">
                  <c:v>0</c:v>
                </c:pt>
                <c:pt idx="8">
                  <c:v>5.7</c:v>
                </c:pt>
                <c:pt idx="9">
                  <c:v>0.1</c:v>
                </c:pt>
                <c:pt idx="10">
                  <c:v>0.2</c:v>
                </c:pt>
                <c:pt idx="11">
                  <c:v>33.299999999999997</c:v>
                </c:pt>
                <c:pt idx="12">
                  <c:v>0.5</c:v>
                </c:pt>
                <c:pt idx="13">
                  <c:v>30.2</c:v>
                </c:pt>
                <c:pt idx="14">
                  <c:v>14.7</c:v>
                </c:pt>
                <c:pt idx="15">
                  <c:v>1.2</c:v>
                </c:pt>
                <c:pt idx="16">
                  <c:v>54.9</c:v>
                </c:pt>
                <c:pt idx="17">
                  <c:v>0.6</c:v>
                </c:pt>
                <c:pt idx="18">
                  <c:v>3.4</c:v>
                </c:pt>
                <c:pt idx="19">
                  <c:v>3.3</c:v>
                </c:pt>
                <c:pt idx="20">
                  <c:v>16.100000000000001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688-4433-A304-0D54099B2355}"/>
            </c:ext>
          </c:extLst>
        </c:ser>
        <c:ser>
          <c:idx val="5"/>
          <c:order val="5"/>
          <c:tx>
            <c:strRef>
              <c:f>'Lluvia ciclo'!$G$1</c:f>
              <c:strCache>
                <c:ptCount val="1"/>
                <c:pt idx="0">
                  <c:v>Marzo sig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'Lluvia ciclo'!$A$2:$A$22</c:f>
              <c:numCache>
                <c:formatCode>General</c:formatCode>
                <c:ptCount val="2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  <c:pt idx="20">
                  <c:v>2023</c:v>
                </c:pt>
              </c:numCache>
            </c:numRef>
          </c:cat>
          <c:val>
            <c:numRef>
              <c:f>'Lluvia ciclo'!$G$2:$G$22</c:f>
              <c:numCache>
                <c:formatCode>General</c:formatCode>
                <c:ptCount val="21"/>
                <c:pt idx="0">
                  <c:v>11.3</c:v>
                </c:pt>
                <c:pt idx="1">
                  <c:v>4.2</c:v>
                </c:pt>
                <c:pt idx="2">
                  <c:v>1.3</c:v>
                </c:pt>
                <c:pt idx="3">
                  <c:v>0.1</c:v>
                </c:pt>
                <c:pt idx="4">
                  <c:v>1.6</c:v>
                </c:pt>
                <c:pt idx="5">
                  <c:v>1</c:v>
                </c:pt>
                <c:pt idx="6">
                  <c:v>1.9</c:v>
                </c:pt>
                <c:pt idx="7">
                  <c:v>0</c:v>
                </c:pt>
                <c:pt idx="8">
                  <c:v>0.1</c:v>
                </c:pt>
                <c:pt idx="9">
                  <c:v>0.2</c:v>
                </c:pt>
                <c:pt idx="10">
                  <c:v>7</c:v>
                </c:pt>
                <c:pt idx="11">
                  <c:v>35</c:v>
                </c:pt>
                <c:pt idx="12">
                  <c:v>11.6</c:v>
                </c:pt>
                <c:pt idx="13">
                  <c:v>3.6</c:v>
                </c:pt>
                <c:pt idx="14">
                  <c:v>0.1</c:v>
                </c:pt>
                <c:pt idx="15">
                  <c:v>4.8</c:v>
                </c:pt>
                <c:pt idx="16">
                  <c:v>3</c:v>
                </c:pt>
                <c:pt idx="17">
                  <c:v>0</c:v>
                </c:pt>
                <c:pt idx="18">
                  <c:v>0.4</c:v>
                </c:pt>
                <c:pt idx="19">
                  <c:v>0.6</c:v>
                </c:pt>
                <c:pt idx="20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688-4433-A304-0D54099B2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6240767"/>
        <c:axId val="346241247"/>
      </c:lineChart>
      <c:catAx>
        <c:axId val="346240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46241247"/>
        <c:crosses val="autoZero"/>
        <c:auto val="1"/>
        <c:lblAlgn val="ctr"/>
        <c:lblOffset val="100"/>
        <c:noMultiLvlLbl val="0"/>
      </c:catAx>
      <c:valAx>
        <c:axId val="34624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Precipitación promedio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46240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256540</xdr:colOff>
      <xdr:row>29</xdr:row>
      <xdr:rowOff>30480</xdr:rowOff>
    </xdr:from>
    <xdr:to>
      <xdr:col>10</xdr:col>
      <xdr:colOff>681990</xdr:colOff>
      <xdr:row>52</xdr:row>
      <xdr:rowOff>162560</xdr:rowOff>
    </xdr:to>
    <xdr:graphicFrame macro="">
      <xdr:nvGraphicFramePr>
        <xdr:cNvPr id="3" name="Gráfico 2" descr="Tipo de gráfico: Líneas. &quot;Octubre&quot;&#10;&#10;Descripción generada automáticamente">
          <a:extLst>
            <a:ext uri="{FF2B5EF4-FFF2-40B4-BE49-F238E27FC236}">
              <a16:creationId xmlns:a16="http://schemas.microsoft.com/office/drawing/2014/main" id="{5B8AE767-3FB8-4E9A-63ED-299B4D5593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110290</xdr:colOff>
      <xdr:row>23</xdr:row>
      <xdr:rowOff>82215</xdr:rowOff>
    </xdr:from>
    <xdr:to>
      <xdr:col>7</xdr:col>
      <xdr:colOff>454527</xdr:colOff>
      <xdr:row>42</xdr:row>
      <xdr:rowOff>167105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60437EC-469F-F0FD-1262-1945EA583B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Rosa">
      <a:dk1>
        <a:srgbClr val="333333"/>
      </a:dk1>
      <a:lt1>
        <a:srgbClr val="FFFFFF"/>
      </a:lt1>
      <a:dk2>
        <a:srgbClr val="666666"/>
      </a:dk2>
      <a:lt2>
        <a:srgbClr val="F0F0F0"/>
      </a:lt2>
      <a:accent1>
        <a:srgbClr val="F5ADCA"/>
      </a:accent1>
      <a:accent2>
        <a:srgbClr val="A2466C"/>
      </a:accent2>
      <a:accent3>
        <a:srgbClr val="FF8ABD"/>
      </a:accent3>
      <a:accent4>
        <a:srgbClr val="D13C5D"/>
      </a:accent4>
      <a:accent5>
        <a:srgbClr val="FFC3D6"/>
      </a:accent5>
      <a:accent6>
        <a:srgbClr val="FF5B8F"/>
      </a:accent6>
      <a:hlink>
        <a:srgbClr val="0078D4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C0A7F-F5BB-4173-8BFC-ADC674116A13}">
  <sheetPr>
    <tabColor theme="6"/>
  </sheetPr>
  <dimension ref="A1:M253"/>
  <sheetViews>
    <sheetView tabSelected="1" workbookViewId="0">
      <selection activeCell="H9" sqref="H9"/>
    </sheetView>
  </sheetViews>
  <sheetFormatPr baseColWidth="10" defaultRowHeight="14.4" x14ac:dyDescent="0.3"/>
  <sheetData>
    <row r="1" spans="1:13" x14ac:dyDescent="0.3">
      <c r="A1" t="s">
        <v>37</v>
      </c>
      <c r="B1" t="s">
        <v>53</v>
      </c>
      <c r="C1" t="s">
        <v>37</v>
      </c>
      <c r="D1" t="s">
        <v>55</v>
      </c>
      <c r="F1" s="1" t="s">
        <v>54</v>
      </c>
      <c r="G1" s="19" t="s">
        <v>10</v>
      </c>
      <c r="H1" s="19" t="s">
        <v>11</v>
      </c>
      <c r="I1" s="19" t="s">
        <v>12</v>
      </c>
      <c r="J1" s="19" t="s">
        <v>1</v>
      </c>
      <c r="K1" s="19" t="s">
        <v>2</v>
      </c>
      <c r="L1" s="19" t="s">
        <v>3</v>
      </c>
      <c r="M1" s="19" t="s">
        <v>56</v>
      </c>
    </row>
    <row r="2" spans="1:13" x14ac:dyDescent="0.3">
      <c r="A2" s="13">
        <v>37895</v>
      </c>
      <c r="B2">
        <v>11.1731</v>
      </c>
      <c r="C2" s="13">
        <v>37895</v>
      </c>
      <c r="D2">
        <v>11.1731</v>
      </c>
      <c r="F2" s="2">
        <v>2003</v>
      </c>
      <c r="G2" s="2" cm="1">
        <f t="array" ref="G2:L2">TRANSPOSE(D2:D7)</f>
        <v>11.1731</v>
      </c>
      <c r="H2" s="2">
        <v>11.126799999999999</v>
      </c>
      <c r="I2" s="2">
        <v>11.2563</v>
      </c>
      <c r="J2" s="2">
        <v>10.9253</v>
      </c>
      <c r="K2" s="2">
        <v>11.0121</v>
      </c>
      <c r="L2" s="2">
        <v>11.0044</v>
      </c>
      <c r="M2" s="6">
        <f>AVERAGE(_xlfn.ANCHORARRAY(G2))</f>
        <v>11.083</v>
      </c>
    </row>
    <row r="3" spans="1:13" x14ac:dyDescent="0.3">
      <c r="A3" s="13">
        <v>37926</v>
      </c>
      <c r="B3">
        <v>11.126799999999999</v>
      </c>
      <c r="C3" s="13">
        <v>37926</v>
      </c>
      <c r="D3">
        <v>11.126799999999999</v>
      </c>
      <c r="F3" s="2">
        <v>2004</v>
      </c>
      <c r="G3" s="2" cm="1">
        <f t="array" ref="G3:L3">TRANSPOSE(D8:D13)</f>
        <v>11.3911</v>
      </c>
      <c r="H3" s="2">
        <v>11.3819</v>
      </c>
      <c r="I3" s="2">
        <v>11.2079</v>
      </c>
      <c r="J3" s="2">
        <v>11.2577</v>
      </c>
      <c r="K3" s="2">
        <v>11.1426</v>
      </c>
      <c r="L3" s="2">
        <v>11.1386</v>
      </c>
      <c r="M3" s="6">
        <f t="shared" ref="M3:M22" si="0">AVERAGE(_xlfn.ANCHORARRAY(G3))</f>
        <v>11.253300000000001</v>
      </c>
    </row>
    <row r="4" spans="1:13" x14ac:dyDescent="0.3">
      <c r="A4" s="13">
        <v>37956</v>
      </c>
      <c r="B4">
        <v>11.2563</v>
      </c>
      <c r="C4" s="13">
        <v>37956</v>
      </c>
      <c r="D4">
        <v>11.2563</v>
      </c>
      <c r="F4" s="2">
        <v>2005</v>
      </c>
      <c r="G4" s="2" cm="1">
        <f t="array" ref="G4:L4">TRANSPOSE(D14:D19)</f>
        <v>10.832700000000001</v>
      </c>
      <c r="H4" s="2">
        <v>10.6778</v>
      </c>
      <c r="I4" s="2">
        <v>10.626799999999999</v>
      </c>
      <c r="J4" s="2">
        <v>10.5557</v>
      </c>
      <c r="K4" s="2">
        <v>10.4826</v>
      </c>
      <c r="L4" s="2">
        <v>10.726900000000001</v>
      </c>
      <c r="M4" s="6">
        <f t="shared" si="0"/>
        <v>10.650416666666667</v>
      </c>
    </row>
    <row r="5" spans="1:13" x14ac:dyDescent="0.3">
      <c r="A5" s="13">
        <v>37987</v>
      </c>
      <c r="B5">
        <v>10.9253</v>
      </c>
      <c r="C5" s="13">
        <v>37987</v>
      </c>
      <c r="D5">
        <v>10.9253</v>
      </c>
      <c r="F5" s="2">
        <v>2006</v>
      </c>
      <c r="G5" s="2" cm="1">
        <f t="array" ref="G5:L5">TRANSPOSE(D20:D25)</f>
        <v>10.9076</v>
      </c>
      <c r="H5" s="2">
        <v>10.9061</v>
      </c>
      <c r="I5" s="2">
        <v>10.8582</v>
      </c>
      <c r="J5" s="2">
        <v>10.942600000000001</v>
      </c>
      <c r="K5" s="2">
        <v>10.993</v>
      </c>
      <c r="L5" s="2">
        <v>11.1203</v>
      </c>
      <c r="M5" s="6">
        <f t="shared" si="0"/>
        <v>10.954633333333334</v>
      </c>
    </row>
    <row r="6" spans="1:13" x14ac:dyDescent="0.3">
      <c r="A6" s="13">
        <v>38018</v>
      </c>
      <c r="B6">
        <v>11.0121</v>
      </c>
      <c r="C6" s="13">
        <v>38018</v>
      </c>
      <c r="D6">
        <v>11.0121</v>
      </c>
      <c r="F6" s="2">
        <v>2007</v>
      </c>
      <c r="G6" s="2" cm="1">
        <f t="array" ref="G6:L6">TRANSPOSE(D26:D31)</f>
        <v>10.8331</v>
      </c>
      <c r="H6" s="2">
        <v>10.876899999999999</v>
      </c>
      <c r="I6" s="2">
        <v>10.8474</v>
      </c>
      <c r="J6" s="2">
        <v>10.914099999999999</v>
      </c>
      <c r="K6" s="2">
        <v>10.771599999999999</v>
      </c>
      <c r="L6" s="2">
        <v>10.7355</v>
      </c>
      <c r="M6" s="6">
        <f t="shared" si="0"/>
        <v>10.829766666666666</v>
      </c>
    </row>
    <row r="7" spans="1:13" x14ac:dyDescent="0.3">
      <c r="A7" s="13">
        <v>38047</v>
      </c>
      <c r="B7">
        <v>11.0044</v>
      </c>
      <c r="C7" s="13">
        <v>38047</v>
      </c>
      <c r="D7">
        <v>11.0044</v>
      </c>
      <c r="F7" s="2">
        <v>2008</v>
      </c>
      <c r="G7" s="2" cm="1">
        <f t="array" ref="G7:L7">TRANSPOSE(D32:D37)</f>
        <v>12.556100000000001</v>
      </c>
      <c r="H7" s="2">
        <v>13.081799999999999</v>
      </c>
      <c r="I7" s="2">
        <v>13.398300000000001</v>
      </c>
      <c r="J7" s="2">
        <v>13.869400000000001</v>
      </c>
      <c r="K7" s="2">
        <v>14.5566</v>
      </c>
      <c r="L7" s="2">
        <v>14.713200000000001</v>
      </c>
      <c r="M7" s="6">
        <f t="shared" si="0"/>
        <v>13.6959</v>
      </c>
    </row>
    <row r="8" spans="1:13" x14ac:dyDescent="0.3">
      <c r="A8" s="13">
        <v>38078</v>
      </c>
      <c r="B8">
        <v>11.263299999999999</v>
      </c>
      <c r="C8" s="13">
        <v>38261</v>
      </c>
      <c r="D8">
        <v>11.3911</v>
      </c>
      <c r="F8" s="2">
        <v>2009</v>
      </c>
      <c r="G8" s="2" cm="1">
        <f t="array" ref="G8:L8">TRANSPOSE(D38:D43)</f>
        <v>13.241300000000001</v>
      </c>
      <c r="H8" s="2">
        <v>13.121600000000001</v>
      </c>
      <c r="I8" s="2">
        <v>12.856299999999999</v>
      </c>
      <c r="J8" s="2">
        <v>12.8047</v>
      </c>
      <c r="K8" s="2">
        <v>12.954700000000001</v>
      </c>
      <c r="L8" s="2">
        <v>12.5939</v>
      </c>
      <c r="M8" s="6">
        <f t="shared" si="0"/>
        <v>12.928750000000001</v>
      </c>
    </row>
    <row r="9" spans="1:13" x14ac:dyDescent="0.3">
      <c r="A9" s="13">
        <v>38108</v>
      </c>
      <c r="B9">
        <v>11.5122</v>
      </c>
      <c r="C9" s="13">
        <v>38292</v>
      </c>
      <c r="D9">
        <v>11.3819</v>
      </c>
      <c r="F9" s="2">
        <v>2010</v>
      </c>
      <c r="G9" s="2" cm="1">
        <f t="array" ref="G9:L9">TRANSPOSE(D44:D49)</f>
        <v>12.4498</v>
      </c>
      <c r="H9" s="2">
        <v>12.332700000000001</v>
      </c>
      <c r="I9" s="2">
        <v>12.393599999999999</v>
      </c>
      <c r="J9" s="2">
        <v>12.135300000000001</v>
      </c>
      <c r="K9" s="2">
        <v>12.072699999999999</v>
      </c>
      <c r="L9" s="2">
        <v>12.0082</v>
      </c>
      <c r="M9" s="6">
        <f t="shared" si="0"/>
        <v>12.232049999999999</v>
      </c>
    </row>
    <row r="10" spans="1:13" x14ac:dyDescent="0.3">
      <c r="A10" s="13">
        <v>38139</v>
      </c>
      <c r="B10">
        <v>11.3843</v>
      </c>
      <c r="C10" s="13">
        <v>38322</v>
      </c>
      <c r="D10">
        <v>11.2079</v>
      </c>
      <c r="F10" s="2">
        <v>2011</v>
      </c>
      <c r="G10" s="2" cm="1">
        <f t="array" ref="G10:L10">TRANSPOSE(D50:D55)</f>
        <v>13.464499999999999</v>
      </c>
      <c r="H10" s="2">
        <v>13.6778</v>
      </c>
      <c r="I10" s="2">
        <v>13.752800000000001</v>
      </c>
      <c r="J10" s="2">
        <v>13.4605</v>
      </c>
      <c r="K10" s="2">
        <v>12.794</v>
      </c>
      <c r="L10" s="2">
        <v>12.755699999999999</v>
      </c>
      <c r="M10" s="6">
        <f t="shared" si="0"/>
        <v>13.317549999999999</v>
      </c>
    </row>
    <row r="11" spans="1:13" x14ac:dyDescent="0.3">
      <c r="A11" s="13">
        <v>38169</v>
      </c>
      <c r="B11">
        <v>11.468999999999999</v>
      </c>
      <c r="C11" s="13">
        <v>38353</v>
      </c>
      <c r="D11">
        <v>11.2577</v>
      </c>
      <c r="F11" s="2">
        <v>2012</v>
      </c>
      <c r="G11" s="2" cm="1">
        <f t="array" ref="G11:L11">TRANSPOSE(D56:D61)</f>
        <v>12.881399999999999</v>
      </c>
      <c r="H11" s="2">
        <v>13.082800000000001</v>
      </c>
      <c r="I11" s="2">
        <v>12.868399999999999</v>
      </c>
      <c r="J11" s="2">
        <v>12.710699999999999</v>
      </c>
      <c r="K11" s="2">
        <v>12.719200000000001</v>
      </c>
      <c r="L11" s="2">
        <v>12.548</v>
      </c>
      <c r="M11" s="6">
        <f t="shared" si="0"/>
        <v>12.80175</v>
      </c>
    </row>
    <row r="12" spans="1:13" x14ac:dyDescent="0.3">
      <c r="A12" s="13">
        <v>38200</v>
      </c>
      <c r="B12">
        <v>11.3954</v>
      </c>
      <c r="C12" s="13">
        <v>38384</v>
      </c>
      <c r="D12">
        <v>11.1426</v>
      </c>
      <c r="F12" s="2">
        <v>2013</v>
      </c>
      <c r="G12" s="2" cm="1">
        <f t="array" ref="G12:L12">TRANSPOSE(D62:D67)</f>
        <v>13.006500000000001</v>
      </c>
      <c r="H12" s="2">
        <v>13.074400000000001</v>
      </c>
      <c r="I12" s="2">
        <v>13.008800000000001</v>
      </c>
      <c r="J12" s="2">
        <v>13.2097</v>
      </c>
      <c r="K12" s="2">
        <v>13.2881</v>
      </c>
      <c r="L12" s="2">
        <v>13.2042</v>
      </c>
      <c r="M12" s="6">
        <f t="shared" si="0"/>
        <v>13.131950000000002</v>
      </c>
    </row>
    <row r="13" spans="1:13" x14ac:dyDescent="0.3">
      <c r="A13" s="13">
        <v>38231</v>
      </c>
      <c r="B13">
        <v>11.486000000000001</v>
      </c>
      <c r="C13" s="13">
        <v>38412</v>
      </c>
      <c r="D13">
        <v>11.1386</v>
      </c>
      <c r="F13" s="2">
        <v>2014</v>
      </c>
      <c r="G13" s="2" cm="1">
        <f t="array" ref="G13:L13">TRANSPOSE(D68:D73)</f>
        <v>13.474299999999999</v>
      </c>
      <c r="H13" s="2">
        <v>13.599500000000001</v>
      </c>
      <c r="I13" s="2">
        <v>14.4727</v>
      </c>
      <c r="J13" s="2">
        <v>14.6808</v>
      </c>
      <c r="K13" s="2">
        <v>14.9231</v>
      </c>
      <c r="L13" s="2">
        <v>15.2136</v>
      </c>
      <c r="M13" s="6">
        <f t="shared" si="0"/>
        <v>14.393999999999998</v>
      </c>
    </row>
    <row r="14" spans="1:13" x14ac:dyDescent="0.3">
      <c r="A14" s="13">
        <v>38261</v>
      </c>
      <c r="B14">
        <v>11.3911</v>
      </c>
      <c r="C14" s="13">
        <v>38626</v>
      </c>
      <c r="D14">
        <v>10.832700000000001</v>
      </c>
      <c r="F14" s="2">
        <v>2015</v>
      </c>
      <c r="G14" s="2" cm="1">
        <f t="array" ref="G14:L14">TRANSPOSE(D74:D79)</f>
        <v>16.581299999999999</v>
      </c>
      <c r="H14" s="2">
        <v>16.6325</v>
      </c>
      <c r="I14" s="2">
        <v>17.0365</v>
      </c>
      <c r="J14" s="2">
        <v>18.025500000000001</v>
      </c>
      <c r="K14" s="2">
        <v>18.477699999999999</v>
      </c>
      <c r="L14" s="2">
        <v>17.692299999999999</v>
      </c>
      <c r="M14" s="6">
        <f t="shared" si="0"/>
        <v>17.407633333333333</v>
      </c>
    </row>
    <row r="15" spans="1:13" x14ac:dyDescent="0.3">
      <c r="A15" s="13">
        <v>38292</v>
      </c>
      <c r="B15">
        <v>11.3819</v>
      </c>
      <c r="C15" s="13">
        <v>38657</v>
      </c>
      <c r="D15">
        <v>10.6778</v>
      </c>
      <c r="F15" s="2">
        <v>2016</v>
      </c>
      <c r="G15" s="2" cm="1">
        <f t="array" ref="G15:L15">TRANSPOSE(D80:D85)</f>
        <v>18.915700000000001</v>
      </c>
      <c r="H15" s="2">
        <v>20.037099999999999</v>
      </c>
      <c r="I15" s="2">
        <v>20.515599999999999</v>
      </c>
      <c r="J15" s="2">
        <v>21.377500000000001</v>
      </c>
      <c r="K15" s="2">
        <v>20.3324</v>
      </c>
      <c r="L15" s="2">
        <v>19.355599999999999</v>
      </c>
      <c r="M15" s="6">
        <f t="shared" si="0"/>
        <v>20.088983333333335</v>
      </c>
    </row>
    <row r="16" spans="1:13" x14ac:dyDescent="0.3">
      <c r="A16" s="13">
        <v>38322</v>
      </c>
      <c r="B16">
        <v>11.2079</v>
      </c>
      <c r="C16" s="13">
        <v>38687</v>
      </c>
      <c r="D16">
        <v>10.626799999999999</v>
      </c>
      <c r="F16" s="2">
        <v>2017</v>
      </c>
      <c r="G16" s="2" cm="1">
        <f t="array" ref="G16:L16">TRANSPOSE(D86:D91)</f>
        <v>18.7712</v>
      </c>
      <c r="H16" s="2">
        <v>18.942</v>
      </c>
      <c r="I16" s="2">
        <v>19.1265</v>
      </c>
      <c r="J16" s="2">
        <v>18.955400000000001</v>
      </c>
      <c r="K16" s="2">
        <v>18.632999999999999</v>
      </c>
      <c r="L16" s="2">
        <v>18.660399999999999</v>
      </c>
      <c r="M16" s="6">
        <f t="shared" si="0"/>
        <v>18.848083333333332</v>
      </c>
    </row>
    <row r="17" spans="1:13" x14ac:dyDescent="0.3">
      <c r="A17" s="13">
        <v>38353</v>
      </c>
      <c r="B17">
        <v>11.2577</v>
      </c>
      <c r="C17" s="13">
        <v>38718</v>
      </c>
      <c r="D17">
        <v>10.5557</v>
      </c>
      <c r="F17" s="2">
        <v>2018</v>
      </c>
      <c r="G17" s="2" cm="1">
        <f t="array" ref="G17:L17">TRANSPOSE(D92:D97)</f>
        <v>19.116499999999998</v>
      </c>
      <c r="H17" s="2">
        <v>20.259799999999998</v>
      </c>
      <c r="I17" s="2">
        <v>20.1477</v>
      </c>
      <c r="J17" s="2">
        <v>19.192900000000002</v>
      </c>
      <c r="K17" s="2">
        <v>19.193200000000001</v>
      </c>
      <c r="L17" s="2">
        <v>19.241900000000001</v>
      </c>
      <c r="M17" s="6">
        <f t="shared" si="0"/>
        <v>19.525333333333336</v>
      </c>
    </row>
    <row r="18" spans="1:13" x14ac:dyDescent="0.3">
      <c r="A18" s="13">
        <v>38384</v>
      </c>
      <c r="B18">
        <v>11.1426</v>
      </c>
      <c r="C18" s="13">
        <v>38749</v>
      </c>
      <c r="D18">
        <v>10.4826</v>
      </c>
      <c r="F18" s="2">
        <v>2019</v>
      </c>
      <c r="G18" s="2" cm="1">
        <f t="array" ref="G18:L18">TRANSPOSE(D98:D103)</f>
        <v>19.3476</v>
      </c>
      <c r="H18" s="2">
        <v>19.3155</v>
      </c>
      <c r="I18" s="2">
        <v>19.140599999999999</v>
      </c>
      <c r="J18" s="2">
        <v>18.802</v>
      </c>
      <c r="K18" s="2">
        <v>18.7986</v>
      </c>
      <c r="L18" s="2">
        <v>22.201799999999999</v>
      </c>
      <c r="M18" s="6">
        <f t="shared" si="0"/>
        <v>19.601016666666666</v>
      </c>
    </row>
    <row r="19" spans="1:13" x14ac:dyDescent="0.3">
      <c r="A19" s="13">
        <v>38412</v>
      </c>
      <c r="B19">
        <v>11.1386</v>
      </c>
      <c r="C19" s="13">
        <v>38777</v>
      </c>
      <c r="D19">
        <v>10.726900000000001</v>
      </c>
      <c r="F19" s="2">
        <v>2020</v>
      </c>
      <c r="G19" s="2" cm="1">
        <f t="array" ref="G19:L19">TRANSPOSE(D104:D109)</f>
        <v>21.3111</v>
      </c>
      <c r="H19" s="2">
        <v>20.4404</v>
      </c>
      <c r="I19" s="2">
        <v>19.9756</v>
      </c>
      <c r="J19" s="2">
        <v>19.9057</v>
      </c>
      <c r="K19" s="2">
        <v>20.272099999999998</v>
      </c>
      <c r="L19" s="2">
        <v>20.778099999999998</v>
      </c>
      <c r="M19" s="6">
        <f t="shared" si="0"/>
        <v>20.447166666666664</v>
      </c>
    </row>
    <row r="20" spans="1:13" x14ac:dyDescent="0.3">
      <c r="A20" s="13">
        <v>38443</v>
      </c>
      <c r="B20">
        <v>11.120799999999999</v>
      </c>
      <c r="C20" s="13">
        <v>38991</v>
      </c>
      <c r="D20">
        <v>10.9076</v>
      </c>
      <c r="F20" s="2">
        <v>2021</v>
      </c>
      <c r="G20" s="2" cm="1">
        <f t="array" ref="G20:L20">TRANSPOSE(D110:D115)</f>
        <v>20.464099999999998</v>
      </c>
      <c r="H20" s="2">
        <v>20.854600000000001</v>
      </c>
      <c r="I20" s="2">
        <v>20.9344</v>
      </c>
      <c r="J20" s="2">
        <v>20.489799999999999</v>
      </c>
      <c r="K20" s="2">
        <v>20.4605</v>
      </c>
      <c r="L20" s="2">
        <v>20.579599999999999</v>
      </c>
      <c r="M20" s="6">
        <f t="shared" si="0"/>
        <v>20.630500000000001</v>
      </c>
    </row>
    <row r="21" spans="1:13" x14ac:dyDescent="0.3">
      <c r="A21" s="13">
        <v>38473</v>
      </c>
      <c r="B21">
        <v>10.9809</v>
      </c>
      <c r="C21" s="13">
        <v>39022</v>
      </c>
      <c r="D21">
        <v>10.9061</v>
      </c>
      <c r="F21" s="2">
        <v>2022</v>
      </c>
      <c r="G21" s="2" cm="1">
        <f t="array" ref="G21:L21">TRANSPOSE(D116:D121)</f>
        <v>19.997299999999999</v>
      </c>
      <c r="H21" s="2">
        <v>19.4663</v>
      </c>
      <c r="I21" s="2">
        <v>19.589400000000001</v>
      </c>
      <c r="J21" s="2">
        <v>19.017099999999999</v>
      </c>
      <c r="K21" s="2">
        <v>18.622199999999999</v>
      </c>
      <c r="L21" s="2">
        <v>18.3887</v>
      </c>
      <c r="M21" s="6">
        <f t="shared" si="0"/>
        <v>19.180166666666665</v>
      </c>
    </row>
    <row r="22" spans="1:13" x14ac:dyDescent="0.3">
      <c r="A22" s="13">
        <v>38504</v>
      </c>
      <c r="B22">
        <v>10.8292</v>
      </c>
      <c r="C22" s="13">
        <v>39052</v>
      </c>
      <c r="D22">
        <v>10.8582</v>
      </c>
      <c r="F22" s="2">
        <v>2023</v>
      </c>
      <c r="G22" s="2" cm="1">
        <f t="array" ref="G22:L22">TRANSPOSE(D122:D127)</f>
        <v>18.053999999999998</v>
      </c>
      <c r="H22" s="2">
        <v>17.4099</v>
      </c>
      <c r="I22" s="2">
        <v>17.209900000000001</v>
      </c>
      <c r="J22" s="2">
        <v>17.0762</v>
      </c>
      <c r="K22" s="2">
        <v>17.094799999999999</v>
      </c>
      <c r="L22" s="2">
        <v>16.821300000000001</v>
      </c>
      <c r="M22" s="6">
        <f t="shared" si="0"/>
        <v>17.277683333333332</v>
      </c>
    </row>
    <row r="23" spans="1:13" x14ac:dyDescent="0.3">
      <c r="A23" s="13">
        <v>38534</v>
      </c>
      <c r="B23">
        <v>10.686199999999999</v>
      </c>
      <c r="C23" s="13">
        <v>39083</v>
      </c>
      <c r="D23">
        <v>10.942600000000001</v>
      </c>
    </row>
    <row r="24" spans="1:13" x14ac:dyDescent="0.3">
      <c r="A24" s="13">
        <v>38565</v>
      </c>
      <c r="B24">
        <v>10.6798</v>
      </c>
      <c r="C24" s="13">
        <v>39114</v>
      </c>
      <c r="D24">
        <v>10.993</v>
      </c>
    </row>
    <row r="25" spans="1:13" x14ac:dyDescent="0.3">
      <c r="A25" s="13">
        <v>38596</v>
      </c>
      <c r="B25">
        <v>10.778</v>
      </c>
      <c r="C25" s="13">
        <v>39142</v>
      </c>
      <c r="D25">
        <v>11.1203</v>
      </c>
    </row>
    <row r="26" spans="1:13" x14ac:dyDescent="0.3">
      <c r="A26" s="13">
        <v>38626</v>
      </c>
      <c r="B26">
        <v>10.832700000000001</v>
      </c>
      <c r="C26" s="13">
        <v>39356</v>
      </c>
      <c r="D26">
        <v>10.8331</v>
      </c>
    </row>
    <row r="27" spans="1:13" x14ac:dyDescent="0.3">
      <c r="A27" s="13">
        <v>38657</v>
      </c>
      <c r="B27">
        <v>10.6778</v>
      </c>
      <c r="C27" s="13">
        <v>39387</v>
      </c>
      <c r="D27">
        <v>10.876899999999999</v>
      </c>
    </row>
    <row r="28" spans="1:13" x14ac:dyDescent="0.3">
      <c r="A28" s="13">
        <v>38687</v>
      </c>
      <c r="B28">
        <v>10.626799999999999</v>
      </c>
      <c r="C28" s="13">
        <v>39417</v>
      </c>
      <c r="D28">
        <v>10.8474</v>
      </c>
    </row>
    <row r="29" spans="1:13" x14ac:dyDescent="0.3">
      <c r="A29" s="13">
        <v>38718</v>
      </c>
      <c r="B29">
        <v>10.5557</v>
      </c>
      <c r="C29" s="13">
        <v>39448</v>
      </c>
      <c r="D29">
        <v>10.914099999999999</v>
      </c>
    </row>
    <row r="30" spans="1:13" x14ac:dyDescent="0.3">
      <c r="A30" s="13">
        <v>38749</v>
      </c>
      <c r="B30">
        <v>10.4826</v>
      </c>
      <c r="C30" s="13">
        <v>39479</v>
      </c>
      <c r="D30">
        <v>10.771599999999999</v>
      </c>
    </row>
    <row r="31" spans="1:13" x14ac:dyDescent="0.3">
      <c r="A31" s="13">
        <v>38777</v>
      </c>
      <c r="B31">
        <v>10.726900000000001</v>
      </c>
      <c r="C31" s="13">
        <v>39508</v>
      </c>
      <c r="D31">
        <v>10.7355</v>
      </c>
    </row>
    <row r="32" spans="1:13" x14ac:dyDescent="0.3">
      <c r="A32" s="13">
        <v>38808</v>
      </c>
      <c r="B32">
        <v>11.0312</v>
      </c>
      <c r="C32" s="13">
        <v>39722</v>
      </c>
      <c r="D32">
        <v>12.556100000000001</v>
      </c>
    </row>
    <row r="33" spans="1:4" x14ac:dyDescent="0.3">
      <c r="A33" s="13">
        <v>38838</v>
      </c>
      <c r="B33">
        <v>11.0829</v>
      </c>
      <c r="C33" s="13">
        <v>39753</v>
      </c>
      <c r="D33">
        <v>13.081799999999999</v>
      </c>
    </row>
    <row r="34" spans="1:4" x14ac:dyDescent="0.3">
      <c r="A34" s="13">
        <v>38869</v>
      </c>
      <c r="B34">
        <v>11.3924</v>
      </c>
      <c r="C34" s="13">
        <v>39783</v>
      </c>
      <c r="D34">
        <v>13.398300000000001</v>
      </c>
    </row>
    <row r="35" spans="1:4" x14ac:dyDescent="0.3">
      <c r="A35" s="13">
        <v>38899</v>
      </c>
      <c r="B35">
        <v>11.002700000000001</v>
      </c>
      <c r="C35" s="13">
        <v>39814</v>
      </c>
      <c r="D35">
        <v>13.869400000000001</v>
      </c>
    </row>
    <row r="36" spans="1:4" x14ac:dyDescent="0.3">
      <c r="A36" s="13">
        <v>38930</v>
      </c>
      <c r="B36">
        <v>10.8726</v>
      </c>
      <c r="C36" s="13">
        <v>39845</v>
      </c>
      <c r="D36">
        <v>14.5566</v>
      </c>
    </row>
    <row r="37" spans="1:4" x14ac:dyDescent="0.3">
      <c r="A37" s="13">
        <v>38961</v>
      </c>
      <c r="B37">
        <v>10.981</v>
      </c>
      <c r="C37" s="13">
        <v>39873</v>
      </c>
      <c r="D37">
        <v>14.713200000000001</v>
      </c>
    </row>
    <row r="38" spans="1:4" x14ac:dyDescent="0.3">
      <c r="A38" s="13">
        <v>38991</v>
      </c>
      <c r="B38">
        <v>10.9076</v>
      </c>
      <c r="C38" s="13">
        <v>40087</v>
      </c>
      <c r="D38">
        <v>13.241300000000001</v>
      </c>
    </row>
    <row r="39" spans="1:4" x14ac:dyDescent="0.3">
      <c r="A39" s="13">
        <v>39022</v>
      </c>
      <c r="B39">
        <v>10.9061</v>
      </c>
      <c r="C39" s="13">
        <v>40118</v>
      </c>
      <c r="D39">
        <v>13.121600000000001</v>
      </c>
    </row>
    <row r="40" spans="1:4" x14ac:dyDescent="0.3">
      <c r="A40" s="13">
        <v>39052</v>
      </c>
      <c r="B40">
        <v>10.8582</v>
      </c>
      <c r="C40" s="13">
        <v>40148</v>
      </c>
      <c r="D40">
        <v>12.856299999999999</v>
      </c>
    </row>
    <row r="41" spans="1:4" x14ac:dyDescent="0.3">
      <c r="A41" s="13">
        <v>39083</v>
      </c>
      <c r="B41">
        <v>10.942600000000001</v>
      </c>
      <c r="C41" s="13">
        <v>40179</v>
      </c>
      <c r="D41">
        <v>12.8047</v>
      </c>
    </row>
    <row r="42" spans="1:4" x14ac:dyDescent="0.3">
      <c r="A42" s="13">
        <v>39114</v>
      </c>
      <c r="B42">
        <v>10.993</v>
      </c>
      <c r="C42" s="13">
        <v>40210</v>
      </c>
      <c r="D42">
        <v>12.954700000000001</v>
      </c>
    </row>
    <row r="43" spans="1:4" x14ac:dyDescent="0.3">
      <c r="A43" s="13">
        <v>39142</v>
      </c>
      <c r="B43">
        <v>11.1203</v>
      </c>
      <c r="C43" s="13">
        <v>40238</v>
      </c>
      <c r="D43">
        <v>12.5939</v>
      </c>
    </row>
    <row r="44" spans="1:4" x14ac:dyDescent="0.3">
      <c r="A44" s="13">
        <v>39173</v>
      </c>
      <c r="B44">
        <v>10.9861</v>
      </c>
      <c r="C44" s="13">
        <v>40452</v>
      </c>
      <c r="D44">
        <v>12.4498</v>
      </c>
    </row>
    <row r="45" spans="1:4" x14ac:dyDescent="0.3">
      <c r="A45" s="13">
        <v>39203</v>
      </c>
      <c r="B45">
        <v>10.824999999999999</v>
      </c>
      <c r="C45" s="13">
        <v>40483</v>
      </c>
      <c r="D45">
        <v>12.332700000000001</v>
      </c>
    </row>
    <row r="46" spans="1:4" x14ac:dyDescent="0.3">
      <c r="A46" s="13">
        <v>39234</v>
      </c>
      <c r="B46">
        <v>10.832599999999999</v>
      </c>
      <c r="C46" s="13">
        <v>40513</v>
      </c>
      <c r="D46">
        <v>12.393599999999999</v>
      </c>
    </row>
    <row r="47" spans="1:4" x14ac:dyDescent="0.3">
      <c r="A47" s="13">
        <v>39264</v>
      </c>
      <c r="B47">
        <v>10.8049</v>
      </c>
      <c r="C47" s="13">
        <v>40544</v>
      </c>
      <c r="D47">
        <v>12.135300000000001</v>
      </c>
    </row>
    <row r="48" spans="1:4" x14ac:dyDescent="0.3">
      <c r="A48" s="13">
        <v>39295</v>
      </c>
      <c r="B48">
        <v>11.040800000000001</v>
      </c>
      <c r="C48" s="13">
        <v>40575</v>
      </c>
      <c r="D48">
        <v>12.072699999999999</v>
      </c>
    </row>
    <row r="49" spans="1:4" x14ac:dyDescent="0.3">
      <c r="A49" s="13">
        <v>39326</v>
      </c>
      <c r="B49">
        <v>11.036799999999999</v>
      </c>
      <c r="C49" s="13">
        <v>40603</v>
      </c>
      <c r="D49">
        <v>12.0082</v>
      </c>
    </row>
    <row r="50" spans="1:4" x14ac:dyDescent="0.3">
      <c r="A50" s="13">
        <v>39356</v>
      </c>
      <c r="B50">
        <v>10.8331</v>
      </c>
      <c r="C50" s="13">
        <v>40817</v>
      </c>
      <c r="D50">
        <v>13.464499999999999</v>
      </c>
    </row>
    <row r="51" spans="1:4" x14ac:dyDescent="0.3">
      <c r="A51" s="13">
        <v>39387</v>
      </c>
      <c r="B51">
        <v>10.876899999999999</v>
      </c>
      <c r="C51" s="13">
        <v>40848</v>
      </c>
      <c r="D51">
        <v>13.6778</v>
      </c>
    </row>
    <row r="52" spans="1:4" x14ac:dyDescent="0.3">
      <c r="A52" s="13">
        <v>39417</v>
      </c>
      <c r="B52">
        <v>10.8474</v>
      </c>
      <c r="C52" s="13">
        <v>40878</v>
      </c>
      <c r="D52">
        <v>13.752800000000001</v>
      </c>
    </row>
    <row r="53" spans="1:4" x14ac:dyDescent="0.3">
      <c r="A53" s="13">
        <v>39448</v>
      </c>
      <c r="B53">
        <v>10.914099999999999</v>
      </c>
      <c r="C53" s="13">
        <v>40909</v>
      </c>
      <c r="D53">
        <v>13.4605</v>
      </c>
    </row>
    <row r="54" spans="1:4" x14ac:dyDescent="0.3">
      <c r="A54" s="13">
        <v>39479</v>
      </c>
      <c r="B54">
        <v>10.771599999999999</v>
      </c>
      <c r="C54" s="13">
        <v>40940</v>
      </c>
      <c r="D54">
        <v>12.794</v>
      </c>
    </row>
    <row r="55" spans="1:4" x14ac:dyDescent="0.3">
      <c r="A55" s="13">
        <v>39508</v>
      </c>
      <c r="B55">
        <v>10.7355</v>
      </c>
      <c r="C55" s="13">
        <v>40969</v>
      </c>
      <c r="D55">
        <v>12.755699999999999</v>
      </c>
    </row>
    <row r="56" spans="1:4" x14ac:dyDescent="0.3">
      <c r="A56" s="13">
        <v>39539</v>
      </c>
      <c r="B56">
        <v>10.521699999999999</v>
      </c>
      <c r="C56" s="13">
        <v>41183</v>
      </c>
      <c r="D56">
        <v>12.881399999999999</v>
      </c>
    </row>
    <row r="57" spans="1:4" x14ac:dyDescent="0.3">
      <c r="A57" s="13">
        <v>39569</v>
      </c>
      <c r="B57">
        <v>10.4437</v>
      </c>
      <c r="C57" s="13">
        <v>41214</v>
      </c>
      <c r="D57">
        <v>13.082800000000001</v>
      </c>
    </row>
    <row r="58" spans="1:4" x14ac:dyDescent="0.3">
      <c r="A58" s="13">
        <v>39600</v>
      </c>
      <c r="B58">
        <v>10.330299999999999</v>
      </c>
      <c r="C58" s="13">
        <v>41244</v>
      </c>
      <c r="D58">
        <v>12.868399999999999</v>
      </c>
    </row>
    <row r="59" spans="1:4" x14ac:dyDescent="0.3">
      <c r="A59" s="13">
        <v>39630</v>
      </c>
      <c r="B59">
        <v>10.2273</v>
      </c>
      <c r="C59" s="13">
        <v>41275</v>
      </c>
      <c r="D59">
        <v>12.710699999999999</v>
      </c>
    </row>
    <row r="60" spans="1:4" x14ac:dyDescent="0.3">
      <c r="A60" s="13">
        <v>39661</v>
      </c>
      <c r="B60">
        <v>10.0976</v>
      </c>
      <c r="C60" s="13">
        <v>41306</v>
      </c>
      <c r="D60">
        <v>12.719200000000001</v>
      </c>
    </row>
    <row r="61" spans="1:4" x14ac:dyDescent="0.3">
      <c r="A61" s="13">
        <v>39692</v>
      </c>
      <c r="B61">
        <v>10.6105</v>
      </c>
      <c r="C61" s="13">
        <v>41334</v>
      </c>
      <c r="D61">
        <v>12.548</v>
      </c>
    </row>
    <row r="62" spans="1:4" x14ac:dyDescent="0.3">
      <c r="A62" s="13">
        <v>39722</v>
      </c>
      <c r="B62">
        <v>12.556100000000001</v>
      </c>
      <c r="C62" s="13">
        <v>41548</v>
      </c>
      <c r="D62">
        <v>13.006500000000001</v>
      </c>
    </row>
    <row r="63" spans="1:4" x14ac:dyDescent="0.3">
      <c r="A63" s="13">
        <v>39753</v>
      </c>
      <c r="B63">
        <v>13.081799999999999</v>
      </c>
      <c r="C63" s="13">
        <v>41579</v>
      </c>
      <c r="D63">
        <v>13.074400000000001</v>
      </c>
    </row>
    <row r="64" spans="1:4" x14ac:dyDescent="0.3">
      <c r="A64" s="13">
        <v>39783</v>
      </c>
      <c r="B64">
        <v>13.398300000000001</v>
      </c>
      <c r="C64" s="13">
        <v>41609</v>
      </c>
      <c r="D64">
        <v>13.008800000000001</v>
      </c>
    </row>
    <row r="65" spans="1:4" x14ac:dyDescent="0.3">
      <c r="A65" s="13">
        <v>39814</v>
      </c>
      <c r="B65">
        <v>13.869400000000001</v>
      </c>
      <c r="C65" s="13">
        <v>41640</v>
      </c>
      <c r="D65">
        <v>13.2097</v>
      </c>
    </row>
    <row r="66" spans="1:4" x14ac:dyDescent="0.3">
      <c r="A66" s="13">
        <v>39845</v>
      </c>
      <c r="B66">
        <v>14.5566</v>
      </c>
      <c r="C66" s="13">
        <v>41671</v>
      </c>
      <c r="D66">
        <v>13.2881</v>
      </c>
    </row>
    <row r="67" spans="1:4" x14ac:dyDescent="0.3">
      <c r="A67" s="13">
        <v>39873</v>
      </c>
      <c r="B67">
        <v>14.713200000000001</v>
      </c>
      <c r="C67" s="13">
        <v>41699</v>
      </c>
      <c r="D67">
        <v>13.2042</v>
      </c>
    </row>
    <row r="68" spans="1:4" x14ac:dyDescent="0.3">
      <c r="A68" s="13">
        <v>39904</v>
      </c>
      <c r="B68">
        <v>13.4521</v>
      </c>
      <c r="C68" s="13">
        <v>41913</v>
      </c>
      <c r="D68">
        <v>13.474299999999999</v>
      </c>
    </row>
    <row r="69" spans="1:4" x14ac:dyDescent="0.3">
      <c r="A69" s="13">
        <v>39934</v>
      </c>
      <c r="B69">
        <v>13.196</v>
      </c>
      <c r="C69" s="13">
        <v>41944</v>
      </c>
      <c r="D69">
        <v>13.599500000000001</v>
      </c>
    </row>
    <row r="70" spans="1:4" x14ac:dyDescent="0.3">
      <c r="A70" s="13">
        <v>39965</v>
      </c>
      <c r="B70">
        <v>13.3415</v>
      </c>
      <c r="C70" s="13">
        <v>41974</v>
      </c>
      <c r="D70">
        <v>14.4727</v>
      </c>
    </row>
    <row r="71" spans="1:4" x14ac:dyDescent="0.3">
      <c r="A71" s="13">
        <v>39995</v>
      </c>
      <c r="B71">
        <v>13.3637</v>
      </c>
      <c r="C71" s="13">
        <v>42005</v>
      </c>
      <c r="D71">
        <v>14.6808</v>
      </c>
    </row>
    <row r="72" spans="1:4" x14ac:dyDescent="0.3">
      <c r="A72" s="13">
        <v>40026</v>
      </c>
      <c r="B72">
        <v>13.0032</v>
      </c>
      <c r="C72" s="13">
        <v>42036</v>
      </c>
      <c r="D72">
        <v>14.9231</v>
      </c>
    </row>
    <row r="73" spans="1:4" x14ac:dyDescent="0.3">
      <c r="A73" s="13">
        <v>40057</v>
      </c>
      <c r="B73">
        <v>13.412599999999999</v>
      </c>
      <c r="C73" s="13">
        <v>42064</v>
      </c>
      <c r="D73">
        <v>15.2136</v>
      </c>
    </row>
    <row r="74" spans="1:4" x14ac:dyDescent="0.3">
      <c r="A74" s="13">
        <v>40087</v>
      </c>
      <c r="B74">
        <v>13.241300000000001</v>
      </c>
      <c r="C74" s="13">
        <v>42278</v>
      </c>
      <c r="D74">
        <v>16.581299999999999</v>
      </c>
    </row>
    <row r="75" spans="1:4" x14ac:dyDescent="0.3">
      <c r="A75" s="13">
        <v>40118</v>
      </c>
      <c r="B75">
        <v>13.121600000000001</v>
      </c>
      <c r="C75" s="13">
        <v>42309</v>
      </c>
      <c r="D75">
        <v>16.6325</v>
      </c>
    </row>
    <row r="76" spans="1:4" x14ac:dyDescent="0.3">
      <c r="A76" s="13">
        <v>40148</v>
      </c>
      <c r="B76">
        <v>12.856299999999999</v>
      </c>
      <c r="C76" s="13">
        <v>42339</v>
      </c>
      <c r="D76">
        <v>17.0365</v>
      </c>
    </row>
    <row r="77" spans="1:4" x14ac:dyDescent="0.3">
      <c r="A77" s="13">
        <v>40179</v>
      </c>
      <c r="B77">
        <v>12.8047</v>
      </c>
      <c r="C77" s="13">
        <v>42370</v>
      </c>
      <c r="D77">
        <v>18.025500000000001</v>
      </c>
    </row>
    <row r="78" spans="1:4" x14ac:dyDescent="0.3">
      <c r="A78" s="13">
        <v>40210</v>
      </c>
      <c r="B78">
        <v>12.954700000000001</v>
      </c>
      <c r="C78" s="13">
        <v>42401</v>
      </c>
      <c r="D78">
        <v>18.477699999999999</v>
      </c>
    </row>
    <row r="79" spans="1:4" x14ac:dyDescent="0.3">
      <c r="A79" s="13">
        <v>40238</v>
      </c>
      <c r="B79">
        <v>12.5939</v>
      </c>
      <c r="C79" s="13">
        <v>42430</v>
      </c>
      <c r="D79">
        <v>17.692299999999999</v>
      </c>
    </row>
    <row r="80" spans="1:4" x14ac:dyDescent="0.3">
      <c r="A80" s="13">
        <v>40269</v>
      </c>
      <c r="B80">
        <v>12.233599999999999</v>
      </c>
      <c r="C80" s="13">
        <v>42644</v>
      </c>
      <c r="D80">
        <v>18.915700000000001</v>
      </c>
    </row>
    <row r="81" spans="1:4" x14ac:dyDescent="0.3">
      <c r="A81" s="13">
        <v>40299</v>
      </c>
      <c r="B81">
        <v>12.7118</v>
      </c>
      <c r="C81" s="13">
        <v>42675</v>
      </c>
      <c r="D81">
        <v>20.037099999999999</v>
      </c>
    </row>
    <row r="82" spans="1:4" x14ac:dyDescent="0.3">
      <c r="A82" s="13">
        <v>40330</v>
      </c>
      <c r="B82">
        <v>12.7225</v>
      </c>
      <c r="C82" s="13">
        <v>42705</v>
      </c>
      <c r="D82">
        <v>20.515599999999999</v>
      </c>
    </row>
    <row r="83" spans="1:4" x14ac:dyDescent="0.3">
      <c r="A83" s="13">
        <v>40360</v>
      </c>
      <c r="B83">
        <v>12.8279</v>
      </c>
      <c r="C83" s="13">
        <v>42736</v>
      </c>
      <c r="D83">
        <v>21.377500000000001</v>
      </c>
    </row>
    <row r="84" spans="1:4" x14ac:dyDescent="0.3">
      <c r="A84" s="13">
        <v>40391</v>
      </c>
      <c r="B84">
        <v>12.745699999999999</v>
      </c>
      <c r="C84" s="13">
        <v>42767</v>
      </c>
      <c r="D84">
        <v>20.3324</v>
      </c>
    </row>
    <row r="85" spans="1:4" x14ac:dyDescent="0.3">
      <c r="A85" s="13">
        <v>40422</v>
      </c>
      <c r="B85">
        <v>12.828099999999999</v>
      </c>
      <c r="C85" s="13">
        <v>42795</v>
      </c>
      <c r="D85">
        <v>19.355599999999999</v>
      </c>
    </row>
    <row r="86" spans="1:4" x14ac:dyDescent="0.3">
      <c r="A86" s="13">
        <v>40452</v>
      </c>
      <c r="B86">
        <v>12.4498</v>
      </c>
      <c r="C86" s="13">
        <v>43009</v>
      </c>
      <c r="D86">
        <v>18.7712</v>
      </c>
    </row>
    <row r="87" spans="1:4" x14ac:dyDescent="0.3">
      <c r="A87" s="13">
        <v>40483</v>
      </c>
      <c r="B87">
        <v>12.332700000000001</v>
      </c>
      <c r="C87" s="13">
        <v>43040</v>
      </c>
      <c r="D87">
        <v>18.942</v>
      </c>
    </row>
    <row r="88" spans="1:4" x14ac:dyDescent="0.3">
      <c r="A88" s="13">
        <v>40513</v>
      </c>
      <c r="B88">
        <v>12.393599999999999</v>
      </c>
      <c r="C88" s="13">
        <v>43070</v>
      </c>
      <c r="D88">
        <v>19.1265</v>
      </c>
    </row>
    <row r="89" spans="1:4" x14ac:dyDescent="0.3">
      <c r="A89" s="13">
        <v>40544</v>
      </c>
      <c r="B89">
        <v>12.135300000000001</v>
      </c>
      <c r="C89" s="13">
        <v>43101</v>
      </c>
      <c r="D89">
        <v>18.955400000000001</v>
      </c>
    </row>
    <row r="90" spans="1:4" x14ac:dyDescent="0.3">
      <c r="A90" s="13">
        <v>40575</v>
      </c>
      <c r="B90">
        <v>12.072699999999999</v>
      </c>
      <c r="C90" s="13">
        <v>43132</v>
      </c>
      <c r="D90">
        <v>18.632999999999999</v>
      </c>
    </row>
    <row r="91" spans="1:4" x14ac:dyDescent="0.3">
      <c r="A91" s="13">
        <v>40603</v>
      </c>
      <c r="B91">
        <v>12.0082</v>
      </c>
      <c r="C91" s="13">
        <v>43160</v>
      </c>
      <c r="D91">
        <v>18.660399999999999</v>
      </c>
    </row>
    <row r="92" spans="1:4" x14ac:dyDescent="0.3">
      <c r="A92" s="13">
        <v>40634</v>
      </c>
      <c r="B92">
        <v>11.7384</v>
      </c>
      <c r="C92" s="13">
        <v>43374</v>
      </c>
      <c r="D92">
        <v>19.116499999999998</v>
      </c>
    </row>
    <row r="93" spans="1:4" x14ac:dyDescent="0.3">
      <c r="A93" s="13">
        <v>40664</v>
      </c>
      <c r="B93">
        <v>11.651</v>
      </c>
      <c r="C93" s="13">
        <v>43405</v>
      </c>
      <c r="D93">
        <v>20.259799999999998</v>
      </c>
    </row>
    <row r="94" spans="1:4" x14ac:dyDescent="0.3">
      <c r="A94" s="13">
        <v>40695</v>
      </c>
      <c r="B94">
        <v>11.7994</v>
      </c>
      <c r="C94" s="13">
        <v>43435</v>
      </c>
      <c r="D94">
        <v>20.1477</v>
      </c>
    </row>
    <row r="95" spans="1:4" x14ac:dyDescent="0.3">
      <c r="A95" s="13">
        <v>40725</v>
      </c>
      <c r="B95">
        <v>11.6716</v>
      </c>
      <c r="C95" s="13">
        <v>43466</v>
      </c>
      <c r="D95">
        <v>19.192900000000002</v>
      </c>
    </row>
    <row r="96" spans="1:4" x14ac:dyDescent="0.3">
      <c r="A96" s="13">
        <v>40756</v>
      </c>
      <c r="B96">
        <v>12.2056</v>
      </c>
      <c r="C96" s="13">
        <v>43497</v>
      </c>
      <c r="D96">
        <v>19.193200000000001</v>
      </c>
    </row>
    <row r="97" spans="1:4" x14ac:dyDescent="0.3">
      <c r="A97" s="13">
        <v>40787</v>
      </c>
      <c r="B97">
        <v>12.9754</v>
      </c>
      <c r="C97" s="13">
        <v>43525</v>
      </c>
      <c r="D97">
        <v>19.241900000000001</v>
      </c>
    </row>
    <row r="98" spans="1:4" x14ac:dyDescent="0.3">
      <c r="A98" s="13">
        <v>40817</v>
      </c>
      <c r="B98">
        <v>13.464499999999999</v>
      </c>
      <c r="C98" s="13">
        <v>43739</v>
      </c>
      <c r="D98">
        <v>19.3476</v>
      </c>
    </row>
    <row r="99" spans="1:4" x14ac:dyDescent="0.3">
      <c r="A99" s="13">
        <v>40848</v>
      </c>
      <c r="B99">
        <v>13.6778</v>
      </c>
      <c r="C99" s="13">
        <v>43770</v>
      </c>
      <c r="D99">
        <v>19.3155</v>
      </c>
    </row>
    <row r="100" spans="1:4" x14ac:dyDescent="0.3">
      <c r="A100" s="13">
        <v>40878</v>
      </c>
      <c r="B100">
        <v>13.752800000000001</v>
      </c>
      <c r="C100" s="13">
        <v>43800</v>
      </c>
      <c r="D100">
        <v>19.140599999999999</v>
      </c>
    </row>
    <row r="101" spans="1:4" x14ac:dyDescent="0.3">
      <c r="A101" s="13">
        <v>40909</v>
      </c>
      <c r="B101">
        <v>13.4605</v>
      </c>
      <c r="C101" s="13">
        <v>43831</v>
      </c>
      <c r="D101">
        <v>18.802</v>
      </c>
    </row>
    <row r="102" spans="1:4" x14ac:dyDescent="0.3">
      <c r="A102" s="13">
        <v>40940</v>
      </c>
      <c r="B102">
        <v>12.794</v>
      </c>
      <c r="C102" s="13">
        <v>43862</v>
      </c>
      <c r="D102">
        <v>18.7986</v>
      </c>
    </row>
    <row r="103" spans="1:4" x14ac:dyDescent="0.3">
      <c r="A103" s="13">
        <v>40969</v>
      </c>
      <c r="B103">
        <v>12.755699999999999</v>
      </c>
      <c r="C103" s="13">
        <v>43891</v>
      </c>
      <c r="D103">
        <v>22.201799999999999</v>
      </c>
    </row>
    <row r="104" spans="1:4" x14ac:dyDescent="0.3">
      <c r="A104" s="13">
        <v>41000</v>
      </c>
      <c r="B104">
        <v>13.059900000000001</v>
      </c>
      <c r="C104" s="13">
        <v>44105</v>
      </c>
      <c r="D104">
        <v>21.3111</v>
      </c>
    </row>
    <row r="105" spans="1:4" x14ac:dyDescent="0.3">
      <c r="A105" s="13">
        <v>41030</v>
      </c>
      <c r="B105">
        <v>13.6038</v>
      </c>
      <c r="C105" s="13">
        <v>44136</v>
      </c>
      <c r="D105">
        <v>20.4404</v>
      </c>
    </row>
    <row r="106" spans="1:4" x14ac:dyDescent="0.3">
      <c r="A106" s="13">
        <v>41061</v>
      </c>
      <c r="B106">
        <v>13.9619</v>
      </c>
      <c r="C106" s="13">
        <v>44166</v>
      </c>
      <c r="D106">
        <v>19.9756</v>
      </c>
    </row>
    <row r="107" spans="1:4" x14ac:dyDescent="0.3">
      <c r="A107" s="13">
        <v>41091</v>
      </c>
      <c r="B107">
        <v>13.3718</v>
      </c>
      <c r="C107" s="13">
        <v>44197</v>
      </c>
      <c r="D107">
        <v>19.9057</v>
      </c>
    </row>
    <row r="108" spans="1:4" x14ac:dyDescent="0.3">
      <c r="A108" s="13">
        <v>41122</v>
      </c>
      <c r="B108">
        <v>13.185700000000001</v>
      </c>
      <c r="C108" s="13">
        <v>44228</v>
      </c>
      <c r="D108">
        <v>20.272099999999998</v>
      </c>
    </row>
    <row r="109" spans="1:4" x14ac:dyDescent="0.3">
      <c r="A109" s="13">
        <v>41153</v>
      </c>
      <c r="B109">
        <v>12.9588</v>
      </c>
      <c r="C109" s="13">
        <v>44256</v>
      </c>
      <c r="D109">
        <v>20.778099999999998</v>
      </c>
    </row>
    <row r="110" spans="1:4" x14ac:dyDescent="0.3">
      <c r="A110" s="13">
        <v>41183</v>
      </c>
      <c r="B110">
        <v>12.881399999999999</v>
      </c>
      <c r="C110" s="13">
        <v>44470</v>
      </c>
      <c r="D110">
        <v>20.464099999999998</v>
      </c>
    </row>
    <row r="111" spans="1:4" x14ac:dyDescent="0.3">
      <c r="A111" s="13">
        <v>41214</v>
      </c>
      <c r="B111">
        <v>13.082800000000001</v>
      </c>
      <c r="C111" s="13">
        <v>44501</v>
      </c>
      <c r="D111">
        <v>20.854600000000001</v>
      </c>
    </row>
    <row r="112" spans="1:4" x14ac:dyDescent="0.3">
      <c r="A112" s="13">
        <v>41244</v>
      </c>
      <c r="B112">
        <v>12.868399999999999</v>
      </c>
      <c r="C112" s="13">
        <v>44531</v>
      </c>
      <c r="D112">
        <v>20.9344</v>
      </c>
    </row>
    <row r="113" spans="1:4" x14ac:dyDescent="0.3">
      <c r="A113" s="13">
        <v>41275</v>
      </c>
      <c r="B113">
        <v>12.710699999999999</v>
      </c>
      <c r="C113" s="13">
        <v>44562</v>
      </c>
      <c r="D113">
        <v>20.489799999999999</v>
      </c>
    </row>
    <row r="114" spans="1:4" x14ac:dyDescent="0.3">
      <c r="A114" s="13">
        <v>41306</v>
      </c>
      <c r="B114">
        <v>12.719200000000001</v>
      </c>
      <c r="C114" s="13">
        <v>44593</v>
      </c>
      <c r="D114">
        <v>20.4605</v>
      </c>
    </row>
    <row r="115" spans="1:4" x14ac:dyDescent="0.3">
      <c r="A115" s="13">
        <v>41334</v>
      </c>
      <c r="B115">
        <v>12.548</v>
      </c>
      <c r="C115" s="13">
        <v>44621</v>
      </c>
      <c r="D115">
        <v>20.579599999999999</v>
      </c>
    </row>
    <row r="116" spans="1:4" x14ac:dyDescent="0.3">
      <c r="A116" s="13">
        <v>41365</v>
      </c>
      <c r="B116">
        <v>12.2148</v>
      </c>
      <c r="C116" s="13">
        <v>44835</v>
      </c>
      <c r="D116">
        <v>19.997299999999999</v>
      </c>
    </row>
    <row r="117" spans="1:4" x14ac:dyDescent="0.3">
      <c r="A117" s="13">
        <v>41395</v>
      </c>
      <c r="B117">
        <v>12.281599999999999</v>
      </c>
      <c r="C117" s="13">
        <v>44866</v>
      </c>
      <c r="D117">
        <v>19.4663</v>
      </c>
    </row>
    <row r="118" spans="1:4" x14ac:dyDescent="0.3">
      <c r="A118" s="13">
        <v>41426</v>
      </c>
      <c r="B118">
        <v>12.948399999999999</v>
      </c>
      <c r="C118" s="13">
        <v>44896</v>
      </c>
      <c r="D118">
        <v>19.589400000000001</v>
      </c>
    </row>
    <row r="119" spans="1:4" x14ac:dyDescent="0.3">
      <c r="A119" s="13">
        <v>41456</v>
      </c>
      <c r="B119">
        <v>12.7737</v>
      </c>
      <c r="C119" s="13">
        <v>44927</v>
      </c>
      <c r="D119">
        <v>19.017099999999999</v>
      </c>
    </row>
    <row r="120" spans="1:4" x14ac:dyDescent="0.3">
      <c r="A120" s="13">
        <v>41487</v>
      </c>
      <c r="B120">
        <v>12.895300000000001</v>
      </c>
      <c r="C120" s="13">
        <v>44958</v>
      </c>
      <c r="D120">
        <v>18.622199999999999</v>
      </c>
    </row>
    <row r="121" spans="1:4" x14ac:dyDescent="0.3">
      <c r="A121" s="13">
        <v>41518</v>
      </c>
      <c r="B121">
        <v>13.084199999999999</v>
      </c>
      <c r="C121" s="13">
        <v>44986</v>
      </c>
      <c r="D121">
        <v>18.3887</v>
      </c>
    </row>
    <row r="122" spans="1:4" x14ac:dyDescent="0.3">
      <c r="A122" s="13">
        <v>41548</v>
      </c>
      <c r="B122">
        <v>13.006500000000001</v>
      </c>
      <c r="C122" s="13">
        <v>45200</v>
      </c>
      <c r="D122">
        <v>18.053999999999998</v>
      </c>
    </row>
    <row r="123" spans="1:4" x14ac:dyDescent="0.3">
      <c r="A123" s="13">
        <v>41579</v>
      </c>
      <c r="B123">
        <v>13.074400000000001</v>
      </c>
      <c r="C123" s="13">
        <v>45231</v>
      </c>
      <c r="D123">
        <v>17.4099</v>
      </c>
    </row>
    <row r="124" spans="1:4" x14ac:dyDescent="0.3">
      <c r="A124" s="13">
        <v>41609</v>
      </c>
      <c r="B124">
        <v>13.008800000000001</v>
      </c>
      <c r="C124" s="13">
        <v>45261</v>
      </c>
      <c r="D124">
        <v>17.209900000000001</v>
      </c>
    </row>
    <row r="125" spans="1:4" x14ac:dyDescent="0.3">
      <c r="A125" s="13">
        <v>41640</v>
      </c>
      <c r="B125">
        <v>13.2097</v>
      </c>
      <c r="C125" s="13">
        <v>45292</v>
      </c>
      <c r="D125">
        <v>17.0762</v>
      </c>
    </row>
    <row r="126" spans="1:4" x14ac:dyDescent="0.3">
      <c r="A126" s="13">
        <v>41671</v>
      </c>
      <c r="B126">
        <v>13.2881</v>
      </c>
      <c r="C126" s="13">
        <v>45323</v>
      </c>
      <c r="D126">
        <v>17.094799999999999</v>
      </c>
    </row>
    <row r="127" spans="1:4" x14ac:dyDescent="0.3">
      <c r="A127" s="13">
        <v>41699</v>
      </c>
      <c r="B127">
        <v>13.2042</v>
      </c>
      <c r="C127" s="13">
        <v>45352</v>
      </c>
      <c r="D127">
        <v>16.821300000000001</v>
      </c>
    </row>
    <row r="128" spans="1:4" x14ac:dyDescent="0.3">
      <c r="A128" s="13">
        <v>41730</v>
      </c>
      <c r="B128">
        <v>13.069100000000001</v>
      </c>
    </row>
    <row r="129" spans="1:2" x14ac:dyDescent="0.3">
      <c r="A129" s="13">
        <v>41760</v>
      </c>
      <c r="B129">
        <v>12.935600000000001</v>
      </c>
    </row>
    <row r="130" spans="1:2" x14ac:dyDescent="0.3">
      <c r="A130" s="13">
        <v>41791</v>
      </c>
      <c r="B130">
        <v>12.990500000000001</v>
      </c>
    </row>
    <row r="131" spans="1:2" x14ac:dyDescent="0.3">
      <c r="A131" s="13">
        <v>41821</v>
      </c>
      <c r="B131">
        <v>12.9793</v>
      </c>
    </row>
    <row r="132" spans="1:2" x14ac:dyDescent="0.3">
      <c r="A132" s="13">
        <v>41852</v>
      </c>
      <c r="B132">
        <v>13.1478</v>
      </c>
    </row>
    <row r="133" spans="1:2" x14ac:dyDescent="0.3">
      <c r="A133" s="13">
        <v>41883</v>
      </c>
      <c r="B133">
        <v>13.2182</v>
      </c>
    </row>
    <row r="134" spans="1:2" x14ac:dyDescent="0.3">
      <c r="A134" s="13">
        <v>41913</v>
      </c>
      <c r="B134">
        <v>13.474299999999999</v>
      </c>
    </row>
    <row r="135" spans="1:2" x14ac:dyDescent="0.3">
      <c r="A135" s="13">
        <v>41944</v>
      </c>
      <c r="B135">
        <v>13.599500000000001</v>
      </c>
    </row>
    <row r="136" spans="1:2" x14ac:dyDescent="0.3">
      <c r="A136" s="13">
        <v>41974</v>
      </c>
      <c r="B136">
        <v>14.4727</v>
      </c>
    </row>
    <row r="137" spans="1:2" x14ac:dyDescent="0.3">
      <c r="A137" s="13">
        <v>42005</v>
      </c>
      <c r="B137">
        <v>14.6808</v>
      </c>
    </row>
    <row r="138" spans="1:2" x14ac:dyDescent="0.3">
      <c r="A138" s="13">
        <v>42036</v>
      </c>
      <c r="B138">
        <v>14.9231</v>
      </c>
    </row>
    <row r="139" spans="1:2" x14ac:dyDescent="0.3">
      <c r="A139" s="13">
        <v>42064</v>
      </c>
      <c r="B139">
        <v>15.2136</v>
      </c>
    </row>
    <row r="140" spans="1:2" x14ac:dyDescent="0.3">
      <c r="A140" s="13">
        <v>42095</v>
      </c>
      <c r="B140">
        <v>15.220800000000001</v>
      </c>
    </row>
    <row r="141" spans="1:2" x14ac:dyDescent="0.3">
      <c r="A141" s="13">
        <v>42125</v>
      </c>
      <c r="B141">
        <v>15.263999999999999</v>
      </c>
    </row>
    <row r="142" spans="1:2" x14ac:dyDescent="0.3">
      <c r="A142" s="13">
        <v>42156</v>
      </c>
      <c r="B142">
        <v>15.469200000000001</v>
      </c>
    </row>
    <row r="143" spans="1:2" x14ac:dyDescent="0.3">
      <c r="A143" s="13">
        <v>42186</v>
      </c>
      <c r="B143">
        <v>15.922499999999999</v>
      </c>
    </row>
    <row r="144" spans="1:2" x14ac:dyDescent="0.3">
      <c r="A144" s="13">
        <v>42217</v>
      </c>
      <c r="B144">
        <v>16.5032</v>
      </c>
    </row>
    <row r="145" spans="1:2" x14ac:dyDescent="0.3">
      <c r="A145" s="13">
        <v>42248</v>
      </c>
      <c r="B145">
        <v>16.851900000000001</v>
      </c>
    </row>
    <row r="146" spans="1:2" x14ac:dyDescent="0.3">
      <c r="A146" s="13">
        <v>42278</v>
      </c>
      <c r="B146">
        <v>16.581299999999999</v>
      </c>
    </row>
    <row r="147" spans="1:2" x14ac:dyDescent="0.3">
      <c r="A147" s="13">
        <v>42309</v>
      </c>
      <c r="B147">
        <v>16.6325</v>
      </c>
    </row>
    <row r="148" spans="1:2" x14ac:dyDescent="0.3">
      <c r="A148" s="13">
        <v>42339</v>
      </c>
      <c r="B148">
        <v>17.0365</v>
      </c>
    </row>
    <row r="149" spans="1:2" x14ac:dyDescent="0.3">
      <c r="A149" s="13">
        <v>42370</v>
      </c>
      <c r="B149">
        <v>18.025500000000001</v>
      </c>
    </row>
    <row r="150" spans="1:2" x14ac:dyDescent="0.3">
      <c r="A150" s="13">
        <v>42401</v>
      </c>
      <c r="B150">
        <v>18.477699999999999</v>
      </c>
    </row>
    <row r="151" spans="1:2" x14ac:dyDescent="0.3">
      <c r="A151" s="13">
        <v>42430</v>
      </c>
      <c r="B151">
        <v>17.692299999999999</v>
      </c>
    </row>
    <row r="152" spans="1:2" x14ac:dyDescent="0.3">
      <c r="A152" s="13">
        <v>42461</v>
      </c>
      <c r="B152">
        <v>17.490500000000001</v>
      </c>
    </row>
    <row r="153" spans="1:2" x14ac:dyDescent="0.3">
      <c r="A153" s="13">
        <v>42491</v>
      </c>
      <c r="B153">
        <v>18.097999999999999</v>
      </c>
    </row>
    <row r="154" spans="1:2" x14ac:dyDescent="0.3">
      <c r="A154" s="13">
        <v>42522</v>
      </c>
      <c r="B154">
        <v>18.650600000000001</v>
      </c>
    </row>
    <row r="155" spans="1:2" x14ac:dyDescent="0.3">
      <c r="A155" s="13">
        <v>42552</v>
      </c>
      <c r="B155">
        <v>18.586200000000002</v>
      </c>
    </row>
    <row r="156" spans="1:2" x14ac:dyDescent="0.3">
      <c r="A156" s="13">
        <v>42583</v>
      </c>
      <c r="B156">
        <v>18.471499999999999</v>
      </c>
    </row>
    <row r="157" spans="1:2" x14ac:dyDescent="0.3">
      <c r="A157" s="13">
        <v>42614</v>
      </c>
      <c r="B157">
        <v>19.1678</v>
      </c>
    </row>
    <row r="158" spans="1:2" x14ac:dyDescent="0.3">
      <c r="A158" s="13">
        <v>42644</v>
      </c>
      <c r="B158">
        <v>18.915700000000001</v>
      </c>
    </row>
    <row r="159" spans="1:2" x14ac:dyDescent="0.3">
      <c r="A159" s="13">
        <v>42675</v>
      </c>
      <c r="B159">
        <v>20.037099999999999</v>
      </c>
    </row>
    <row r="160" spans="1:2" x14ac:dyDescent="0.3">
      <c r="A160" s="13">
        <v>42705</v>
      </c>
      <c r="B160">
        <v>20.515599999999999</v>
      </c>
    </row>
    <row r="161" spans="1:2" x14ac:dyDescent="0.3">
      <c r="A161" s="13">
        <v>42736</v>
      </c>
      <c r="B161">
        <v>21.377500000000001</v>
      </c>
    </row>
    <row r="162" spans="1:2" x14ac:dyDescent="0.3">
      <c r="A162" s="13">
        <v>42767</v>
      </c>
      <c r="B162">
        <v>20.3324</v>
      </c>
    </row>
    <row r="163" spans="1:2" x14ac:dyDescent="0.3">
      <c r="A163" s="13">
        <v>42795</v>
      </c>
      <c r="B163">
        <v>19.355599999999999</v>
      </c>
    </row>
    <row r="164" spans="1:2" x14ac:dyDescent="0.3">
      <c r="A164" s="13">
        <v>42826</v>
      </c>
      <c r="B164">
        <v>18.778400000000001</v>
      </c>
    </row>
    <row r="165" spans="1:2" x14ac:dyDescent="0.3">
      <c r="A165" s="13">
        <v>42856</v>
      </c>
      <c r="B165">
        <v>18.767900000000001</v>
      </c>
    </row>
    <row r="166" spans="1:2" x14ac:dyDescent="0.3">
      <c r="A166" s="13">
        <v>42887</v>
      </c>
      <c r="B166">
        <v>18.161200000000001</v>
      </c>
    </row>
    <row r="167" spans="1:2" x14ac:dyDescent="0.3">
      <c r="A167" s="13">
        <v>42917</v>
      </c>
      <c r="B167">
        <v>17.837800000000001</v>
      </c>
    </row>
    <row r="168" spans="1:2" x14ac:dyDescent="0.3">
      <c r="A168" s="13">
        <v>42948</v>
      </c>
      <c r="B168">
        <v>17.809200000000001</v>
      </c>
    </row>
    <row r="169" spans="1:2" x14ac:dyDescent="0.3">
      <c r="A169" s="13">
        <v>42979</v>
      </c>
      <c r="B169">
        <v>17.819199999999999</v>
      </c>
    </row>
    <row r="170" spans="1:2" x14ac:dyDescent="0.3">
      <c r="A170" s="13">
        <v>43009</v>
      </c>
      <c r="B170">
        <v>18.7712</v>
      </c>
    </row>
    <row r="171" spans="1:2" x14ac:dyDescent="0.3">
      <c r="A171" s="13">
        <v>43040</v>
      </c>
      <c r="B171">
        <v>18.942</v>
      </c>
    </row>
    <row r="172" spans="1:2" x14ac:dyDescent="0.3">
      <c r="A172" s="13">
        <v>43070</v>
      </c>
      <c r="B172">
        <v>19.1265</v>
      </c>
    </row>
    <row r="173" spans="1:2" x14ac:dyDescent="0.3">
      <c r="A173" s="13">
        <v>43101</v>
      </c>
      <c r="B173">
        <v>18.955400000000001</v>
      </c>
    </row>
    <row r="174" spans="1:2" x14ac:dyDescent="0.3">
      <c r="A174" s="13">
        <v>43132</v>
      </c>
      <c r="B174">
        <v>18.632999999999999</v>
      </c>
    </row>
    <row r="175" spans="1:2" x14ac:dyDescent="0.3">
      <c r="A175" s="13">
        <v>43160</v>
      </c>
      <c r="B175">
        <v>18.660399999999999</v>
      </c>
    </row>
    <row r="176" spans="1:2" x14ac:dyDescent="0.3">
      <c r="A176" s="13">
        <v>43191</v>
      </c>
      <c r="B176">
        <v>18.3626</v>
      </c>
    </row>
    <row r="177" spans="1:2" x14ac:dyDescent="0.3">
      <c r="A177" s="13">
        <v>43221</v>
      </c>
      <c r="B177">
        <v>19.536999999999999</v>
      </c>
    </row>
    <row r="178" spans="1:2" x14ac:dyDescent="0.3">
      <c r="A178" s="13">
        <v>43252</v>
      </c>
      <c r="B178">
        <v>20.316800000000001</v>
      </c>
    </row>
    <row r="179" spans="1:2" x14ac:dyDescent="0.3">
      <c r="A179" s="13">
        <v>43282</v>
      </c>
      <c r="B179">
        <v>19.056999999999999</v>
      </c>
    </row>
    <row r="180" spans="1:2" x14ac:dyDescent="0.3">
      <c r="A180" s="13">
        <v>43313</v>
      </c>
      <c r="B180">
        <v>18.834299999999999</v>
      </c>
    </row>
    <row r="181" spans="1:2" x14ac:dyDescent="0.3">
      <c r="A181" s="13">
        <v>43344</v>
      </c>
      <c r="B181">
        <v>19.0382</v>
      </c>
    </row>
    <row r="182" spans="1:2" x14ac:dyDescent="0.3">
      <c r="A182" s="13">
        <v>43374</v>
      </c>
      <c r="B182">
        <v>19.116499999999998</v>
      </c>
    </row>
    <row r="183" spans="1:2" x14ac:dyDescent="0.3">
      <c r="A183" s="13">
        <v>43405</v>
      </c>
      <c r="B183">
        <v>20.259799999999998</v>
      </c>
    </row>
    <row r="184" spans="1:2" x14ac:dyDescent="0.3">
      <c r="A184" s="13">
        <v>43435</v>
      </c>
      <c r="B184">
        <v>20.1477</v>
      </c>
    </row>
    <row r="185" spans="1:2" x14ac:dyDescent="0.3">
      <c r="A185" s="13">
        <v>43466</v>
      </c>
      <c r="B185">
        <v>19.192900000000002</v>
      </c>
    </row>
    <row r="186" spans="1:2" x14ac:dyDescent="0.3">
      <c r="A186" s="13">
        <v>43497</v>
      </c>
      <c r="B186">
        <v>19.193200000000001</v>
      </c>
    </row>
    <row r="187" spans="1:2" x14ac:dyDescent="0.3">
      <c r="A187" s="13">
        <v>43525</v>
      </c>
      <c r="B187">
        <v>19.241900000000001</v>
      </c>
    </row>
    <row r="188" spans="1:2" x14ac:dyDescent="0.3">
      <c r="A188" s="13">
        <v>43556</v>
      </c>
      <c r="B188">
        <v>19.004799999999999</v>
      </c>
    </row>
    <row r="189" spans="1:2" x14ac:dyDescent="0.3">
      <c r="A189" s="13">
        <v>43586</v>
      </c>
      <c r="B189">
        <v>19.090900000000001</v>
      </c>
    </row>
    <row r="190" spans="1:2" x14ac:dyDescent="0.3">
      <c r="A190" s="13">
        <v>43617</v>
      </c>
      <c r="B190">
        <v>19.296199999999999</v>
      </c>
    </row>
    <row r="191" spans="1:2" x14ac:dyDescent="0.3">
      <c r="A191" s="13">
        <v>43647</v>
      </c>
      <c r="B191">
        <v>19.062799999999999</v>
      </c>
    </row>
    <row r="192" spans="1:2" x14ac:dyDescent="0.3">
      <c r="A192" s="13">
        <v>43678</v>
      </c>
      <c r="B192">
        <v>19.636099999999999</v>
      </c>
    </row>
    <row r="193" spans="1:2" x14ac:dyDescent="0.3">
      <c r="A193" s="13">
        <v>43709</v>
      </c>
      <c r="B193">
        <v>19.603300000000001</v>
      </c>
    </row>
    <row r="194" spans="1:2" x14ac:dyDescent="0.3">
      <c r="A194" s="13">
        <v>43739</v>
      </c>
      <c r="B194">
        <v>19.3476</v>
      </c>
    </row>
    <row r="195" spans="1:2" x14ac:dyDescent="0.3">
      <c r="A195" s="13">
        <v>43770</v>
      </c>
      <c r="B195">
        <v>19.3155</v>
      </c>
    </row>
    <row r="196" spans="1:2" x14ac:dyDescent="0.3">
      <c r="A196" s="13">
        <v>43800</v>
      </c>
      <c r="B196">
        <v>19.140599999999999</v>
      </c>
    </row>
    <row r="197" spans="1:2" x14ac:dyDescent="0.3">
      <c r="A197" s="13">
        <v>43831</v>
      </c>
      <c r="B197">
        <v>18.802</v>
      </c>
    </row>
    <row r="198" spans="1:2" x14ac:dyDescent="0.3">
      <c r="A198" s="13">
        <v>43862</v>
      </c>
      <c r="B198">
        <v>18.7986</v>
      </c>
    </row>
    <row r="199" spans="1:2" x14ac:dyDescent="0.3">
      <c r="A199" s="13">
        <v>43891</v>
      </c>
      <c r="B199">
        <v>22.201799999999999</v>
      </c>
    </row>
    <row r="200" spans="1:2" x14ac:dyDescent="0.3">
      <c r="A200" s="13">
        <v>43922</v>
      </c>
      <c r="B200">
        <v>24.2437</v>
      </c>
    </row>
    <row r="201" spans="1:2" x14ac:dyDescent="0.3">
      <c r="A201" s="13">
        <v>43952</v>
      </c>
      <c r="B201">
        <v>23.5105</v>
      </c>
    </row>
    <row r="202" spans="1:2" x14ac:dyDescent="0.3">
      <c r="A202" s="13">
        <v>43983</v>
      </c>
      <c r="B202">
        <v>22.2575</v>
      </c>
    </row>
    <row r="203" spans="1:2" x14ac:dyDescent="0.3">
      <c r="A203" s="13">
        <v>44013</v>
      </c>
      <c r="B203">
        <v>22.4419</v>
      </c>
    </row>
    <row r="204" spans="1:2" x14ac:dyDescent="0.3">
      <c r="A204" s="13">
        <v>44044</v>
      </c>
      <c r="B204">
        <v>22.222100000000001</v>
      </c>
    </row>
    <row r="205" spans="1:2" x14ac:dyDescent="0.3">
      <c r="A205" s="13">
        <v>44075</v>
      </c>
      <c r="B205">
        <v>21.668800000000001</v>
      </c>
    </row>
    <row r="206" spans="1:2" x14ac:dyDescent="0.3">
      <c r="A206" s="13">
        <v>44105</v>
      </c>
      <c r="B206">
        <v>21.3111</v>
      </c>
    </row>
    <row r="207" spans="1:2" x14ac:dyDescent="0.3">
      <c r="A207" s="13">
        <v>44136</v>
      </c>
      <c r="B207">
        <v>20.4404</v>
      </c>
    </row>
    <row r="208" spans="1:2" x14ac:dyDescent="0.3">
      <c r="A208" s="13">
        <v>44166</v>
      </c>
      <c r="B208">
        <v>19.9756</v>
      </c>
    </row>
    <row r="209" spans="1:2" x14ac:dyDescent="0.3">
      <c r="A209" s="13">
        <v>44197</v>
      </c>
      <c r="B209">
        <v>19.9057</v>
      </c>
    </row>
    <row r="210" spans="1:2" x14ac:dyDescent="0.3">
      <c r="A210" s="13">
        <v>44228</v>
      </c>
      <c r="B210">
        <v>20.272099999999998</v>
      </c>
    </row>
    <row r="211" spans="1:2" x14ac:dyDescent="0.3">
      <c r="A211" s="13">
        <v>44256</v>
      </c>
      <c r="B211">
        <v>20.778099999999998</v>
      </c>
    </row>
    <row r="212" spans="1:2" x14ac:dyDescent="0.3">
      <c r="A212" s="13">
        <v>44287</v>
      </c>
      <c r="B212">
        <v>20.028199999999998</v>
      </c>
    </row>
    <row r="213" spans="1:2" x14ac:dyDescent="0.3">
      <c r="A213" s="13">
        <v>44317</v>
      </c>
      <c r="B213">
        <v>19.9756</v>
      </c>
    </row>
    <row r="214" spans="1:2" x14ac:dyDescent="0.3">
      <c r="A214" s="13">
        <v>44348</v>
      </c>
      <c r="B214">
        <v>20.030799999999999</v>
      </c>
    </row>
    <row r="215" spans="1:2" x14ac:dyDescent="0.3">
      <c r="A215" s="13">
        <v>44378</v>
      </c>
      <c r="B215">
        <v>19.972899999999999</v>
      </c>
    </row>
    <row r="216" spans="1:2" x14ac:dyDescent="0.3">
      <c r="A216" s="13">
        <v>44409</v>
      </c>
      <c r="B216">
        <v>20.066400000000002</v>
      </c>
    </row>
    <row r="217" spans="1:2" x14ac:dyDescent="0.3">
      <c r="A217" s="13">
        <v>44440</v>
      </c>
      <c r="B217">
        <v>20.024799999999999</v>
      </c>
    </row>
    <row r="218" spans="1:2" x14ac:dyDescent="0.3">
      <c r="A218" s="13">
        <v>44470</v>
      </c>
      <c r="B218">
        <v>20.464099999999998</v>
      </c>
    </row>
    <row r="219" spans="1:2" x14ac:dyDescent="0.3">
      <c r="A219" s="13">
        <v>44501</v>
      </c>
      <c r="B219">
        <v>20.854600000000001</v>
      </c>
    </row>
    <row r="220" spans="1:2" x14ac:dyDescent="0.3">
      <c r="A220" s="13">
        <v>44531</v>
      </c>
      <c r="B220">
        <v>20.9344</v>
      </c>
    </row>
    <row r="221" spans="1:2" x14ac:dyDescent="0.3">
      <c r="A221" s="13">
        <v>44562</v>
      </c>
      <c r="B221">
        <v>20.489799999999999</v>
      </c>
    </row>
    <row r="222" spans="1:2" x14ac:dyDescent="0.3">
      <c r="A222" s="13">
        <v>44593</v>
      </c>
      <c r="B222">
        <v>20.4605</v>
      </c>
    </row>
    <row r="223" spans="1:2" x14ac:dyDescent="0.3">
      <c r="A223" s="13">
        <v>44621</v>
      </c>
      <c r="B223">
        <v>20.579599999999999</v>
      </c>
    </row>
    <row r="224" spans="1:2" x14ac:dyDescent="0.3">
      <c r="A224" s="13">
        <v>44652</v>
      </c>
      <c r="B224">
        <v>20.084499999999998</v>
      </c>
    </row>
    <row r="225" spans="1:2" x14ac:dyDescent="0.3">
      <c r="A225" s="13">
        <v>44682</v>
      </c>
      <c r="B225">
        <v>20.061399999999999</v>
      </c>
    </row>
    <row r="226" spans="1:2" x14ac:dyDescent="0.3">
      <c r="A226" s="13">
        <v>44713</v>
      </c>
      <c r="B226">
        <v>20.003799999999998</v>
      </c>
    </row>
    <row r="227" spans="1:2" x14ac:dyDescent="0.3">
      <c r="A227" s="13">
        <v>44743</v>
      </c>
      <c r="B227">
        <v>20.5365</v>
      </c>
    </row>
    <row r="228" spans="1:2" x14ac:dyDescent="0.3">
      <c r="A228" s="13">
        <v>44774</v>
      </c>
      <c r="B228">
        <v>20.131900000000002</v>
      </c>
    </row>
    <row r="229" spans="1:2" x14ac:dyDescent="0.3">
      <c r="A229" s="13">
        <v>44805</v>
      </c>
      <c r="B229">
        <v>20.075199999999999</v>
      </c>
    </row>
    <row r="230" spans="1:2" x14ac:dyDescent="0.3">
      <c r="A230" s="13">
        <v>44835</v>
      </c>
      <c r="B230">
        <v>19.997299999999999</v>
      </c>
    </row>
    <row r="231" spans="1:2" x14ac:dyDescent="0.3">
      <c r="A231" s="13">
        <v>44866</v>
      </c>
      <c r="B231">
        <v>19.4663</v>
      </c>
    </row>
    <row r="232" spans="1:2" x14ac:dyDescent="0.3">
      <c r="A232" s="13">
        <v>44896</v>
      </c>
      <c r="B232">
        <v>19.589400000000001</v>
      </c>
    </row>
    <row r="233" spans="1:2" x14ac:dyDescent="0.3">
      <c r="A233" s="13">
        <v>44927</v>
      </c>
      <c r="B233">
        <v>19.017099999999999</v>
      </c>
    </row>
    <row r="234" spans="1:2" x14ac:dyDescent="0.3">
      <c r="A234" s="13">
        <v>44958</v>
      </c>
      <c r="B234">
        <v>18.622199999999999</v>
      </c>
    </row>
    <row r="235" spans="1:2" x14ac:dyDescent="0.3">
      <c r="A235" s="13">
        <v>44986</v>
      </c>
      <c r="B235">
        <v>18.3887</v>
      </c>
    </row>
    <row r="236" spans="1:2" x14ac:dyDescent="0.3">
      <c r="A236" s="13">
        <v>45017</v>
      </c>
      <c r="B236">
        <v>18.087900000000001</v>
      </c>
    </row>
    <row r="237" spans="1:2" x14ac:dyDescent="0.3">
      <c r="A237" s="13">
        <v>45047</v>
      </c>
      <c r="B237">
        <v>17.748899999999999</v>
      </c>
    </row>
    <row r="238" spans="1:2" x14ac:dyDescent="0.3">
      <c r="A238" s="13">
        <v>45078</v>
      </c>
      <c r="B238">
        <v>17.268799999999999</v>
      </c>
    </row>
    <row r="239" spans="1:2" x14ac:dyDescent="0.3">
      <c r="A239" s="13">
        <v>45108</v>
      </c>
      <c r="B239">
        <v>16.924199999999999</v>
      </c>
    </row>
    <row r="240" spans="1:2" x14ac:dyDescent="0.3">
      <c r="A240" s="13">
        <v>45139</v>
      </c>
      <c r="B240">
        <v>16.968499999999999</v>
      </c>
    </row>
    <row r="241" spans="1:2" x14ac:dyDescent="0.3">
      <c r="A241" s="13">
        <v>45170</v>
      </c>
      <c r="B241">
        <v>17.284099999999999</v>
      </c>
    </row>
    <row r="242" spans="1:2" x14ac:dyDescent="0.3">
      <c r="A242" s="13">
        <v>45200</v>
      </c>
      <c r="B242">
        <v>18.053999999999998</v>
      </c>
    </row>
    <row r="243" spans="1:2" x14ac:dyDescent="0.3">
      <c r="A243" s="13">
        <v>45231</v>
      </c>
      <c r="B243">
        <v>17.4099</v>
      </c>
    </row>
    <row r="244" spans="1:2" x14ac:dyDescent="0.3">
      <c r="A244" s="13">
        <v>45261</v>
      </c>
      <c r="B244">
        <v>17.209900000000001</v>
      </c>
    </row>
    <row r="245" spans="1:2" x14ac:dyDescent="0.3">
      <c r="A245" s="13">
        <v>45292</v>
      </c>
      <c r="B245">
        <v>17.0762</v>
      </c>
    </row>
    <row r="246" spans="1:2" x14ac:dyDescent="0.3">
      <c r="A246" s="13">
        <v>45323</v>
      </c>
      <c r="B246">
        <v>17.094799999999999</v>
      </c>
    </row>
    <row r="247" spans="1:2" x14ac:dyDescent="0.3">
      <c r="A247" s="13">
        <v>45352</v>
      </c>
      <c r="B247">
        <v>16.821300000000001</v>
      </c>
    </row>
    <row r="248" spans="1:2" x14ac:dyDescent="0.3">
      <c r="A248" s="13"/>
    </row>
    <row r="249" spans="1:2" x14ac:dyDescent="0.3">
      <c r="A249" s="13"/>
    </row>
    <row r="250" spans="1:2" x14ac:dyDescent="0.3">
      <c r="A250" s="13"/>
    </row>
    <row r="251" spans="1:2" x14ac:dyDescent="0.3">
      <c r="A251" s="13"/>
    </row>
    <row r="252" spans="1:2" x14ac:dyDescent="0.3">
      <c r="A252" s="13"/>
    </row>
    <row r="253" spans="1:2" x14ac:dyDescent="0.3">
      <c r="A253" s="13"/>
    </row>
  </sheetData>
  <sortState xmlns:xlrd2="http://schemas.microsoft.com/office/spreadsheetml/2017/richdata2" ref="C2:D262">
    <sortCondition ref="C1:C26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2712E-6332-4970-A546-4FAA65545D7D}">
  <sheetPr>
    <tabColor theme="4"/>
  </sheetPr>
  <dimension ref="A1:H22"/>
  <sheetViews>
    <sheetView workbookViewId="0">
      <selection sqref="A1:H22"/>
    </sheetView>
  </sheetViews>
  <sheetFormatPr baseColWidth="10" defaultRowHeight="14.4" x14ac:dyDescent="0.3"/>
  <cols>
    <col min="1" max="1" width="5" bestFit="1" customWidth="1"/>
  </cols>
  <sheetData>
    <row r="1" spans="1:8" x14ac:dyDescent="0.3">
      <c r="A1" s="1" t="s">
        <v>0</v>
      </c>
      <c r="B1" s="19" t="s">
        <v>10</v>
      </c>
      <c r="C1" s="19" t="s">
        <v>11</v>
      </c>
      <c r="D1" s="19" t="s">
        <v>12</v>
      </c>
      <c r="E1" s="19" t="s">
        <v>40</v>
      </c>
      <c r="F1" s="19" t="s">
        <v>43</v>
      </c>
      <c r="G1" s="19" t="s">
        <v>38</v>
      </c>
      <c r="H1" s="19" t="s">
        <v>44</v>
      </c>
    </row>
    <row r="2" spans="1:8" x14ac:dyDescent="0.3">
      <c r="A2" s="2">
        <v>2003</v>
      </c>
      <c r="B2" s="2" cm="1">
        <f t="array" ref="B2:D2">TRANSPOSE('INPC datos'!W$5:W$7)</f>
        <v>54.738</v>
      </c>
      <c r="C2" s="2">
        <v>55.192999999999998</v>
      </c>
      <c r="D2" s="2">
        <v>55.43</v>
      </c>
      <c r="E2" s="2" cm="1">
        <f t="array" ref="E2:G2">TRANSPOSE('INPC datos'!V$2:V$4)</f>
        <v>55.774000000000001</v>
      </c>
      <c r="F2" s="2">
        <v>56.107999999999997</v>
      </c>
      <c r="G2" s="2">
        <v>56.298000000000002</v>
      </c>
      <c r="H2" s="6">
        <f>AVERAGE(B2:G2)</f>
        <v>55.590166666666669</v>
      </c>
    </row>
    <row r="3" spans="1:8" x14ac:dyDescent="0.3">
      <c r="A3" s="2">
        <v>2004</v>
      </c>
      <c r="B3" s="2" cm="1">
        <f t="array" ref="B3:D3">TRANSPOSE('INPC datos'!V$5:V$7)</f>
        <v>57.695</v>
      </c>
      <c r="C3" s="2">
        <v>58.186999999999998</v>
      </c>
      <c r="D3" s="2">
        <v>58.307000000000002</v>
      </c>
      <c r="E3" s="2" cm="1">
        <f t="array" ref="E3:G3">TRANSPOSE('INPC datos'!U$2:U$4)</f>
        <v>58.308999999999997</v>
      </c>
      <c r="F3" s="2">
        <v>58.503</v>
      </c>
      <c r="G3" s="2">
        <v>58.767000000000003</v>
      </c>
      <c r="H3" s="6">
        <f t="shared" ref="H3:H22" si="0">AVERAGE(B3:G3)</f>
        <v>58.294666666666672</v>
      </c>
    </row>
    <row r="4" spans="1:8" x14ac:dyDescent="0.3">
      <c r="A4" s="2">
        <v>2005</v>
      </c>
      <c r="B4" s="2" cm="1">
        <f t="array" ref="B4:D4">TRANSPOSE('INPC datos'!U$5:U$7)</f>
        <v>59.454999999999998</v>
      </c>
      <c r="C4" s="2">
        <v>59.881999999999998</v>
      </c>
      <c r="D4" s="2">
        <v>60.25</v>
      </c>
      <c r="E4" s="2" cm="1">
        <f t="array" ref="E4:G4">TRANSPOSE('INPC datos'!T$2:T$4)</f>
        <v>60.603999999999999</v>
      </c>
      <c r="F4" s="2">
        <v>60.695999999999998</v>
      </c>
      <c r="G4" s="2">
        <v>60.773000000000003</v>
      </c>
      <c r="H4" s="6">
        <f t="shared" si="0"/>
        <v>60.276666666666664</v>
      </c>
    </row>
    <row r="5" spans="1:8" x14ac:dyDescent="0.3">
      <c r="A5" s="2">
        <v>2006</v>
      </c>
      <c r="B5" s="2" cm="1">
        <f t="array" ref="B5:D5">TRANSPOSE('INPC datos'!T$5:T$7)</f>
        <v>62.006999999999998</v>
      </c>
      <c r="C5" s="2">
        <v>62.332000000000001</v>
      </c>
      <c r="D5" s="2">
        <v>62.692</v>
      </c>
      <c r="E5" s="2" cm="1">
        <f t="array" ref="E5:G5">TRANSPOSE('INPC datos'!S$2:S$4)</f>
        <v>63.015999999999998</v>
      </c>
      <c r="F5" s="2">
        <v>63.192</v>
      </c>
      <c r="G5" s="2">
        <v>63.329000000000001</v>
      </c>
      <c r="H5" s="6">
        <f t="shared" si="0"/>
        <v>62.761333333333333</v>
      </c>
    </row>
    <row r="6" spans="1:8" x14ac:dyDescent="0.3">
      <c r="A6" s="2">
        <v>2007</v>
      </c>
      <c r="B6" s="2" cm="1">
        <f t="array" ref="B6:D6">TRANSPOSE('INPC datos'!S$5:S$7)</f>
        <v>64.326999999999998</v>
      </c>
      <c r="C6" s="2">
        <v>64.781000000000006</v>
      </c>
      <c r="D6" s="2">
        <v>65.049000000000007</v>
      </c>
      <c r="E6" s="2" cm="1">
        <f t="array" ref="E6:G6">TRANSPOSE('INPC datos'!R$2:R$4)</f>
        <v>65.350999999999999</v>
      </c>
      <c r="F6" s="2">
        <v>65.545000000000002</v>
      </c>
      <c r="G6" s="2">
        <v>66.02</v>
      </c>
      <c r="H6" s="6">
        <f t="shared" si="0"/>
        <v>65.178833333333344</v>
      </c>
    </row>
    <row r="7" spans="1:8" x14ac:dyDescent="0.3">
      <c r="A7" s="2">
        <v>2008</v>
      </c>
      <c r="B7" s="2" cm="1">
        <f t="array" ref="B7:D7">TRANSPOSE('INPC datos'!R$5:R$7)</f>
        <v>68.045000000000002</v>
      </c>
      <c r="C7" s="2">
        <v>68.819000000000003</v>
      </c>
      <c r="D7" s="2">
        <v>69.296000000000006</v>
      </c>
      <c r="E7" s="2" cm="1">
        <f t="array" ref="E7:G7">TRANSPOSE('INPC datos'!Q$2:Q$4)</f>
        <v>69.456000000000003</v>
      </c>
      <c r="F7" s="2">
        <v>69.608999999999995</v>
      </c>
      <c r="G7" s="2">
        <v>70.010000000000005</v>
      </c>
      <c r="H7" s="6">
        <f t="shared" si="0"/>
        <v>69.205833333333331</v>
      </c>
    </row>
    <row r="8" spans="1:8" x14ac:dyDescent="0.3">
      <c r="A8" s="2">
        <v>2009</v>
      </c>
      <c r="B8" s="2" cm="1">
        <f t="array" ref="B8:D8">TRANSPOSE('INPC datos'!Q$5:Q$7)</f>
        <v>71.106999999999999</v>
      </c>
      <c r="C8" s="2">
        <v>71.475999999999999</v>
      </c>
      <c r="D8" s="2">
        <v>71.772000000000006</v>
      </c>
      <c r="E8" s="2" cm="1">
        <f t="array" ref="E8:G8">TRANSPOSE('INPC datos'!P$2:P$4)</f>
        <v>72.552000000000007</v>
      </c>
      <c r="F8" s="2">
        <v>72.971999999999994</v>
      </c>
      <c r="G8" s="2">
        <v>73.489999999999995</v>
      </c>
      <c r="H8" s="6">
        <f t="shared" si="0"/>
        <v>72.228166666666667</v>
      </c>
    </row>
    <row r="9" spans="1:8" x14ac:dyDescent="0.3">
      <c r="A9" s="2">
        <v>2010</v>
      </c>
      <c r="B9" s="2" cm="1">
        <f t="array" ref="B9:D9">TRANSPOSE('INPC datos'!P$5:P$7)</f>
        <v>73.968999999999994</v>
      </c>
      <c r="C9" s="2">
        <v>74.561999999999998</v>
      </c>
      <c r="D9" s="2">
        <v>74.930999999999997</v>
      </c>
      <c r="E9" s="2" cm="1">
        <f t="array" ref="E9:G9">TRANSPOSE('INPC datos'!O$2:O$4)</f>
        <v>75.296000000000006</v>
      </c>
      <c r="F9" s="2">
        <v>75.578000000000003</v>
      </c>
      <c r="G9" s="2">
        <v>75.722999999999999</v>
      </c>
      <c r="H9" s="6">
        <f t="shared" si="0"/>
        <v>75.009833333333333</v>
      </c>
    </row>
    <row r="10" spans="1:8" x14ac:dyDescent="0.3">
      <c r="A10" s="2">
        <v>2011</v>
      </c>
      <c r="B10" s="2" cm="1">
        <f t="array" ref="B10:D10">TRANSPOSE('INPC datos'!O$5:O$7)</f>
        <v>76.332999999999998</v>
      </c>
      <c r="C10" s="2">
        <v>77.158000000000001</v>
      </c>
      <c r="D10" s="2">
        <v>77.792000000000002</v>
      </c>
      <c r="E10" s="2" cm="1">
        <f t="array" ref="E10:G10">TRANSPOSE('INPC datos'!N$2:N$4)</f>
        <v>78.343000000000004</v>
      </c>
      <c r="F10" s="2">
        <v>78.501999999999995</v>
      </c>
      <c r="G10" s="2">
        <v>78.546999999999997</v>
      </c>
      <c r="H10" s="6">
        <f t="shared" si="0"/>
        <v>77.779166666666654</v>
      </c>
    </row>
    <row r="11" spans="1:8" x14ac:dyDescent="0.3">
      <c r="A11" s="2">
        <v>2012</v>
      </c>
      <c r="B11" s="2" cm="1">
        <f t="array" ref="B11:D11">TRANSPOSE('INPC datos'!N$5:N$7)</f>
        <v>79.840999999999994</v>
      </c>
      <c r="C11" s="2">
        <v>80.382999999999996</v>
      </c>
      <c r="D11" s="2">
        <v>80.567999999999998</v>
      </c>
      <c r="E11" s="2" cm="1">
        <f t="array" ref="E11:G11">TRANSPOSE('INPC datos'!M$2:M$4)</f>
        <v>80.893000000000001</v>
      </c>
      <c r="F11" s="2">
        <v>81.290999999999997</v>
      </c>
      <c r="G11" s="2">
        <v>81.887</v>
      </c>
      <c r="H11" s="6">
        <f t="shared" si="0"/>
        <v>80.81049999999999</v>
      </c>
    </row>
    <row r="12" spans="1:8" x14ac:dyDescent="0.3">
      <c r="A12" s="2">
        <v>2013</v>
      </c>
      <c r="B12" s="2" cm="1">
        <f t="array" ref="B12:D12">TRANSPOSE('INPC datos'!M$5:M$7)</f>
        <v>82.522999999999996</v>
      </c>
      <c r="C12" s="2">
        <v>83.292000000000002</v>
      </c>
      <c r="D12" s="2">
        <v>83.77</v>
      </c>
      <c r="E12" s="2" cm="1">
        <f t="array" ref="E12:G12">TRANSPOSE('INPC datos'!L$2:L$4)</f>
        <v>84.519000000000005</v>
      </c>
      <c r="F12" s="2">
        <v>84.733000000000004</v>
      </c>
      <c r="G12" s="2">
        <v>84.965000000000003</v>
      </c>
      <c r="H12" s="6">
        <f t="shared" si="0"/>
        <v>83.966999999999999</v>
      </c>
    </row>
    <row r="13" spans="1:8" x14ac:dyDescent="0.3">
      <c r="A13" s="2">
        <v>2014</v>
      </c>
      <c r="B13" s="2" cm="1">
        <f t="array" ref="B13:D13">TRANSPOSE('INPC datos'!L$5:L$7)</f>
        <v>86.07</v>
      </c>
      <c r="C13" s="2">
        <v>86.763999999999996</v>
      </c>
      <c r="D13" s="2">
        <v>87.188999999999993</v>
      </c>
      <c r="E13" s="2" cm="1">
        <f t="array" ref="E13:G13">TRANSPOSE('INPC datos'!K$2:K$4)</f>
        <v>87.11</v>
      </c>
      <c r="F13" s="2">
        <v>87.275000000000006</v>
      </c>
      <c r="G13" s="2">
        <v>87.631</v>
      </c>
      <c r="H13" s="6">
        <f t="shared" si="0"/>
        <v>87.006500000000003</v>
      </c>
    </row>
    <row r="14" spans="1:8" x14ac:dyDescent="0.3">
      <c r="A14" s="2">
        <v>2015</v>
      </c>
      <c r="B14" s="2" cm="1">
        <f t="array" ref="B14:D14">TRANSPOSE('INPC datos'!K$5:K$7)</f>
        <v>88.203999999999994</v>
      </c>
      <c r="C14" s="2">
        <v>88.685000000000002</v>
      </c>
      <c r="D14" s="2">
        <v>89.046999999999997</v>
      </c>
      <c r="E14" s="2" cm="1">
        <f t="array" ref="E14:G14">TRANSPOSE('INPC datos'!J$2:J$4)</f>
        <v>89.385999999999996</v>
      </c>
      <c r="F14" s="2">
        <v>89.778000000000006</v>
      </c>
      <c r="G14" s="2">
        <v>89.91</v>
      </c>
      <c r="H14" s="6">
        <f t="shared" si="0"/>
        <v>89.168333333333337</v>
      </c>
    </row>
    <row r="15" spans="1:8" x14ac:dyDescent="0.3">
      <c r="A15" s="2">
        <v>2016</v>
      </c>
      <c r="B15" s="2" cm="1">
        <f t="array" ref="B15:D15">TRANSPOSE('INPC datos'!J$5:J$7)</f>
        <v>90.906000000000006</v>
      </c>
      <c r="C15" s="2">
        <v>91.617000000000004</v>
      </c>
      <c r="D15" s="2">
        <v>92.039000000000001</v>
      </c>
      <c r="E15" s="2" cm="1">
        <f t="array" ref="E15:G15">TRANSPOSE('INPC datos'!I$2:I$4)</f>
        <v>93.603999999999999</v>
      </c>
      <c r="F15" s="2">
        <v>94.144999999999996</v>
      </c>
      <c r="G15" s="2">
        <v>94.721999999999994</v>
      </c>
      <c r="H15" s="6">
        <f t="shared" si="0"/>
        <v>92.838833333333341</v>
      </c>
    </row>
    <row r="16" spans="1:8" x14ac:dyDescent="0.3">
      <c r="A16" s="2">
        <v>2017</v>
      </c>
      <c r="B16" s="2" cm="1">
        <f t="array" ref="B16:D16">TRANSPOSE('INPC datos'!I$5:I$7)</f>
        <v>96.697999999999993</v>
      </c>
      <c r="C16" s="2">
        <v>97.694999999999993</v>
      </c>
      <c r="D16" s="2">
        <v>98.272999999999996</v>
      </c>
      <c r="E16" s="2" cm="1">
        <f t="array" ref="E16:G16">TRANSPOSE('INPC datos'!H$2:H$4)</f>
        <v>98.795000000000002</v>
      </c>
      <c r="F16" s="2">
        <v>99.171000000000006</v>
      </c>
      <c r="G16" s="2">
        <v>99.492000000000004</v>
      </c>
      <c r="H16" s="6">
        <f t="shared" si="0"/>
        <v>98.353999999999985</v>
      </c>
    </row>
    <row r="17" spans="1:8" x14ac:dyDescent="0.3">
      <c r="A17" s="2">
        <v>2018</v>
      </c>
      <c r="B17" s="2" cm="1">
        <f t="array" ref="B17:D17">TRANSPOSE('INPC datos'!H$5:H$7)</f>
        <v>101.44</v>
      </c>
      <c r="C17" s="2">
        <v>102.303</v>
      </c>
      <c r="D17" s="2">
        <v>103.02</v>
      </c>
      <c r="E17" s="2" cm="1">
        <f t="array" ref="E17:G17">TRANSPOSE('INPC datos'!G$2:G$4)</f>
        <v>103.108</v>
      </c>
      <c r="F17" s="2">
        <v>103.07899999999999</v>
      </c>
      <c r="G17" s="2">
        <v>103.476</v>
      </c>
      <c r="H17" s="6">
        <f t="shared" si="0"/>
        <v>102.73766666666666</v>
      </c>
    </row>
    <row r="18" spans="1:8" x14ac:dyDescent="0.3">
      <c r="A18" s="2">
        <v>2019</v>
      </c>
      <c r="B18" s="2" cm="1">
        <f t="array" ref="B18:D18">TRANSPOSE('INPC datos'!G$5:G$7)</f>
        <v>104.503</v>
      </c>
      <c r="C18" s="2">
        <v>105.346</v>
      </c>
      <c r="D18" s="2">
        <v>105.934</v>
      </c>
      <c r="E18" s="2" cm="1">
        <f t="array" ref="E18:G18">TRANSPOSE('INPC datos'!F$2:F$4)</f>
        <v>106.447</v>
      </c>
      <c r="F18" s="2">
        <v>106.889</v>
      </c>
      <c r="G18" s="2">
        <v>106.83799999999999</v>
      </c>
      <c r="H18" s="6">
        <f t="shared" si="0"/>
        <v>105.99283333333334</v>
      </c>
    </row>
    <row r="19" spans="1:8" x14ac:dyDescent="0.3">
      <c r="A19" s="2">
        <v>2020</v>
      </c>
      <c r="B19" s="2" cm="1">
        <f t="array" ref="B19:D19">TRANSPOSE('INPC datos'!F$5:F$7)</f>
        <v>108.774</v>
      </c>
      <c r="C19" s="2">
        <v>108.85599999999999</v>
      </c>
      <c r="D19" s="2">
        <v>109.271</v>
      </c>
      <c r="E19" s="2" cm="1">
        <f t="array" ref="E19:G19">TRANSPOSE('INPC datos'!E$2:E$4)</f>
        <v>110.21</v>
      </c>
      <c r="F19" s="2">
        <v>110.907</v>
      </c>
      <c r="G19" s="2">
        <v>111.824</v>
      </c>
      <c r="H19" s="6">
        <f t="shared" si="0"/>
        <v>109.97366666666666</v>
      </c>
    </row>
    <row r="20" spans="1:8" x14ac:dyDescent="0.3">
      <c r="A20" s="2">
        <v>2021</v>
      </c>
      <c r="B20" s="2" cm="1">
        <f t="array" ref="B20:D20">TRANSPOSE('INPC datos'!E$5:E$7)</f>
        <v>115.56100000000001</v>
      </c>
      <c r="C20" s="2">
        <v>116.884</v>
      </c>
      <c r="D20" s="2">
        <v>117.30800000000001</v>
      </c>
      <c r="E20" s="2" cm="1">
        <f t="array" ref="E20:G20">TRANSPOSE('INPC datos'!D$2:D$4)</f>
        <v>118.002</v>
      </c>
      <c r="F20" s="2">
        <v>118.98099999999999</v>
      </c>
      <c r="G20" s="2">
        <v>120.15900000000001</v>
      </c>
      <c r="H20" s="6">
        <f t="shared" si="0"/>
        <v>117.81583333333333</v>
      </c>
    </row>
    <row r="21" spans="1:8" x14ac:dyDescent="0.3">
      <c r="A21" s="2">
        <v>2022</v>
      </c>
      <c r="B21" s="2" cm="1">
        <f t="array" ref="B21:D21">TRANSPOSE('INPC datos'!D$5:D$7)</f>
        <v>125.276</v>
      </c>
      <c r="C21" s="2">
        <v>125.997</v>
      </c>
      <c r="D21" s="2">
        <v>126.47799999999999</v>
      </c>
      <c r="E21" s="2" cm="1">
        <f t="array" ref="E21:G21">TRANSPOSE('INPC datos'!C$2:C$4)</f>
        <v>127.336</v>
      </c>
      <c r="F21" s="2">
        <v>128.04599999999999</v>
      </c>
      <c r="G21" s="2">
        <v>128.38900000000001</v>
      </c>
      <c r="H21" s="6">
        <f t="shared" si="0"/>
        <v>126.92033333333335</v>
      </c>
    </row>
    <row r="22" spans="1:8" x14ac:dyDescent="0.3">
      <c r="A22" s="2">
        <v>2023</v>
      </c>
      <c r="B22" s="2" cm="1">
        <f t="array" ref="B22:D22">TRANSPOSE('INPC datos'!C$5:C$7)</f>
        <v>130.60900000000001</v>
      </c>
      <c r="C22" s="2">
        <v>131.44499999999999</v>
      </c>
      <c r="D22" s="2">
        <v>132.37299999999999</v>
      </c>
      <c r="E22" s="2" cm="1">
        <f t="array" ref="E22:G22">TRANSPOSE('INPC datos'!B$2:B$4)</f>
        <v>133.55500000000001</v>
      </c>
      <c r="F22" s="2">
        <v>133.68100000000001</v>
      </c>
      <c r="G22" s="2">
        <v>134.065</v>
      </c>
      <c r="H22" s="6">
        <f t="shared" si="0"/>
        <v>132.62133333333335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94883-E741-4B07-A87B-1B6C17D47D80}">
  <sheetPr>
    <tabColor theme="4" tint="0.79998168889431442"/>
  </sheetPr>
  <dimension ref="A1:W10"/>
  <sheetViews>
    <sheetView zoomScale="96" zoomScaleNormal="96" workbookViewId="0">
      <selection activeCell="L21" sqref="L21"/>
    </sheetView>
  </sheetViews>
  <sheetFormatPr baseColWidth="10" defaultRowHeight="14.4" x14ac:dyDescent="0.3"/>
  <sheetData>
    <row r="1" spans="1:23" x14ac:dyDescent="0.3">
      <c r="A1" s="16" t="s">
        <v>45</v>
      </c>
      <c r="B1" s="16">
        <v>2024</v>
      </c>
      <c r="C1" s="16">
        <v>2023</v>
      </c>
      <c r="D1" s="16">
        <v>2022</v>
      </c>
      <c r="E1" s="16">
        <v>2021</v>
      </c>
      <c r="F1" s="16">
        <v>2020</v>
      </c>
      <c r="G1" s="16">
        <v>2019</v>
      </c>
      <c r="H1" s="16">
        <v>2018</v>
      </c>
      <c r="I1" s="16">
        <v>2017</v>
      </c>
      <c r="J1" s="16">
        <v>2016</v>
      </c>
      <c r="K1" s="16">
        <v>2015</v>
      </c>
      <c r="L1" s="16">
        <v>2014</v>
      </c>
      <c r="M1" s="16">
        <v>2013</v>
      </c>
      <c r="N1" s="16">
        <v>2012</v>
      </c>
      <c r="O1" s="16">
        <v>2011</v>
      </c>
      <c r="P1" s="16">
        <v>2010</v>
      </c>
      <c r="Q1" s="16">
        <v>2009</v>
      </c>
      <c r="R1" s="16">
        <v>2008</v>
      </c>
      <c r="S1" s="16">
        <v>2007</v>
      </c>
      <c r="T1" s="16">
        <v>2006</v>
      </c>
      <c r="U1" s="16">
        <v>2005</v>
      </c>
      <c r="V1" s="16">
        <v>2004</v>
      </c>
      <c r="W1" s="16">
        <v>2003</v>
      </c>
    </row>
    <row r="2" spans="1:23" x14ac:dyDescent="0.3">
      <c r="A2" s="16" t="s">
        <v>46</v>
      </c>
      <c r="B2" s="17">
        <v>133.55500000000001</v>
      </c>
      <c r="C2" s="17">
        <v>127.336</v>
      </c>
      <c r="D2" s="17">
        <v>118.002</v>
      </c>
      <c r="E2" s="17">
        <v>110.21</v>
      </c>
      <c r="F2" s="17">
        <v>106.447</v>
      </c>
      <c r="G2" s="17">
        <v>103.108</v>
      </c>
      <c r="H2" s="17">
        <v>98.795000000000002</v>
      </c>
      <c r="I2" s="17">
        <v>93.603999999999999</v>
      </c>
      <c r="J2" s="17">
        <v>89.385999999999996</v>
      </c>
      <c r="K2" s="17">
        <v>87.11</v>
      </c>
      <c r="L2" s="17">
        <v>84.519000000000005</v>
      </c>
      <c r="M2" s="17">
        <v>80.893000000000001</v>
      </c>
      <c r="N2" s="17">
        <v>78.343000000000004</v>
      </c>
      <c r="O2" s="17">
        <v>75.296000000000006</v>
      </c>
      <c r="P2" s="17">
        <v>72.552000000000007</v>
      </c>
      <c r="Q2" s="17">
        <v>69.456000000000003</v>
      </c>
      <c r="R2" s="17">
        <v>65.350999999999999</v>
      </c>
      <c r="S2" s="17">
        <v>63.015999999999998</v>
      </c>
      <c r="T2" s="17">
        <v>60.603999999999999</v>
      </c>
      <c r="U2" s="17">
        <v>58.308999999999997</v>
      </c>
      <c r="V2" s="17">
        <v>55.774000000000001</v>
      </c>
      <c r="W2" s="17"/>
    </row>
    <row r="3" spans="1:23" x14ac:dyDescent="0.3">
      <c r="A3" s="16" t="s">
        <v>47</v>
      </c>
      <c r="B3" s="17">
        <v>133.68100000000001</v>
      </c>
      <c r="C3" s="17">
        <v>128.04599999999999</v>
      </c>
      <c r="D3" s="17">
        <v>118.98099999999999</v>
      </c>
      <c r="E3" s="17">
        <v>110.907</v>
      </c>
      <c r="F3" s="17">
        <v>106.889</v>
      </c>
      <c r="G3" s="17">
        <v>103.07899999999999</v>
      </c>
      <c r="H3" s="17">
        <v>99.171000000000006</v>
      </c>
      <c r="I3" s="17">
        <v>94.144999999999996</v>
      </c>
      <c r="J3" s="17">
        <v>89.778000000000006</v>
      </c>
      <c r="K3" s="17">
        <v>87.275000000000006</v>
      </c>
      <c r="L3" s="17">
        <v>84.733000000000004</v>
      </c>
      <c r="M3" s="17">
        <v>81.290999999999997</v>
      </c>
      <c r="N3" s="17">
        <v>78.501999999999995</v>
      </c>
      <c r="O3" s="17">
        <v>75.578000000000003</v>
      </c>
      <c r="P3" s="17">
        <v>72.971999999999994</v>
      </c>
      <c r="Q3" s="17">
        <v>69.608999999999995</v>
      </c>
      <c r="R3" s="17">
        <v>65.545000000000002</v>
      </c>
      <c r="S3" s="17">
        <v>63.192</v>
      </c>
      <c r="T3" s="17">
        <v>60.695999999999998</v>
      </c>
      <c r="U3" s="17">
        <v>58.503</v>
      </c>
      <c r="V3" s="17">
        <v>56.107999999999997</v>
      </c>
      <c r="W3" s="17"/>
    </row>
    <row r="4" spans="1:23" x14ac:dyDescent="0.3">
      <c r="A4" s="16" t="s">
        <v>48</v>
      </c>
      <c r="B4" s="17">
        <v>134.065</v>
      </c>
      <c r="C4" s="17">
        <v>128.38900000000001</v>
      </c>
      <c r="D4" s="17">
        <v>120.15900000000001</v>
      </c>
      <c r="E4" s="17">
        <v>111.824</v>
      </c>
      <c r="F4" s="17">
        <v>106.83799999999999</v>
      </c>
      <c r="G4" s="17">
        <v>103.476</v>
      </c>
      <c r="H4" s="17">
        <v>99.492000000000004</v>
      </c>
      <c r="I4" s="17">
        <v>94.721999999999994</v>
      </c>
      <c r="J4" s="17">
        <v>89.91</v>
      </c>
      <c r="K4" s="17">
        <v>87.631</v>
      </c>
      <c r="L4" s="17">
        <v>84.965000000000003</v>
      </c>
      <c r="M4" s="17">
        <v>81.887</v>
      </c>
      <c r="N4" s="17">
        <v>78.546999999999997</v>
      </c>
      <c r="O4" s="17">
        <v>75.722999999999999</v>
      </c>
      <c r="P4" s="17">
        <v>73.489999999999995</v>
      </c>
      <c r="Q4" s="17">
        <v>70.010000000000005</v>
      </c>
      <c r="R4" s="17">
        <v>66.02</v>
      </c>
      <c r="S4" s="17">
        <v>63.329000000000001</v>
      </c>
      <c r="T4" s="17">
        <v>60.773000000000003</v>
      </c>
      <c r="U4" s="17">
        <v>58.767000000000003</v>
      </c>
      <c r="V4" s="17">
        <v>56.298000000000002</v>
      </c>
      <c r="W4" s="17"/>
    </row>
    <row r="5" spans="1:23" x14ac:dyDescent="0.3">
      <c r="A5" s="16" t="s">
        <v>49</v>
      </c>
      <c r="B5" s="18"/>
      <c r="C5" s="17">
        <v>130.60900000000001</v>
      </c>
      <c r="D5" s="17">
        <v>125.276</v>
      </c>
      <c r="E5" s="17">
        <v>115.56100000000001</v>
      </c>
      <c r="F5" s="17">
        <v>108.774</v>
      </c>
      <c r="G5" s="17">
        <v>104.503</v>
      </c>
      <c r="H5" s="17">
        <v>101.44</v>
      </c>
      <c r="I5" s="17">
        <v>96.697999999999993</v>
      </c>
      <c r="J5" s="17">
        <v>90.906000000000006</v>
      </c>
      <c r="K5" s="17">
        <v>88.203999999999994</v>
      </c>
      <c r="L5" s="17">
        <v>86.07</v>
      </c>
      <c r="M5" s="17">
        <v>82.522999999999996</v>
      </c>
      <c r="N5" s="17">
        <v>79.840999999999994</v>
      </c>
      <c r="O5" s="17">
        <v>76.332999999999998</v>
      </c>
      <c r="P5" s="17">
        <v>73.968999999999994</v>
      </c>
      <c r="Q5" s="17">
        <v>71.106999999999999</v>
      </c>
      <c r="R5" s="17">
        <v>68.045000000000002</v>
      </c>
      <c r="S5" s="17">
        <v>64.326999999999998</v>
      </c>
      <c r="T5" s="17">
        <v>62.006999999999998</v>
      </c>
      <c r="U5" s="17">
        <v>59.454999999999998</v>
      </c>
      <c r="V5" s="17">
        <v>57.695</v>
      </c>
      <c r="W5" s="17">
        <v>54.738</v>
      </c>
    </row>
    <row r="6" spans="1:23" x14ac:dyDescent="0.3">
      <c r="A6" s="16" t="s">
        <v>50</v>
      </c>
      <c r="B6" s="18"/>
      <c r="C6" s="17">
        <v>131.44499999999999</v>
      </c>
      <c r="D6" s="17">
        <v>125.997</v>
      </c>
      <c r="E6" s="17">
        <v>116.884</v>
      </c>
      <c r="F6" s="17">
        <v>108.85599999999999</v>
      </c>
      <c r="G6" s="17">
        <v>105.346</v>
      </c>
      <c r="H6" s="17">
        <v>102.303</v>
      </c>
      <c r="I6" s="17">
        <v>97.694999999999993</v>
      </c>
      <c r="J6" s="17">
        <v>91.617000000000004</v>
      </c>
      <c r="K6" s="17">
        <v>88.685000000000002</v>
      </c>
      <c r="L6" s="17">
        <v>86.763999999999996</v>
      </c>
      <c r="M6" s="17">
        <v>83.292000000000002</v>
      </c>
      <c r="N6" s="17">
        <v>80.382999999999996</v>
      </c>
      <c r="O6" s="17">
        <v>77.158000000000001</v>
      </c>
      <c r="P6" s="17">
        <v>74.561999999999998</v>
      </c>
      <c r="Q6" s="17">
        <v>71.475999999999999</v>
      </c>
      <c r="R6" s="17">
        <v>68.819000000000003</v>
      </c>
      <c r="S6" s="17">
        <v>64.781000000000006</v>
      </c>
      <c r="T6" s="17">
        <v>62.332000000000001</v>
      </c>
      <c r="U6" s="17">
        <v>59.881999999999998</v>
      </c>
      <c r="V6" s="17">
        <v>58.186999999999998</v>
      </c>
      <c r="W6" s="17">
        <v>55.192999999999998</v>
      </c>
    </row>
    <row r="7" spans="1:23" x14ac:dyDescent="0.3">
      <c r="A7" s="16" t="s">
        <v>51</v>
      </c>
      <c r="B7" s="18"/>
      <c r="C7" s="17">
        <v>132.37299999999999</v>
      </c>
      <c r="D7" s="17">
        <v>126.47799999999999</v>
      </c>
      <c r="E7" s="17">
        <v>117.30800000000001</v>
      </c>
      <c r="F7" s="17">
        <v>109.271</v>
      </c>
      <c r="G7" s="17">
        <v>105.934</v>
      </c>
      <c r="H7" s="17">
        <v>103.02</v>
      </c>
      <c r="I7" s="17">
        <v>98.272999999999996</v>
      </c>
      <c r="J7" s="17">
        <v>92.039000000000001</v>
      </c>
      <c r="K7" s="17">
        <v>89.046999999999997</v>
      </c>
      <c r="L7" s="17">
        <v>87.188999999999993</v>
      </c>
      <c r="M7" s="17">
        <v>83.77</v>
      </c>
      <c r="N7" s="17">
        <v>80.567999999999998</v>
      </c>
      <c r="O7" s="17">
        <v>77.792000000000002</v>
      </c>
      <c r="P7" s="17">
        <v>74.930999999999997</v>
      </c>
      <c r="Q7" s="17">
        <v>71.772000000000006</v>
      </c>
      <c r="R7" s="17">
        <v>69.296000000000006</v>
      </c>
      <c r="S7" s="17">
        <v>65.049000000000007</v>
      </c>
      <c r="T7" s="17">
        <v>62.692</v>
      </c>
      <c r="U7" s="17">
        <v>60.25</v>
      </c>
      <c r="V7" s="17">
        <v>58.307000000000002</v>
      </c>
      <c r="W7" s="17">
        <v>55.43</v>
      </c>
    </row>
    <row r="8" spans="1:23" ht="15" thickBot="1" x14ac:dyDescent="0.35"/>
    <row r="9" spans="1:23" ht="15" thickBot="1" x14ac:dyDescent="0.35">
      <c r="C9" s="15"/>
      <c r="D9" s="15"/>
      <c r="E9" s="15"/>
      <c r="F9" s="15"/>
    </row>
    <row r="10" spans="1:23" x14ac:dyDescent="0.3">
      <c r="C10" s="15"/>
      <c r="D10" s="15"/>
      <c r="E10" s="15"/>
      <c r="F1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348D-0E84-449D-BA52-B56486C830AE}">
  <sheetPr>
    <tabColor theme="4"/>
  </sheetPr>
  <dimension ref="A1:B253"/>
  <sheetViews>
    <sheetView workbookViewId="0">
      <selection activeCell="F20" sqref="F20:F21"/>
    </sheetView>
  </sheetViews>
  <sheetFormatPr baseColWidth="10" defaultRowHeight="14.4" x14ac:dyDescent="0.3"/>
  <sheetData>
    <row r="1" spans="1:2" x14ac:dyDescent="0.3">
      <c r="A1" t="s">
        <v>37</v>
      </c>
      <c r="B1" t="s">
        <v>36</v>
      </c>
    </row>
    <row r="2" spans="1:2" x14ac:dyDescent="0.3">
      <c r="A2" s="13">
        <v>37622</v>
      </c>
      <c r="B2">
        <v>3.0923763E-4</v>
      </c>
    </row>
    <row r="3" spans="1:2" x14ac:dyDescent="0.3">
      <c r="A3" s="13">
        <v>37653</v>
      </c>
      <c r="B3">
        <v>3.5151722999999998E-4</v>
      </c>
    </row>
    <row r="4" spans="1:2" x14ac:dyDescent="0.3">
      <c r="A4" s="13">
        <v>37681</v>
      </c>
      <c r="B4">
        <v>2.5179020000000001E-4</v>
      </c>
    </row>
    <row r="5" spans="1:2" x14ac:dyDescent="0.3">
      <c r="A5" s="13">
        <v>37712</v>
      </c>
      <c r="B5">
        <v>2.2286817999999999E-4</v>
      </c>
    </row>
    <row r="6" spans="1:2" x14ac:dyDescent="0.3">
      <c r="A6" s="13">
        <v>37742</v>
      </c>
      <c r="B6">
        <v>2.1959050000000001E-4</v>
      </c>
    </row>
    <row r="7" spans="1:2" x14ac:dyDescent="0.3">
      <c r="A7" s="13">
        <v>37773</v>
      </c>
      <c r="B7">
        <v>2.2237881999999999E-4</v>
      </c>
    </row>
    <row r="8" spans="1:2" x14ac:dyDescent="0.3">
      <c r="A8" s="13">
        <v>37803</v>
      </c>
      <c r="B8">
        <v>2.7902539999999999E-4</v>
      </c>
    </row>
    <row r="9" spans="1:2" x14ac:dyDescent="0.3">
      <c r="A9" s="13">
        <v>37834</v>
      </c>
      <c r="B9">
        <v>2.9973290000000002E-4</v>
      </c>
    </row>
    <row r="10" spans="1:2" x14ac:dyDescent="0.3">
      <c r="A10" s="13">
        <v>37865</v>
      </c>
      <c r="B10">
        <v>2.5997230000000002E-4</v>
      </c>
    </row>
    <row r="11" spans="1:2" x14ac:dyDescent="0.3">
      <c r="A11" s="13">
        <v>37895</v>
      </c>
      <c r="B11">
        <v>2.3677765E-4</v>
      </c>
    </row>
    <row r="12" spans="1:2" x14ac:dyDescent="0.3">
      <c r="A12" s="13">
        <v>37926</v>
      </c>
      <c r="B12">
        <v>4.4280064000000002E-4</v>
      </c>
    </row>
    <row r="13" spans="1:2" x14ac:dyDescent="0.3">
      <c r="A13" s="13">
        <v>37956</v>
      </c>
      <c r="B13">
        <v>5.7115073999999995E-4</v>
      </c>
    </row>
    <row r="14" spans="1:2" x14ac:dyDescent="0.3">
      <c r="A14" s="13">
        <v>37987</v>
      </c>
      <c r="B14">
        <v>2.4713308000000003E-4</v>
      </c>
    </row>
    <row r="15" spans="1:2" x14ac:dyDescent="0.3">
      <c r="A15" s="13">
        <v>38018</v>
      </c>
      <c r="B15">
        <v>2.8379075E-4</v>
      </c>
    </row>
    <row r="16" spans="1:2" x14ac:dyDescent="0.3">
      <c r="A16" s="13">
        <v>38047</v>
      </c>
      <c r="B16">
        <v>3.397273E-4</v>
      </c>
    </row>
    <row r="17" spans="1:2" x14ac:dyDescent="0.3">
      <c r="A17" s="13">
        <v>38078</v>
      </c>
      <c r="B17">
        <v>2.4587209999999999E-4</v>
      </c>
    </row>
    <row r="18" spans="1:2" x14ac:dyDescent="0.3">
      <c r="A18" s="13">
        <v>38108</v>
      </c>
      <c r="B18">
        <v>2.3512194000000001E-4</v>
      </c>
    </row>
    <row r="19" spans="1:2" x14ac:dyDescent="0.3">
      <c r="A19" s="13">
        <v>38139</v>
      </c>
      <c r="B19">
        <v>2.7556184999999998E-4</v>
      </c>
    </row>
    <row r="20" spans="1:2" x14ac:dyDescent="0.3">
      <c r="A20" s="13">
        <v>38169</v>
      </c>
      <c r="B20">
        <v>3.4213769999999998E-4</v>
      </c>
    </row>
    <row r="21" spans="1:2" x14ac:dyDescent="0.3">
      <c r="A21" s="13">
        <v>38200</v>
      </c>
      <c r="B21">
        <v>3.9088642000000001E-4</v>
      </c>
    </row>
    <row r="22" spans="1:2" x14ac:dyDescent="0.3">
      <c r="A22" s="13">
        <v>38231</v>
      </c>
      <c r="B22">
        <v>2.7387914999999998E-4</v>
      </c>
    </row>
    <row r="23" spans="1:2" x14ac:dyDescent="0.3">
      <c r="A23" s="13">
        <v>38261</v>
      </c>
      <c r="B23">
        <v>2.0628406E-4</v>
      </c>
    </row>
    <row r="24" spans="1:2" x14ac:dyDescent="0.3">
      <c r="A24" s="13">
        <v>38292</v>
      </c>
      <c r="B24">
        <v>2.1364259E-4</v>
      </c>
    </row>
    <row r="25" spans="1:2" x14ac:dyDescent="0.3">
      <c r="A25" s="13">
        <v>38322</v>
      </c>
      <c r="B25">
        <v>2.6293093E-4</v>
      </c>
    </row>
    <row r="26" spans="1:2" x14ac:dyDescent="0.3">
      <c r="A26" s="13">
        <v>38353</v>
      </c>
      <c r="B26">
        <v>3.5014369999999999E-4</v>
      </c>
    </row>
    <row r="27" spans="1:2" x14ac:dyDescent="0.3">
      <c r="A27" s="13">
        <v>38384</v>
      </c>
      <c r="B27">
        <v>2.9475382E-4</v>
      </c>
    </row>
    <row r="28" spans="1:2" x14ac:dyDescent="0.3">
      <c r="A28" s="13">
        <v>38412</v>
      </c>
      <c r="B28">
        <v>2.4171054E-4</v>
      </c>
    </row>
    <row r="29" spans="1:2" x14ac:dyDescent="0.3">
      <c r="A29" s="13">
        <v>38443</v>
      </c>
      <c r="B29">
        <v>2.4853713999999999E-4</v>
      </c>
    </row>
    <row r="30" spans="1:2" x14ac:dyDescent="0.3">
      <c r="A30" s="13">
        <v>38473</v>
      </c>
      <c r="B30">
        <v>2.4275281000000001E-4</v>
      </c>
    </row>
    <row r="31" spans="1:2" x14ac:dyDescent="0.3">
      <c r="A31" s="13">
        <v>38504</v>
      </c>
      <c r="B31">
        <v>2.6813146999999998E-4</v>
      </c>
    </row>
    <row r="32" spans="1:2" x14ac:dyDescent="0.3">
      <c r="A32" s="13">
        <v>38534</v>
      </c>
      <c r="B32">
        <v>3.3101844000000001E-4</v>
      </c>
    </row>
    <row r="33" spans="1:2" x14ac:dyDescent="0.3">
      <c r="A33" s="13">
        <v>38565</v>
      </c>
      <c r="B33">
        <v>2.9246494999999998E-4</v>
      </c>
    </row>
    <row r="34" spans="1:2" x14ac:dyDescent="0.3">
      <c r="A34" s="13">
        <v>38596</v>
      </c>
      <c r="B34">
        <v>2.4963821999999999E-4</v>
      </c>
    </row>
    <row r="35" spans="1:2" x14ac:dyDescent="0.3">
      <c r="A35" s="13">
        <v>38626</v>
      </c>
      <c r="B35">
        <v>2.8200620000000002E-4</v>
      </c>
    </row>
    <row r="36" spans="1:2" x14ac:dyDescent="0.3">
      <c r="A36" s="13">
        <v>38657</v>
      </c>
      <c r="B36">
        <v>5.3355329999999997E-4</v>
      </c>
    </row>
    <row r="37" spans="1:2" x14ac:dyDescent="0.3">
      <c r="A37" s="13">
        <v>38687</v>
      </c>
      <c r="B37">
        <v>4.9471040000000001E-4</v>
      </c>
    </row>
    <row r="38" spans="1:2" x14ac:dyDescent="0.3">
      <c r="A38" s="13">
        <v>38718</v>
      </c>
      <c r="B38">
        <v>3.6441126999999998E-4</v>
      </c>
    </row>
    <row r="39" spans="1:2" x14ac:dyDescent="0.3">
      <c r="A39" s="13">
        <v>38749</v>
      </c>
      <c r="B39">
        <v>2.9710283999999999E-4</v>
      </c>
    </row>
    <row r="40" spans="1:2" x14ac:dyDescent="0.3">
      <c r="A40" s="13">
        <v>38777</v>
      </c>
      <c r="B40">
        <v>2.5705225E-4</v>
      </c>
    </row>
    <row r="41" spans="1:2" x14ac:dyDescent="0.3">
      <c r="A41" s="13">
        <v>38808</v>
      </c>
      <c r="B41">
        <v>2.1769568E-4</v>
      </c>
    </row>
    <row r="42" spans="1:2" x14ac:dyDescent="0.3">
      <c r="A42" s="13">
        <v>38838</v>
      </c>
      <c r="B42">
        <v>2.2416002E-4</v>
      </c>
    </row>
    <row r="43" spans="1:2" x14ac:dyDescent="0.3">
      <c r="A43" s="13">
        <v>38869</v>
      </c>
      <c r="B43">
        <v>2.5548546999999998E-4</v>
      </c>
    </row>
    <row r="44" spans="1:2" x14ac:dyDescent="0.3">
      <c r="A44" s="13">
        <v>38899</v>
      </c>
      <c r="B44">
        <v>3.3146290000000001E-4</v>
      </c>
    </row>
    <row r="45" spans="1:2" x14ac:dyDescent="0.3">
      <c r="A45" s="13">
        <v>38930</v>
      </c>
      <c r="B45">
        <v>3.2342242999999998E-4</v>
      </c>
    </row>
    <row r="46" spans="1:2" x14ac:dyDescent="0.3">
      <c r="A46" s="13">
        <v>38961</v>
      </c>
      <c r="B46">
        <v>2.1358031999999999E-4</v>
      </c>
    </row>
    <row r="47" spans="1:2" x14ac:dyDescent="0.3">
      <c r="A47" s="13">
        <v>38991</v>
      </c>
      <c r="B47">
        <v>2.1610117000000001E-4</v>
      </c>
    </row>
    <row r="48" spans="1:2" x14ac:dyDescent="0.3">
      <c r="A48" s="13">
        <v>39022</v>
      </c>
      <c r="B48">
        <v>3.0359270000000001E-4</v>
      </c>
    </row>
    <row r="49" spans="1:2" x14ac:dyDescent="0.3">
      <c r="A49" s="13">
        <v>39052</v>
      </c>
      <c r="B49">
        <v>3.6929052999999998E-4</v>
      </c>
    </row>
    <row r="50" spans="1:2" x14ac:dyDescent="0.3">
      <c r="A50" s="13">
        <v>39083</v>
      </c>
      <c r="B50">
        <v>3.0553405000000001E-4</v>
      </c>
    </row>
    <row r="51" spans="1:2" x14ac:dyDescent="0.3">
      <c r="A51" s="13">
        <v>39114</v>
      </c>
      <c r="B51">
        <v>3.9048632999999998E-4</v>
      </c>
    </row>
    <row r="52" spans="1:2" x14ac:dyDescent="0.3">
      <c r="A52" s="13">
        <v>39142</v>
      </c>
      <c r="B52">
        <v>2.8946100000000003E-4</v>
      </c>
    </row>
    <row r="53" spans="1:2" x14ac:dyDescent="0.3">
      <c r="A53" s="13">
        <v>39173</v>
      </c>
      <c r="B53">
        <v>2.5378302000000002E-4</v>
      </c>
    </row>
    <row r="54" spans="1:2" x14ac:dyDescent="0.3">
      <c r="A54" s="13">
        <v>39203</v>
      </c>
      <c r="B54">
        <v>2.1832692000000001E-4</v>
      </c>
    </row>
    <row r="55" spans="1:2" x14ac:dyDescent="0.3">
      <c r="A55" s="13">
        <v>39234</v>
      </c>
      <c r="B55">
        <v>2.3284639999999999E-4</v>
      </c>
    </row>
    <row r="56" spans="1:2" x14ac:dyDescent="0.3">
      <c r="A56" s="13">
        <v>39264</v>
      </c>
      <c r="B56">
        <v>3.2233385999999998E-4</v>
      </c>
    </row>
    <row r="57" spans="1:2" x14ac:dyDescent="0.3">
      <c r="A57" s="13">
        <v>39295</v>
      </c>
      <c r="B57">
        <v>2.5351273000000002E-4</v>
      </c>
    </row>
    <row r="58" spans="1:2" x14ac:dyDescent="0.3">
      <c r="A58" s="13">
        <v>39326</v>
      </c>
      <c r="B58">
        <v>2.2668733E-4</v>
      </c>
    </row>
    <row r="59" spans="1:2" x14ac:dyDescent="0.3">
      <c r="A59" s="13">
        <v>39356</v>
      </c>
      <c r="B59">
        <v>2.8007581999999999E-4</v>
      </c>
    </row>
    <row r="60" spans="1:2" x14ac:dyDescent="0.3">
      <c r="A60" s="13">
        <v>39387</v>
      </c>
      <c r="B60">
        <v>3.6622299999999999E-4</v>
      </c>
    </row>
    <row r="61" spans="1:2" x14ac:dyDescent="0.3">
      <c r="A61" s="13">
        <v>39417</v>
      </c>
      <c r="B61">
        <v>3.2339282999999997E-4</v>
      </c>
    </row>
    <row r="62" spans="1:2" x14ac:dyDescent="0.3">
      <c r="A62" s="13">
        <v>39448</v>
      </c>
      <c r="B62">
        <v>6.2540005000000004E-4</v>
      </c>
    </row>
    <row r="63" spans="1:2" x14ac:dyDescent="0.3">
      <c r="A63" s="13">
        <v>39479</v>
      </c>
      <c r="B63">
        <v>3.6405402000000002E-4</v>
      </c>
    </row>
    <row r="64" spans="1:2" x14ac:dyDescent="0.3">
      <c r="A64" s="13">
        <v>39508</v>
      </c>
      <c r="B64">
        <v>2.4010896000000001E-4</v>
      </c>
    </row>
    <row r="65" spans="1:2" x14ac:dyDescent="0.3">
      <c r="A65" s="13">
        <v>39539</v>
      </c>
      <c r="B65">
        <v>2.4359657E-4</v>
      </c>
    </row>
    <row r="66" spans="1:2" x14ac:dyDescent="0.3">
      <c r="A66" s="13">
        <v>39569</v>
      </c>
      <c r="B66">
        <v>2.3542624E-4</v>
      </c>
    </row>
    <row r="67" spans="1:2" x14ac:dyDescent="0.3">
      <c r="A67" s="13">
        <v>39600</v>
      </c>
      <c r="B67">
        <v>2.5561262999999998E-4</v>
      </c>
    </row>
    <row r="68" spans="1:2" x14ac:dyDescent="0.3">
      <c r="A68" s="13">
        <v>39630</v>
      </c>
      <c r="B68">
        <v>3.0631065999999998E-4</v>
      </c>
    </row>
    <row r="69" spans="1:2" x14ac:dyDescent="0.3">
      <c r="A69" s="13">
        <v>39661</v>
      </c>
      <c r="B69">
        <v>2.7552847E-4</v>
      </c>
    </row>
    <row r="70" spans="1:2" x14ac:dyDescent="0.3">
      <c r="A70" s="13">
        <v>39692</v>
      </c>
      <c r="B70">
        <v>2.4470010000000002E-4</v>
      </c>
    </row>
    <row r="71" spans="1:2" x14ac:dyDescent="0.3">
      <c r="A71" s="13">
        <v>39722</v>
      </c>
      <c r="B71">
        <v>2.9084682999999998E-4</v>
      </c>
    </row>
    <row r="72" spans="1:2" x14ac:dyDescent="0.3">
      <c r="A72" s="13">
        <v>39753</v>
      </c>
      <c r="B72">
        <v>3.3902333000000002E-4</v>
      </c>
    </row>
    <row r="73" spans="1:2" x14ac:dyDescent="0.3">
      <c r="A73" s="13">
        <v>39783</v>
      </c>
      <c r="B73">
        <v>3.9195197E-4</v>
      </c>
    </row>
    <row r="74" spans="1:2" x14ac:dyDescent="0.3">
      <c r="A74" s="13">
        <v>39814</v>
      </c>
      <c r="B74">
        <v>3.7142270000000002E-4</v>
      </c>
    </row>
    <row r="75" spans="1:2" x14ac:dyDescent="0.3">
      <c r="A75" s="13">
        <v>39845</v>
      </c>
      <c r="B75">
        <v>2.9968246000000001E-4</v>
      </c>
    </row>
    <row r="76" spans="1:2" x14ac:dyDescent="0.3">
      <c r="A76" s="13">
        <v>39873</v>
      </c>
      <c r="B76">
        <v>2.9722693999999997E-4</v>
      </c>
    </row>
    <row r="77" spans="1:2" x14ac:dyDescent="0.3">
      <c r="A77" s="13">
        <v>39904</v>
      </c>
      <c r="B77">
        <v>2.3232491999999999E-4</v>
      </c>
    </row>
    <row r="78" spans="1:2" x14ac:dyDescent="0.3">
      <c r="A78" s="13">
        <v>39934</v>
      </c>
      <c r="B78">
        <v>2.3745902999999999E-4</v>
      </c>
    </row>
    <row r="79" spans="1:2" x14ac:dyDescent="0.3">
      <c r="A79" s="13">
        <v>39965</v>
      </c>
      <c r="B79">
        <v>2.5184287E-4</v>
      </c>
    </row>
    <row r="80" spans="1:2" x14ac:dyDescent="0.3">
      <c r="A80" s="13">
        <v>39995</v>
      </c>
      <c r="B80">
        <v>2.8671882999999998E-4</v>
      </c>
    </row>
    <row r="81" spans="1:2" x14ac:dyDescent="0.3">
      <c r="A81" s="13">
        <v>40026</v>
      </c>
      <c r="B81">
        <v>2.6548146999999999E-4</v>
      </c>
    </row>
    <row r="82" spans="1:2" x14ac:dyDescent="0.3">
      <c r="A82" s="13">
        <v>40057</v>
      </c>
      <c r="B82">
        <v>2.2042945999999999E-4</v>
      </c>
    </row>
    <row r="83" spans="1:2" x14ac:dyDescent="0.3">
      <c r="A83" s="13">
        <v>40087</v>
      </c>
      <c r="B83">
        <v>2.4529305000000001E-4</v>
      </c>
    </row>
    <row r="84" spans="1:2" x14ac:dyDescent="0.3">
      <c r="A84" s="13">
        <v>40118</v>
      </c>
      <c r="B84">
        <v>3.6129819999999998E-4</v>
      </c>
    </row>
    <row r="85" spans="1:2" x14ac:dyDescent="0.3">
      <c r="A85" s="13">
        <v>40148</v>
      </c>
      <c r="B85">
        <v>4.5314634999999999E-4</v>
      </c>
    </row>
    <row r="86" spans="1:2" x14ac:dyDescent="0.3">
      <c r="A86" s="13">
        <v>40179</v>
      </c>
      <c r="B86">
        <v>3.6370215999999999E-4</v>
      </c>
    </row>
    <row r="87" spans="1:2" x14ac:dyDescent="0.3">
      <c r="A87" s="13">
        <v>40210</v>
      </c>
      <c r="B87">
        <v>2.4681319999999998E-4</v>
      </c>
    </row>
    <row r="88" spans="1:2" x14ac:dyDescent="0.3">
      <c r="A88" s="13">
        <v>40238</v>
      </c>
      <c r="B88">
        <v>2.6307069999999998E-4</v>
      </c>
    </row>
    <row r="89" spans="1:2" x14ac:dyDescent="0.3">
      <c r="A89" s="13">
        <v>40269</v>
      </c>
      <c r="B89">
        <v>2.2631953E-4</v>
      </c>
    </row>
    <row r="90" spans="1:2" x14ac:dyDescent="0.3">
      <c r="A90" s="13">
        <v>40299</v>
      </c>
      <c r="B90">
        <v>2.0874437E-4</v>
      </c>
    </row>
    <row r="91" spans="1:2" x14ac:dyDescent="0.3">
      <c r="A91" s="13">
        <v>40330</v>
      </c>
      <c r="B91">
        <v>2.3566814E-4</v>
      </c>
    </row>
    <row r="92" spans="1:2" x14ac:dyDescent="0.3">
      <c r="A92" s="13">
        <v>40360</v>
      </c>
      <c r="B92">
        <v>3.5078776999999999E-4</v>
      </c>
    </row>
    <row r="93" spans="1:2" x14ac:dyDescent="0.3">
      <c r="A93" s="13">
        <v>40391</v>
      </c>
      <c r="B93">
        <v>3.2036882E-4</v>
      </c>
    </row>
    <row r="94" spans="1:2" x14ac:dyDescent="0.3">
      <c r="A94" s="13">
        <v>40422</v>
      </c>
      <c r="B94">
        <v>2.4467590000000001E-4</v>
      </c>
    </row>
    <row r="95" spans="1:2" x14ac:dyDescent="0.3">
      <c r="A95" s="13">
        <v>40452</v>
      </c>
      <c r="B95">
        <v>2.5171797999999998E-4</v>
      </c>
    </row>
    <row r="96" spans="1:2" x14ac:dyDescent="0.3">
      <c r="A96" s="13">
        <v>40483</v>
      </c>
      <c r="B96">
        <v>3.4157958000000002E-4</v>
      </c>
    </row>
    <row r="97" spans="1:2" x14ac:dyDescent="0.3">
      <c r="A97" s="13">
        <v>40513</v>
      </c>
      <c r="B97">
        <v>2.5020119999999999E-4</v>
      </c>
    </row>
    <row r="98" spans="1:2" x14ac:dyDescent="0.3">
      <c r="A98" s="13">
        <v>40544</v>
      </c>
      <c r="B98">
        <v>4.7924403999999998E-4</v>
      </c>
    </row>
    <row r="99" spans="1:2" x14ac:dyDescent="0.3">
      <c r="A99" s="13">
        <v>40575</v>
      </c>
      <c r="B99">
        <v>3.5782795999999997E-4</v>
      </c>
    </row>
    <row r="100" spans="1:2" x14ac:dyDescent="0.3">
      <c r="A100" s="13">
        <v>40603</v>
      </c>
      <c r="B100">
        <v>3.5612045999999998E-4</v>
      </c>
    </row>
    <row r="101" spans="1:2" x14ac:dyDescent="0.3">
      <c r="A101" s="13">
        <v>40634</v>
      </c>
      <c r="B101">
        <v>2.3727080000000001E-4</v>
      </c>
    </row>
    <row r="102" spans="1:2" x14ac:dyDescent="0.3">
      <c r="A102" s="13">
        <v>40664</v>
      </c>
      <c r="B102">
        <v>2.0606541E-4</v>
      </c>
    </row>
    <row r="103" spans="1:2" x14ac:dyDescent="0.3">
      <c r="A103" s="13">
        <v>40695</v>
      </c>
      <c r="B103">
        <v>2.2751314E-4</v>
      </c>
    </row>
    <row r="104" spans="1:2" x14ac:dyDescent="0.3">
      <c r="A104" s="13">
        <v>40725</v>
      </c>
      <c r="B104">
        <v>2.9844711999999998E-4</v>
      </c>
    </row>
    <row r="105" spans="1:2" x14ac:dyDescent="0.3">
      <c r="A105" s="13">
        <v>40756</v>
      </c>
      <c r="B105">
        <v>2.8691490000000002E-4</v>
      </c>
    </row>
    <row r="106" spans="1:2" x14ac:dyDescent="0.3">
      <c r="A106" s="13">
        <v>40787</v>
      </c>
      <c r="B106">
        <v>2.1840585000000001E-4</v>
      </c>
    </row>
    <row r="107" spans="1:2" x14ac:dyDescent="0.3">
      <c r="A107" s="13">
        <v>40817</v>
      </c>
      <c r="B107">
        <v>2.0595471000000001E-4</v>
      </c>
    </row>
    <row r="108" spans="1:2" x14ac:dyDescent="0.3">
      <c r="A108" s="13">
        <v>40848</v>
      </c>
      <c r="B108">
        <v>1.7426845000000001E-4</v>
      </c>
    </row>
    <row r="109" spans="1:2" x14ac:dyDescent="0.3">
      <c r="A109" s="13">
        <v>40878</v>
      </c>
      <c r="B109">
        <v>1.5748695E-4</v>
      </c>
    </row>
    <row r="110" spans="1:2" x14ac:dyDescent="0.3">
      <c r="A110" s="13">
        <v>40909</v>
      </c>
      <c r="B110">
        <v>2.4938245999999998E-4</v>
      </c>
    </row>
    <row r="111" spans="1:2" x14ac:dyDescent="0.3">
      <c r="A111" s="13">
        <v>40940</v>
      </c>
      <c r="B111">
        <v>2.3229640999999999E-4</v>
      </c>
    </row>
    <row r="112" spans="1:2" x14ac:dyDescent="0.3">
      <c r="A112" s="13">
        <v>40969</v>
      </c>
      <c r="B112">
        <v>1.7639646999999999E-4</v>
      </c>
    </row>
    <row r="113" spans="1:2" x14ac:dyDescent="0.3">
      <c r="A113" s="13">
        <v>41000</v>
      </c>
      <c r="B113">
        <v>2.0903251E-4</v>
      </c>
    </row>
    <row r="114" spans="1:2" x14ac:dyDescent="0.3">
      <c r="A114" s="13">
        <v>41030</v>
      </c>
      <c r="B114">
        <v>2.2353757E-4</v>
      </c>
    </row>
    <row r="115" spans="1:2" x14ac:dyDescent="0.3">
      <c r="A115" s="13">
        <v>41061</v>
      </c>
      <c r="B115">
        <v>2.4345308999999999E-4</v>
      </c>
    </row>
    <row r="116" spans="1:2" x14ac:dyDescent="0.3">
      <c r="A116" s="13">
        <v>41091</v>
      </c>
      <c r="B116">
        <v>3.1930332999999998E-4</v>
      </c>
    </row>
    <row r="117" spans="1:2" x14ac:dyDescent="0.3">
      <c r="A117" s="13">
        <v>41122</v>
      </c>
      <c r="B117">
        <v>3.306664E-4</v>
      </c>
    </row>
    <row r="118" spans="1:2" x14ac:dyDescent="0.3">
      <c r="A118" s="13">
        <v>41153</v>
      </c>
      <c r="B118">
        <v>2.6973924999999999E-4</v>
      </c>
    </row>
    <row r="119" spans="1:2" x14ac:dyDescent="0.3">
      <c r="A119" s="13">
        <v>41183</v>
      </c>
      <c r="B119">
        <v>2.5465711999999999E-4</v>
      </c>
    </row>
    <row r="120" spans="1:2" x14ac:dyDescent="0.3">
      <c r="A120" s="13">
        <v>41214</v>
      </c>
      <c r="B120">
        <v>2.2571291999999999E-4</v>
      </c>
    </row>
    <row r="121" spans="1:2" x14ac:dyDescent="0.3">
      <c r="A121" s="13">
        <v>41244</v>
      </c>
      <c r="B121">
        <v>2.9759669999999998E-4</v>
      </c>
    </row>
    <row r="122" spans="1:2" x14ac:dyDescent="0.3">
      <c r="A122" s="13">
        <v>41275</v>
      </c>
      <c r="B122">
        <v>3.9506410000000002E-4</v>
      </c>
    </row>
    <row r="123" spans="1:2" x14ac:dyDescent="0.3">
      <c r="A123" s="13">
        <v>41306</v>
      </c>
      <c r="B123">
        <v>3.8816585000000001E-4</v>
      </c>
    </row>
    <row r="124" spans="1:2" x14ac:dyDescent="0.3">
      <c r="A124" s="13">
        <v>41334</v>
      </c>
      <c r="B124">
        <v>3.5067586999999999E-4</v>
      </c>
    </row>
    <row r="125" spans="1:2" x14ac:dyDescent="0.3">
      <c r="A125" s="13">
        <v>41365</v>
      </c>
      <c r="B125">
        <v>2.2938105000000001E-4</v>
      </c>
    </row>
    <row r="126" spans="1:2" x14ac:dyDescent="0.3">
      <c r="A126" s="13">
        <v>41395</v>
      </c>
      <c r="B126">
        <v>2.1477034999999999E-4</v>
      </c>
    </row>
    <row r="127" spans="1:2" x14ac:dyDescent="0.3">
      <c r="A127" s="13">
        <v>41426</v>
      </c>
      <c r="B127">
        <v>2.3351089E-4</v>
      </c>
    </row>
    <row r="128" spans="1:2" x14ac:dyDescent="0.3">
      <c r="A128" s="13">
        <v>41456</v>
      </c>
      <c r="B128">
        <v>2.9107334999999999E-4</v>
      </c>
    </row>
    <row r="129" spans="1:2" x14ac:dyDescent="0.3">
      <c r="A129" s="13">
        <v>41487</v>
      </c>
      <c r="B129">
        <v>3.7109794000000001E-4</v>
      </c>
    </row>
    <row r="130" spans="1:2" x14ac:dyDescent="0.3">
      <c r="A130" s="13">
        <v>41518</v>
      </c>
      <c r="B130">
        <v>3.2725940000000002E-4</v>
      </c>
    </row>
    <row r="131" spans="1:2" x14ac:dyDescent="0.3">
      <c r="A131" s="13">
        <v>41548</v>
      </c>
      <c r="B131">
        <v>2.8789940000000002E-4</v>
      </c>
    </row>
    <row r="132" spans="1:2" x14ac:dyDescent="0.3">
      <c r="A132" s="13">
        <v>41579</v>
      </c>
      <c r="B132">
        <v>2.6135745999999999E-4</v>
      </c>
    </row>
    <row r="133" spans="1:2" x14ac:dyDescent="0.3">
      <c r="A133" s="13">
        <v>41609</v>
      </c>
      <c r="B133">
        <v>3.8765905999999997E-4</v>
      </c>
    </row>
    <row r="134" spans="1:2" x14ac:dyDescent="0.3">
      <c r="A134" s="13">
        <v>41640</v>
      </c>
      <c r="B134">
        <v>3.0684412999999999E-4</v>
      </c>
    </row>
    <row r="135" spans="1:2" x14ac:dyDescent="0.3">
      <c r="A135" s="13">
        <v>41671</v>
      </c>
      <c r="B135">
        <v>3.3332092999999998E-4</v>
      </c>
    </row>
    <row r="136" spans="1:2" x14ac:dyDescent="0.3">
      <c r="A136" s="13">
        <v>41699</v>
      </c>
      <c r="B136">
        <v>3.1206067E-4</v>
      </c>
    </row>
    <row r="137" spans="1:2" x14ac:dyDescent="0.3">
      <c r="A137" s="13">
        <v>41730</v>
      </c>
      <c r="B137">
        <v>2.1994629999999999E-4</v>
      </c>
    </row>
    <row r="138" spans="1:2" x14ac:dyDescent="0.3">
      <c r="A138" s="13">
        <v>41760</v>
      </c>
      <c r="B138">
        <v>2.0314209000000001E-4</v>
      </c>
    </row>
    <row r="139" spans="1:2" x14ac:dyDescent="0.3">
      <c r="A139" s="13">
        <v>41791</v>
      </c>
      <c r="B139">
        <v>2.2126635E-4</v>
      </c>
    </row>
    <row r="140" spans="1:2" x14ac:dyDescent="0.3">
      <c r="A140" s="13">
        <v>41821</v>
      </c>
      <c r="B140">
        <v>3.3473447999999998E-4</v>
      </c>
    </row>
    <row r="141" spans="1:2" x14ac:dyDescent="0.3">
      <c r="A141" s="13">
        <v>41852</v>
      </c>
      <c r="B141">
        <v>2.6175269999999999E-4</v>
      </c>
    </row>
    <row r="142" spans="1:2" x14ac:dyDescent="0.3">
      <c r="A142" s="13">
        <v>41883</v>
      </c>
      <c r="B142">
        <v>2.2735322000000001E-4</v>
      </c>
    </row>
    <row r="143" spans="1:2" x14ac:dyDescent="0.3">
      <c r="A143" s="13">
        <v>41913</v>
      </c>
      <c r="B143">
        <v>2.4439699999999998E-4</v>
      </c>
    </row>
    <row r="144" spans="1:2" x14ac:dyDescent="0.3">
      <c r="A144" s="13">
        <v>41944</v>
      </c>
      <c r="B144">
        <v>3.212623E-4</v>
      </c>
    </row>
    <row r="145" spans="1:2" x14ac:dyDescent="0.3">
      <c r="A145" s="13">
        <v>41974</v>
      </c>
      <c r="B145">
        <v>3.2089169999999998E-4</v>
      </c>
    </row>
    <row r="146" spans="1:2" x14ac:dyDescent="0.3">
      <c r="A146" s="13">
        <v>42005</v>
      </c>
      <c r="B146">
        <v>2.583865E-4</v>
      </c>
    </row>
    <row r="147" spans="1:2" x14ac:dyDescent="0.3">
      <c r="A147" s="13">
        <v>42036</v>
      </c>
      <c r="B147">
        <v>4.1595E-4</v>
      </c>
    </row>
    <row r="148" spans="1:2" x14ac:dyDescent="0.3">
      <c r="A148" s="13">
        <v>42064</v>
      </c>
      <c r="B148">
        <v>2.9214934000000001E-4</v>
      </c>
    </row>
    <row r="149" spans="1:2" x14ac:dyDescent="0.3">
      <c r="A149" s="13">
        <v>42095</v>
      </c>
      <c r="B149">
        <v>1.9919839999999999E-4</v>
      </c>
    </row>
    <row r="150" spans="1:2" x14ac:dyDescent="0.3">
      <c r="A150" s="13">
        <v>42125</v>
      </c>
      <c r="B150">
        <v>1.9809145E-4</v>
      </c>
    </row>
    <row r="151" spans="1:2" x14ac:dyDescent="0.3">
      <c r="A151" s="13">
        <v>42156</v>
      </c>
      <c r="B151">
        <v>2.2123569E-4</v>
      </c>
    </row>
    <row r="152" spans="1:2" x14ac:dyDescent="0.3">
      <c r="A152" s="13">
        <v>42186</v>
      </c>
      <c r="B152">
        <v>2.7728485E-4</v>
      </c>
    </row>
    <row r="153" spans="1:2" x14ac:dyDescent="0.3">
      <c r="A153" s="13">
        <v>42217</v>
      </c>
      <c r="B153">
        <v>2.9361019999999999E-4</v>
      </c>
    </row>
    <row r="154" spans="1:2" x14ac:dyDescent="0.3">
      <c r="A154" s="13">
        <v>42248</v>
      </c>
      <c r="B154">
        <v>2.6850084999999999E-4</v>
      </c>
    </row>
    <row r="155" spans="1:2" x14ac:dyDescent="0.3">
      <c r="A155" s="13">
        <v>42278</v>
      </c>
      <c r="B155">
        <v>2.6472224000000002E-4</v>
      </c>
    </row>
    <row r="156" spans="1:2" x14ac:dyDescent="0.3">
      <c r="A156" s="13">
        <v>42309</v>
      </c>
      <c r="B156">
        <v>2.7573157999999999E-4</v>
      </c>
    </row>
    <row r="157" spans="1:2" x14ac:dyDescent="0.3">
      <c r="A157" s="13">
        <v>42339</v>
      </c>
      <c r="B157">
        <v>1.911131E-4</v>
      </c>
    </row>
    <row r="158" spans="1:2" x14ac:dyDescent="0.3">
      <c r="A158" s="13">
        <v>42370</v>
      </c>
      <c r="B158">
        <v>3.0901504E-4</v>
      </c>
    </row>
    <row r="159" spans="1:2" x14ac:dyDescent="0.3">
      <c r="A159" s="13">
        <v>42401</v>
      </c>
      <c r="B159">
        <v>3.0508457000000001E-4</v>
      </c>
    </row>
    <row r="160" spans="1:2" x14ac:dyDescent="0.3">
      <c r="A160" s="13">
        <v>42430</v>
      </c>
      <c r="B160">
        <v>2.8957024999999998E-4</v>
      </c>
    </row>
    <row r="161" spans="1:2" x14ac:dyDescent="0.3">
      <c r="A161" s="13">
        <v>42461</v>
      </c>
      <c r="B161">
        <v>2.2906812999999999E-4</v>
      </c>
    </row>
    <row r="162" spans="1:2" x14ac:dyDescent="0.3">
      <c r="A162" s="13">
        <v>42491</v>
      </c>
      <c r="B162">
        <v>2.2648043999999999E-4</v>
      </c>
    </row>
    <row r="163" spans="1:2" x14ac:dyDescent="0.3">
      <c r="A163" s="13">
        <v>42522</v>
      </c>
      <c r="B163">
        <v>2.8876393000000001E-4</v>
      </c>
    </row>
    <row r="164" spans="1:2" x14ac:dyDescent="0.3">
      <c r="A164" s="13">
        <v>42552</v>
      </c>
      <c r="B164">
        <v>3.3026710000000001E-4</v>
      </c>
    </row>
    <row r="165" spans="1:2" x14ac:dyDescent="0.3">
      <c r="A165" s="13">
        <v>42583</v>
      </c>
      <c r="B165">
        <v>2.8120446999999998E-4</v>
      </c>
    </row>
    <row r="166" spans="1:2" x14ac:dyDescent="0.3">
      <c r="A166" s="13">
        <v>42614</v>
      </c>
      <c r="B166">
        <v>1.9559730000000001E-4</v>
      </c>
    </row>
    <row r="167" spans="1:2" x14ac:dyDescent="0.3">
      <c r="A167" s="13">
        <v>42644</v>
      </c>
      <c r="B167">
        <v>2.5645360000000001E-4</v>
      </c>
    </row>
    <row r="168" spans="1:2" x14ac:dyDescent="0.3">
      <c r="A168" s="13">
        <v>42675</v>
      </c>
      <c r="B168">
        <v>4.3907863E-4</v>
      </c>
    </row>
    <row r="169" spans="1:2" x14ac:dyDescent="0.3">
      <c r="A169" s="13">
        <v>42705</v>
      </c>
      <c r="B169">
        <v>3.3736315999999999E-4</v>
      </c>
    </row>
    <row r="170" spans="1:2" x14ac:dyDescent="0.3">
      <c r="A170" s="13">
        <v>42736</v>
      </c>
      <c r="B170">
        <v>3.4697348000000002E-4</v>
      </c>
    </row>
    <row r="171" spans="1:2" x14ac:dyDescent="0.3">
      <c r="A171" s="13">
        <v>42767</v>
      </c>
      <c r="B171">
        <v>3.8120785000000002E-4</v>
      </c>
    </row>
    <row r="172" spans="1:2" x14ac:dyDescent="0.3">
      <c r="A172" s="13">
        <v>42795</v>
      </c>
      <c r="B172">
        <v>3.288133E-4</v>
      </c>
    </row>
    <row r="173" spans="1:2" x14ac:dyDescent="0.3">
      <c r="A173" s="13">
        <v>42826</v>
      </c>
      <c r="B173">
        <v>2.7646886999999998E-4</v>
      </c>
    </row>
    <row r="174" spans="1:2" x14ac:dyDescent="0.3">
      <c r="A174" s="13">
        <v>42856</v>
      </c>
      <c r="B174">
        <v>2.4021043E-4</v>
      </c>
    </row>
    <row r="175" spans="1:2" x14ac:dyDescent="0.3">
      <c r="A175" s="13">
        <v>42887</v>
      </c>
      <c r="B175">
        <v>2.8074137000000003E-4</v>
      </c>
    </row>
    <row r="176" spans="1:2" x14ac:dyDescent="0.3">
      <c r="A176" s="13">
        <v>42917</v>
      </c>
      <c r="B176">
        <v>3.8769713000000002E-4</v>
      </c>
    </row>
    <row r="177" spans="1:2" x14ac:dyDescent="0.3">
      <c r="A177" s="13">
        <v>42948</v>
      </c>
      <c r="B177">
        <v>3.3400809999999998E-4</v>
      </c>
    </row>
    <row r="178" spans="1:2" x14ac:dyDescent="0.3">
      <c r="A178" s="13">
        <v>42979</v>
      </c>
      <c r="B178">
        <v>2.1948479999999999E-4</v>
      </c>
    </row>
    <row r="179" spans="1:2" x14ac:dyDescent="0.3">
      <c r="A179" s="13">
        <v>43009</v>
      </c>
      <c r="B179">
        <v>2.6219654999999999E-4</v>
      </c>
    </row>
    <row r="180" spans="1:2" x14ac:dyDescent="0.3">
      <c r="A180" s="13">
        <v>43040</v>
      </c>
      <c r="B180">
        <v>2.6267443999999999E-4</v>
      </c>
    </row>
    <row r="181" spans="1:2" x14ac:dyDescent="0.3">
      <c r="A181" s="13">
        <v>43070</v>
      </c>
      <c r="B181">
        <v>1.8654610999999999E-4</v>
      </c>
    </row>
    <row r="182" spans="1:2" x14ac:dyDescent="0.3">
      <c r="A182" s="13">
        <v>43101</v>
      </c>
      <c r="B182">
        <v>4.2906366E-4</v>
      </c>
    </row>
    <row r="183" spans="1:2" x14ac:dyDescent="0.3">
      <c r="A183" s="13">
        <v>43132</v>
      </c>
      <c r="B183">
        <v>4.0898049999999999E-4</v>
      </c>
    </row>
    <row r="184" spans="1:2" x14ac:dyDescent="0.3">
      <c r="A184" s="13">
        <v>43160</v>
      </c>
      <c r="B184">
        <v>2.8633355000000002E-4</v>
      </c>
    </row>
    <row r="185" spans="1:2" x14ac:dyDescent="0.3">
      <c r="A185" s="13">
        <v>43191</v>
      </c>
      <c r="B185">
        <v>2.4564665999999999E-4</v>
      </c>
    </row>
    <row r="186" spans="1:2" x14ac:dyDescent="0.3">
      <c r="A186" s="13">
        <v>43221</v>
      </c>
      <c r="B186">
        <v>2.3736022999999999E-4</v>
      </c>
    </row>
    <row r="187" spans="1:2" x14ac:dyDescent="0.3">
      <c r="A187" s="13">
        <v>43252</v>
      </c>
      <c r="B187">
        <v>2.6444694999999999E-4</v>
      </c>
    </row>
    <row r="188" spans="1:2" x14ac:dyDescent="0.3">
      <c r="A188" s="13">
        <v>43282</v>
      </c>
      <c r="B188">
        <v>3.0853839999999999E-4</v>
      </c>
    </row>
    <row r="189" spans="1:2" x14ac:dyDescent="0.3">
      <c r="A189" s="13">
        <v>43313</v>
      </c>
      <c r="B189">
        <v>3.1776662E-4</v>
      </c>
    </row>
    <row r="190" spans="1:2" x14ac:dyDescent="0.3">
      <c r="A190" s="13">
        <v>43344</v>
      </c>
      <c r="B190">
        <v>2.6242094000000001E-4</v>
      </c>
    </row>
    <row r="191" spans="1:2" x14ac:dyDescent="0.3">
      <c r="A191" s="13">
        <v>43374</v>
      </c>
      <c r="B191">
        <v>2.3843186999999999E-4</v>
      </c>
    </row>
    <row r="192" spans="1:2" x14ac:dyDescent="0.3">
      <c r="A192" s="13">
        <v>43405</v>
      </c>
      <c r="B192">
        <v>3.6738286000000001E-4</v>
      </c>
    </row>
    <row r="193" spans="1:2" x14ac:dyDescent="0.3">
      <c r="A193" s="13">
        <v>43435</v>
      </c>
      <c r="B193">
        <v>4.3587427E-4</v>
      </c>
    </row>
    <row r="194" spans="1:2" x14ac:dyDescent="0.3">
      <c r="A194" s="13">
        <v>43466</v>
      </c>
      <c r="B194">
        <v>2.9955052999999999E-4</v>
      </c>
    </row>
    <row r="195" spans="1:2" x14ac:dyDescent="0.3">
      <c r="A195" s="13">
        <v>43497</v>
      </c>
      <c r="B195">
        <v>3.0545835E-4</v>
      </c>
    </row>
    <row r="196" spans="1:2" x14ac:dyDescent="0.3">
      <c r="A196" s="13">
        <v>43525</v>
      </c>
      <c r="B196">
        <v>3.1721876999999998E-4</v>
      </c>
    </row>
    <row r="197" spans="1:2" x14ac:dyDescent="0.3">
      <c r="A197" s="13">
        <v>43556</v>
      </c>
      <c r="B197">
        <v>2.7164065999999999E-4</v>
      </c>
    </row>
    <row r="198" spans="1:2" x14ac:dyDescent="0.3">
      <c r="A198" s="13">
        <v>43586</v>
      </c>
      <c r="B198">
        <v>2.2735486000000001E-4</v>
      </c>
    </row>
    <row r="199" spans="1:2" x14ac:dyDescent="0.3">
      <c r="A199" s="13">
        <v>43617</v>
      </c>
      <c r="B199">
        <v>2.6985239999999998E-4</v>
      </c>
    </row>
    <row r="200" spans="1:2" x14ac:dyDescent="0.3">
      <c r="A200" s="13">
        <v>43647</v>
      </c>
      <c r="B200">
        <v>3.5176085999999999E-4</v>
      </c>
    </row>
    <row r="201" spans="1:2" x14ac:dyDescent="0.3">
      <c r="A201" s="13">
        <v>43678</v>
      </c>
      <c r="B201">
        <v>3.3114709999999999E-4</v>
      </c>
    </row>
    <row r="202" spans="1:2" x14ac:dyDescent="0.3">
      <c r="A202" s="13">
        <v>43709</v>
      </c>
      <c r="B202">
        <v>2.6174207000000002E-4</v>
      </c>
    </row>
    <row r="203" spans="1:2" x14ac:dyDescent="0.3">
      <c r="A203" s="13">
        <v>43739</v>
      </c>
      <c r="B203">
        <v>2.6044342999999998E-4</v>
      </c>
    </row>
    <row r="204" spans="1:2" x14ac:dyDescent="0.3">
      <c r="A204" s="13">
        <v>43770</v>
      </c>
      <c r="B204">
        <v>3.9212996000000003E-4</v>
      </c>
    </row>
    <row r="205" spans="1:2" x14ac:dyDescent="0.3">
      <c r="A205" s="13">
        <v>43800</v>
      </c>
      <c r="B205">
        <v>5.6060880000000004E-4</v>
      </c>
    </row>
    <row r="206" spans="1:2" x14ac:dyDescent="0.3">
      <c r="A206" s="13">
        <v>43831</v>
      </c>
      <c r="B206">
        <v>5.5589305999999999E-4</v>
      </c>
    </row>
    <row r="207" spans="1:2" x14ac:dyDescent="0.3">
      <c r="A207" s="13">
        <v>43862</v>
      </c>
      <c r="B207">
        <v>3.9073982E-4</v>
      </c>
    </row>
    <row r="208" spans="1:2" x14ac:dyDescent="0.3">
      <c r="A208" s="13">
        <v>43891</v>
      </c>
      <c r="B208">
        <v>2.6961546999999998E-4</v>
      </c>
    </row>
    <row r="209" spans="1:2" x14ac:dyDescent="0.3">
      <c r="A209" s="13">
        <v>43922</v>
      </c>
      <c r="B209">
        <v>2.435123E-4</v>
      </c>
    </row>
    <row r="210" spans="1:2" x14ac:dyDescent="0.3">
      <c r="A210" s="13">
        <v>43952</v>
      </c>
      <c r="B210">
        <v>2.2190096000000001E-4</v>
      </c>
    </row>
    <row r="211" spans="1:2" x14ac:dyDescent="0.3">
      <c r="A211" s="13">
        <v>43983</v>
      </c>
      <c r="B211">
        <v>2.3512960999999999E-4</v>
      </c>
    </row>
    <row r="212" spans="1:2" x14ac:dyDescent="0.3">
      <c r="A212" s="13">
        <v>44013</v>
      </c>
      <c r="B212">
        <v>3.0902075E-4</v>
      </c>
    </row>
    <row r="213" spans="1:2" x14ac:dyDescent="0.3">
      <c r="A213" s="13">
        <v>44044</v>
      </c>
      <c r="B213">
        <v>3.1739426999999998E-4</v>
      </c>
    </row>
    <row r="214" spans="1:2" x14ac:dyDescent="0.3">
      <c r="A214" s="13">
        <v>44075</v>
      </c>
      <c r="B214">
        <v>2.4982693E-4</v>
      </c>
    </row>
    <row r="215" spans="1:2" x14ac:dyDescent="0.3">
      <c r="A215" s="13">
        <v>44105</v>
      </c>
      <c r="B215">
        <v>2.5006444999999997E-4</v>
      </c>
    </row>
    <row r="216" spans="1:2" x14ac:dyDescent="0.3">
      <c r="A216" s="13">
        <v>44136</v>
      </c>
      <c r="B216">
        <v>3.0402925999999998E-4</v>
      </c>
    </row>
    <row r="217" spans="1:2" x14ac:dyDescent="0.3">
      <c r="A217" s="13">
        <v>44166</v>
      </c>
      <c r="B217">
        <v>2.0824069999999999E-4</v>
      </c>
    </row>
    <row r="218" spans="1:2" x14ac:dyDescent="0.3">
      <c r="A218" s="13">
        <v>44197</v>
      </c>
      <c r="B218">
        <v>3.7796743000000001E-4</v>
      </c>
    </row>
    <row r="219" spans="1:2" x14ac:dyDescent="0.3">
      <c r="A219" s="13">
        <v>44228</v>
      </c>
      <c r="B219">
        <v>2.3845876000000001E-4</v>
      </c>
    </row>
    <row r="220" spans="1:2" x14ac:dyDescent="0.3">
      <c r="A220" s="13">
        <v>44256</v>
      </c>
      <c r="B220">
        <v>2.5997447999999998E-4</v>
      </c>
    </row>
    <row r="221" spans="1:2" x14ac:dyDescent="0.3">
      <c r="A221" s="13">
        <v>44287</v>
      </c>
      <c r="B221">
        <v>2.8715465999999999E-4</v>
      </c>
    </row>
    <row r="222" spans="1:2" x14ac:dyDescent="0.3">
      <c r="A222" s="13">
        <v>44317</v>
      </c>
      <c r="B222">
        <v>2.4300421999999999E-4</v>
      </c>
    </row>
    <row r="223" spans="1:2" x14ac:dyDescent="0.3">
      <c r="A223" s="13">
        <v>44348</v>
      </c>
      <c r="B223">
        <v>2.6154949999999998E-4</v>
      </c>
    </row>
    <row r="224" spans="1:2" x14ac:dyDescent="0.3">
      <c r="A224" s="13">
        <v>44378</v>
      </c>
      <c r="B224">
        <v>3.0274695E-4</v>
      </c>
    </row>
    <row r="225" spans="1:2" x14ac:dyDescent="0.3">
      <c r="A225" s="13">
        <v>44409</v>
      </c>
      <c r="B225">
        <v>3.2138172999999999E-4</v>
      </c>
    </row>
    <row r="226" spans="1:2" x14ac:dyDescent="0.3">
      <c r="A226" s="13">
        <v>44440</v>
      </c>
      <c r="B226">
        <v>2.2712641000000001E-4</v>
      </c>
    </row>
    <row r="227" spans="1:2" x14ac:dyDescent="0.3">
      <c r="A227" s="13">
        <v>44470</v>
      </c>
      <c r="B227">
        <v>2.7028331999999998E-4</v>
      </c>
    </row>
    <row r="228" spans="1:2" x14ac:dyDescent="0.3">
      <c r="A228" s="13">
        <v>44501</v>
      </c>
      <c r="B228">
        <v>3.8824344000000001E-4</v>
      </c>
    </row>
    <row r="229" spans="1:2" x14ac:dyDescent="0.3">
      <c r="A229" s="13">
        <v>44531</v>
      </c>
      <c r="B229">
        <v>3.2012944999999999E-4</v>
      </c>
    </row>
    <row r="230" spans="1:2" x14ac:dyDescent="0.3">
      <c r="A230" s="13">
        <v>44562</v>
      </c>
      <c r="B230">
        <v>5.296303E-4</v>
      </c>
    </row>
    <row r="231" spans="1:2" x14ac:dyDescent="0.3">
      <c r="A231" s="13">
        <v>44593</v>
      </c>
      <c r="B231">
        <v>3.6889810000000002E-4</v>
      </c>
    </row>
    <row r="232" spans="1:2" x14ac:dyDescent="0.3">
      <c r="A232" s="13">
        <v>44621</v>
      </c>
      <c r="B232">
        <v>2.8561483E-4</v>
      </c>
    </row>
    <row r="233" spans="1:2" x14ac:dyDescent="0.3">
      <c r="A233" s="13">
        <v>44652</v>
      </c>
      <c r="B233">
        <v>2.2615217E-4</v>
      </c>
    </row>
    <row r="234" spans="1:2" x14ac:dyDescent="0.3">
      <c r="A234" s="13">
        <v>44682</v>
      </c>
      <c r="B234">
        <v>2.1164991E-4</v>
      </c>
    </row>
    <row r="235" spans="1:2" x14ac:dyDescent="0.3">
      <c r="A235" s="13">
        <v>44713</v>
      </c>
      <c r="B235">
        <v>2.4837120000000001E-4</v>
      </c>
    </row>
    <row r="236" spans="1:2" x14ac:dyDescent="0.3">
      <c r="A236" s="13">
        <v>44743</v>
      </c>
      <c r="B236">
        <v>2.9505495E-4</v>
      </c>
    </row>
    <row r="237" spans="1:2" x14ac:dyDescent="0.3">
      <c r="A237" s="13">
        <v>44774</v>
      </c>
      <c r="B237">
        <v>3.0399626E-4</v>
      </c>
    </row>
    <row r="238" spans="1:2" x14ac:dyDescent="0.3">
      <c r="A238" s="13">
        <v>44805</v>
      </c>
      <c r="B238">
        <v>2.6574759999999998E-4</v>
      </c>
    </row>
    <row r="239" spans="1:2" x14ac:dyDescent="0.3">
      <c r="A239" s="13">
        <v>44835</v>
      </c>
      <c r="B239">
        <v>2.8447370000000001E-4</v>
      </c>
    </row>
    <row r="240" spans="1:2" x14ac:dyDescent="0.3">
      <c r="A240" s="13">
        <v>44866</v>
      </c>
      <c r="B240">
        <v>5.6370400000000005E-4</v>
      </c>
    </row>
    <row r="241" spans="1:2" x14ac:dyDescent="0.3">
      <c r="A241" s="13">
        <v>44896</v>
      </c>
      <c r="B241">
        <v>4.6220643000000002E-4</v>
      </c>
    </row>
    <row r="242" spans="1:2" x14ac:dyDescent="0.3">
      <c r="A242" s="13">
        <v>44927</v>
      </c>
      <c r="B242">
        <v>6.258921E-4</v>
      </c>
    </row>
    <row r="243" spans="1:2" x14ac:dyDescent="0.3">
      <c r="A243" s="13">
        <v>44958</v>
      </c>
      <c r="B243">
        <v>3.8490740000000001E-4</v>
      </c>
    </row>
    <row r="244" spans="1:2" x14ac:dyDescent="0.3">
      <c r="A244" s="13">
        <v>44986</v>
      </c>
      <c r="B244">
        <v>3.0737123000000002E-4</v>
      </c>
    </row>
    <row r="245" spans="1:2" x14ac:dyDescent="0.3">
      <c r="A245" s="13">
        <v>45017</v>
      </c>
      <c r="B245">
        <v>3.0705549999999999E-4</v>
      </c>
    </row>
    <row r="246" spans="1:2" x14ac:dyDescent="0.3">
      <c r="A246" s="13">
        <v>45047</v>
      </c>
      <c r="B246">
        <v>2.3601673000000001E-4</v>
      </c>
    </row>
    <row r="247" spans="1:2" x14ac:dyDescent="0.3">
      <c r="A247" s="13">
        <v>45078</v>
      </c>
      <c r="B247">
        <v>2.8020285999999999E-4</v>
      </c>
    </row>
    <row r="248" spans="1:2" x14ac:dyDescent="0.3">
      <c r="A248" s="13">
        <v>45108</v>
      </c>
      <c r="B248">
        <v>4.2381504000000002E-4</v>
      </c>
    </row>
    <row r="249" spans="1:2" x14ac:dyDescent="0.3">
      <c r="A249" s="13">
        <v>45139</v>
      </c>
      <c r="B249">
        <v>3.5277696000000002E-4</v>
      </c>
    </row>
    <row r="250" spans="1:2" x14ac:dyDescent="0.3">
      <c r="A250" s="13">
        <v>45170</v>
      </c>
      <c r="B250">
        <v>2.3924750999999999E-4</v>
      </c>
    </row>
    <row r="251" spans="1:2" x14ac:dyDescent="0.3">
      <c r="A251" s="13">
        <v>45200</v>
      </c>
      <c r="B251">
        <v>2.727529E-4</v>
      </c>
    </row>
    <row r="252" spans="1:2" x14ac:dyDescent="0.3">
      <c r="A252" s="13">
        <v>45231</v>
      </c>
      <c r="B252">
        <v>2.0725315000000001E-4</v>
      </c>
    </row>
    <row r="253" spans="1:2" x14ac:dyDescent="0.3">
      <c r="A253" s="13">
        <v>45261</v>
      </c>
      <c r="B253">
        <v>3.0152869999999999E-4</v>
      </c>
    </row>
  </sheetData>
  <autoFilter ref="A1:B253" xr:uid="{153B30E2-BA8F-4B45-990C-0A4662AA929A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DC66-51F3-4D11-9BC9-7B2712123D57}">
  <sheetPr>
    <tabColor theme="4" tint="0.79998168889431442"/>
  </sheetPr>
  <dimension ref="A1:K127"/>
  <sheetViews>
    <sheetView zoomScale="95" zoomScaleNormal="95" workbookViewId="0">
      <selection activeCell="K2" sqref="K2"/>
    </sheetView>
  </sheetViews>
  <sheetFormatPr baseColWidth="10" defaultRowHeight="14.4" x14ac:dyDescent="0.3"/>
  <cols>
    <col min="4" max="4" width="5" bestFit="1" customWidth="1"/>
  </cols>
  <sheetData>
    <row r="1" spans="1:11" x14ac:dyDescent="0.3">
      <c r="A1" s="13" t="s">
        <v>37</v>
      </c>
      <c r="B1" t="s">
        <v>42</v>
      </c>
      <c r="D1" s="10" t="s">
        <v>0</v>
      </c>
      <c r="E1" s="10" t="s">
        <v>41</v>
      </c>
      <c r="F1" s="10" t="s">
        <v>11</v>
      </c>
      <c r="G1" s="10" t="s">
        <v>12</v>
      </c>
      <c r="H1" s="10" t="s">
        <v>40</v>
      </c>
      <c r="I1" s="10" t="s">
        <v>39</v>
      </c>
      <c r="J1" s="10" t="s">
        <v>38</v>
      </c>
      <c r="K1" s="10" t="s">
        <v>52</v>
      </c>
    </row>
    <row r="2" spans="1:11" x14ac:dyDescent="0.3">
      <c r="A2" s="13">
        <v>37895</v>
      </c>
      <c r="B2">
        <v>2.3677765E-4</v>
      </c>
      <c r="D2" s="2">
        <v>2003</v>
      </c>
      <c r="E2" s="2" cm="1">
        <f t="array" ref="E2:J2">TRANSPOSE(B2:B7)</f>
        <v>2.3677765E-4</v>
      </c>
      <c r="F2" s="2">
        <v>4.4280064000000002E-4</v>
      </c>
      <c r="G2" s="2">
        <v>5.7115073999999995E-4</v>
      </c>
      <c r="H2" s="2">
        <v>2.4713308000000003E-4</v>
      </c>
      <c r="I2" s="2">
        <v>2.8379075E-4</v>
      </c>
      <c r="J2" s="2">
        <v>3.397273E-4</v>
      </c>
      <c r="K2" s="2">
        <f t="shared" ref="K2:K22" si="0">AVERAGE(_xlfn.ANCHORARRAY(E2))</f>
        <v>3.5356335999999996E-4</v>
      </c>
    </row>
    <row r="3" spans="1:11" x14ac:dyDescent="0.3">
      <c r="A3" s="13">
        <v>37926</v>
      </c>
      <c r="B3">
        <v>4.4280064000000002E-4</v>
      </c>
      <c r="D3" s="2">
        <v>2004</v>
      </c>
      <c r="E3" s="2" cm="1">
        <f t="array" ref="E3:J3">TRANSPOSE(B8:B13)</f>
        <v>2.0628406E-4</v>
      </c>
      <c r="F3" s="2">
        <v>2.1364259E-4</v>
      </c>
      <c r="G3" s="2">
        <v>2.6293093E-4</v>
      </c>
      <c r="H3" s="2">
        <v>3.5014369999999999E-4</v>
      </c>
      <c r="I3" s="2">
        <v>2.9475382E-4</v>
      </c>
      <c r="J3" s="2">
        <v>2.4171054E-4</v>
      </c>
      <c r="K3" s="2">
        <f t="shared" si="0"/>
        <v>2.6157760666666664E-4</v>
      </c>
    </row>
    <row r="4" spans="1:11" x14ac:dyDescent="0.3">
      <c r="A4" s="13">
        <v>37956</v>
      </c>
      <c r="B4">
        <v>5.7115073999999995E-4</v>
      </c>
      <c r="D4" s="2">
        <v>2005</v>
      </c>
      <c r="E4" s="2" cm="1">
        <f t="array" ref="E4:J4">TRANSPOSE(B14:B19)</f>
        <v>2.8200620000000002E-4</v>
      </c>
      <c r="F4" s="2">
        <v>5.3355329999999997E-4</v>
      </c>
      <c r="G4" s="2">
        <v>4.9471040000000001E-4</v>
      </c>
      <c r="H4" s="2">
        <v>3.6441126999999998E-4</v>
      </c>
      <c r="I4" s="2">
        <v>2.9710283999999999E-4</v>
      </c>
      <c r="J4" s="2">
        <v>2.5705225E-4</v>
      </c>
      <c r="K4" s="2">
        <f t="shared" si="0"/>
        <v>3.7147271000000006E-4</v>
      </c>
    </row>
    <row r="5" spans="1:11" x14ac:dyDescent="0.3">
      <c r="A5" s="13">
        <v>37987</v>
      </c>
      <c r="B5">
        <v>2.4713308000000003E-4</v>
      </c>
      <c r="D5" s="2">
        <v>2006</v>
      </c>
      <c r="E5" s="2" cm="1">
        <f t="array" ref="E5:J5">TRANSPOSE(B20:B25)</f>
        <v>2.1610117000000001E-4</v>
      </c>
      <c r="F5" s="2">
        <v>3.0359270000000001E-4</v>
      </c>
      <c r="G5" s="2">
        <v>3.6929052999999998E-4</v>
      </c>
      <c r="H5" s="2">
        <v>3.0553405000000001E-4</v>
      </c>
      <c r="I5" s="2">
        <v>3.9048632999999998E-4</v>
      </c>
      <c r="J5" s="2">
        <v>2.8946100000000003E-4</v>
      </c>
      <c r="K5" s="2">
        <f t="shared" si="0"/>
        <v>3.124109633333333E-4</v>
      </c>
    </row>
    <row r="6" spans="1:11" x14ac:dyDescent="0.3">
      <c r="A6" s="13">
        <v>38018</v>
      </c>
      <c r="B6">
        <v>2.8379075E-4</v>
      </c>
      <c r="D6" s="2">
        <v>2007</v>
      </c>
      <c r="E6" s="2" cm="1">
        <f t="array" ref="E6:J6">TRANSPOSE(B26:B31)</f>
        <v>2.8007581999999999E-4</v>
      </c>
      <c r="F6" s="2">
        <v>3.6622299999999999E-4</v>
      </c>
      <c r="G6" s="2">
        <v>3.2339282999999997E-4</v>
      </c>
      <c r="H6" s="2">
        <v>6.2540005000000004E-4</v>
      </c>
      <c r="I6" s="2">
        <v>3.6405402000000002E-4</v>
      </c>
      <c r="J6" s="2">
        <v>2.4010896000000001E-4</v>
      </c>
      <c r="K6" s="2">
        <f t="shared" si="0"/>
        <v>3.6654244666666668E-4</v>
      </c>
    </row>
    <row r="7" spans="1:11" x14ac:dyDescent="0.3">
      <c r="A7" s="13">
        <v>38047</v>
      </c>
      <c r="B7">
        <v>3.397273E-4</v>
      </c>
      <c r="D7" s="2">
        <v>2008</v>
      </c>
      <c r="E7" s="2" cm="1">
        <f t="array" ref="E7:J7">TRANSPOSE(B32:B37)</f>
        <v>2.9084682999999998E-4</v>
      </c>
      <c r="F7" s="2">
        <v>3.3902333000000002E-4</v>
      </c>
      <c r="G7" s="2">
        <v>3.9195197E-4</v>
      </c>
      <c r="H7" s="2">
        <v>3.7142270000000002E-4</v>
      </c>
      <c r="I7" s="2">
        <v>2.9968246000000001E-4</v>
      </c>
      <c r="J7" s="2">
        <v>2.9722693999999997E-4</v>
      </c>
      <c r="K7" s="2">
        <f t="shared" si="0"/>
        <v>3.3169237166666665E-4</v>
      </c>
    </row>
    <row r="8" spans="1:11" x14ac:dyDescent="0.3">
      <c r="A8" s="13">
        <v>38261</v>
      </c>
      <c r="B8">
        <v>2.0628406E-4</v>
      </c>
      <c r="D8" s="2">
        <v>2009</v>
      </c>
      <c r="E8" s="2" cm="1">
        <f t="array" ref="E8:J8">TRANSPOSE(B38:B43)</f>
        <v>2.4529305000000001E-4</v>
      </c>
      <c r="F8" s="2">
        <v>3.6129819999999998E-4</v>
      </c>
      <c r="G8" s="2">
        <v>4.5314634999999999E-4</v>
      </c>
      <c r="H8" s="2">
        <v>3.6370215999999999E-4</v>
      </c>
      <c r="I8" s="2">
        <v>2.4681319999999998E-4</v>
      </c>
      <c r="J8" s="2">
        <v>2.6307069999999998E-4</v>
      </c>
      <c r="K8" s="2">
        <f t="shared" si="0"/>
        <v>3.2222061000000002E-4</v>
      </c>
    </row>
    <row r="9" spans="1:11" x14ac:dyDescent="0.3">
      <c r="A9" s="13">
        <v>38292</v>
      </c>
      <c r="B9">
        <v>2.1364259E-4</v>
      </c>
      <c r="D9" s="2">
        <v>2010</v>
      </c>
      <c r="E9" s="2" cm="1">
        <f t="array" ref="E9:J9">TRANSPOSE(B44:B49)</f>
        <v>2.5171797999999998E-4</v>
      </c>
      <c r="F9" s="2">
        <v>3.4157958000000002E-4</v>
      </c>
      <c r="G9" s="2">
        <v>2.5020119999999999E-4</v>
      </c>
      <c r="H9" s="2">
        <v>4.7924403999999998E-4</v>
      </c>
      <c r="I9" s="2">
        <v>3.5782795999999997E-4</v>
      </c>
      <c r="J9" s="2">
        <v>3.5612045999999998E-4</v>
      </c>
      <c r="K9" s="2">
        <f t="shared" si="0"/>
        <v>3.3944853666666663E-4</v>
      </c>
    </row>
    <row r="10" spans="1:11" x14ac:dyDescent="0.3">
      <c r="A10" s="13">
        <v>38322</v>
      </c>
      <c r="B10">
        <v>2.6293093E-4</v>
      </c>
      <c r="D10" s="2">
        <v>2011</v>
      </c>
      <c r="E10" s="2" cm="1">
        <f t="array" ref="E10:J10">TRANSPOSE(B50:B55)</f>
        <v>2.0595471000000001E-4</v>
      </c>
      <c r="F10" s="2">
        <v>1.7426845000000001E-4</v>
      </c>
      <c r="G10" s="2">
        <v>1.5748695E-4</v>
      </c>
      <c r="H10" s="2">
        <v>2.4938245999999998E-4</v>
      </c>
      <c r="I10" s="2">
        <v>2.3229640999999999E-4</v>
      </c>
      <c r="J10" s="2">
        <v>1.7639646999999999E-4</v>
      </c>
      <c r="K10" s="2">
        <f t="shared" si="0"/>
        <v>1.9929757499999998E-4</v>
      </c>
    </row>
    <row r="11" spans="1:11" x14ac:dyDescent="0.3">
      <c r="A11" s="13">
        <v>38353</v>
      </c>
      <c r="B11">
        <v>3.5014369999999999E-4</v>
      </c>
      <c r="D11" s="2">
        <v>2012</v>
      </c>
      <c r="E11" s="2" cm="1">
        <f t="array" ref="E11:J11">TRANSPOSE(B56:B61)</f>
        <v>2.5465711999999999E-4</v>
      </c>
      <c r="F11" s="2">
        <v>2.2571291999999999E-4</v>
      </c>
      <c r="G11" s="2">
        <v>2.9759669999999998E-4</v>
      </c>
      <c r="H11" s="2">
        <v>3.9506410000000002E-4</v>
      </c>
      <c r="I11" s="2">
        <v>3.8816585000000001E-4</v>
      </c>
      <c r="J11" s="2">
        <v>3.5067586999999999E-4</v>
      </c>
      <c r="K11" s="2">
        <f t="shared" si="0"/>
        <v>3.1864542666666667E-4</v>
      </c>
    </row>
    <row r="12" spans="1:11" x14ac:dyDescent="0.3">
      <c r="A12" s="13">
        <v>38384</v>
      </c>
      <c r="B12">
        <v>2.9475382E-4</v>
      </c>
      <c r="D12" s="2">
        <v>2013</v>
      </c>
      <c r="E12" s="2" cm="1">
        <f t="array" ref="E12:J12">TRANSPOSE(B62:B67)</f>
        <v>2.8789940000000002E-4</v>
      </c>
      <c r="F12" s="2">
        <v>2.6135745999999999E-4</v>
      </c>
      <c r="G12" s="2">
        <v>3.8765905999999997E-4</v>
      </c>
      <c r="H12" s="2">
        <v>3.0684412999999999E-4</v>
      </c>
      <c r="I12" s="2">
        <v>3.3332092999999998E-4</v>
      </c>
      <c r="J12" s="2">
        <v>3.1206067E-4</v>
      </c>
      <c r="K12" s="2">
        <f t="shared" si="0"/>
        <v>3.1485694166666665E-4</v>
      </c>
    </row>
    <row r="13" spans="1:11" x14ac:dyDescent="0.3">
      <c r="A13" s="13">
        <v>38412</v>
      </c>
      <c r="B13">
        <v>2.4171054E-4</v>
      </c>
      <c r="D13" s="2">
        <v>2014</v>
      </c>
      <c r="E13" s="2" cm="1">
        <f t="array" ref="E13:J13">TRANSPOSE(B68:B73)</f>
        <v>2.4439699999999998E-4</v>
      </c>
      <c r="F13" s="2">
        <v>3.212623E-4</v>
      </c>
      <c r="G13" s="2">
        <v>3.2089169999999998E-4</v>
      </c>
      <c r="H13" s="2">
        <v>2.583865E-4</v>
      </c>
      <c r="I13" s="2">
        <v>4.1595E-4</v>
      </c>
      <c r="J13" s="2">
        <v>2.9214934000000001E-4</v>
      </c>
      <c r="K13" s="2">
        <f t="shared" si="0"/>
        <v>3.0883947333333329E-4</v>
      </c>
    </row>
    <row r="14" spans="1:11" x14ac:dyDescent="0.3">
      <c r="A14" s="13">
        <v>38626</v>
      </c>
      <c r="B14">
        <v>2.8200620000000002E-4</v>
      </c>
      <c r="D14" s="2">
        <v>2015</v>
      </c>
      <c r="E14" s="2" cm="1">
        <f t="array" ref="E14:J14">TRANSPOSE(B74:B79)</f>
        <v>2.6472224000000002E-4</v>
      </c>
      <c r="F14" s="2">
        <v>2.7573157999999999E-4</v>
      </c>
      <c r="G14" s="2">
        <v>1.911131E-4</v>
      </c>
      <c r="H14" s="2">
        <v>3.0901504E-4</v>
      </c>
      <c r="I14" s="2">
        <v>3.0508457000000001E-4</v>
      </c>
      <c r="J14" s="2">
        <v>2.8957024999999998E-4</v>
      </c>
      <c r="K14" s="2">
        <f t="shared" si="0"/>
        <v>2.7253946333333332E-4</v>
      </c>
    </row>
    <row r="15" spans="1:11" x14ac:dyDescent="0.3">
      <c r="A15" s="13">
        <v>38657</v>
      </c>
      <c r="B15">
        <v>5.3355329999999997E-4</v>
      </c>
      <c r="D15" s="2">
        <v>2016</v>
      </c>
      <c r="E15" s="2" cm="1">
        <f t="array" ref="E15:J15">TRANSPOSE(B80:B85)</f>
        <v>2.5645360000000001E-4</v>
      </c>
      <c r="F15" s="2">
        <v>4.3907863E-4</v>
      </c>
      <c r="G15" s="2">
        <v>3.3736315999999999E-4</v>
      </c>
      <c r="H15" s="2">
        <v>3.4697348000000002E-4</v>
      </c>
      <c r="I15" s="2">
        <v>3.8120785000000002E-4</v>
      </c>
      <c r="J15" s="2">
        <v>3.288133E-4</v>
      </c>
      <c r="K15" s="2">
        <f t="shared" si="0"/>
        <v>3.4831500333333331E-4</v>
      </c>
    </row>
    <row r="16" spans="1:11" x14ac:dyDescent="0.3">
      <c r="A16" s="13">
        <v>38687</v>
      </c>
      <c r="B16">
        <v>4.9471040000000001E-4</v>
      </c>
      <c r="D16" s="2">
        <v>2017</v>
      </c>
      <c r="E16" s="2" cm="1">
        <f t="array" ref="E16:J16">TRANSPOSE(B86:B91)</f>
        <v>2.6219654999999999E-4</v>
      </c>
      <c r="F16" s="2">
        <v>2.6267443999999999E-4</v>
      </c>
      <c r="G16" s="2">
        <v>1.8654610999999999E-4</v>
      </c>
      <c r="H16" s="2">
        <v>4.2906366E-4</v>
      </c>
      <c r="I16" s="2">
        <v>4.0898049999999999E-4</v>
      </c>
      <c r="J16" s="2">
        <v>2.8633355000000002E-4</v>
      </c>
      <c r="K16" s="2">
        <f t="shared" si="0"/>
        <v>3.0596580166666665E-4</v>
      </c>
    </row>
    <row r="17" spans="1:11" x14ac:dyDescent="0.3">
      <c r="A17" s="13">
        <v>38718</v>
      </c>
      <c r="B17">
        <v>3.6441126999999998E-4</v>
      </c>
      <c r="D17" s="2">
        <v>2018</v>
      </c>
      <c r="E17" s="2" cm="1">
        <f t="array" ref="E17:J17">TRANSPOSE(B92:B97)</f>
        <v>2.3843186999999999E-4</v>
      </c>
      <c r="F17" s="2">
        <v>3.6738286000000001E-4</v>
      </c>
      <c r="G17" s="2">
        <v>4.3587427E-4</v>
      </c>
      <c r="H17" s="2">
        <v>2.9955052999999999E-4</v>
      </c>
      <c r="I17" s="2">
        <v>3.0545835E-4</v>
      </c>
      <c r="J17" s="2">
        <v>3.1721876999999998E-4</v>
      </c>
      <c r="K17" s="2">
        <f t="shared" si="0"/>
        <v>3.2731944166666669E-4</v>
      </c>
    </row>
    <row r="18" spans="1:11" x14ac:dyDescent="0.3">
      <c r="A18" s="13">
        <v>38749</v>
      </c>
      <c r="B18">
        <v>2.9710283999999999E-4</v>
      </c>
      <c r="D18" s="2">
        <v>2019</v>
      </c>
      <c r="E18" s="2" cm="1">
        <f t="array" ref="E18:J18">TRANSPOSE(B98:B103)</f>
        <v>2.6044342999999998E-4</v>
      </c>
      <c r="F18" s="2">
        <v>3.9212996000000003E-4</v>
      </c>
      <c r="G18" s="2">
        <v>5.6060880000000004E-4</v>
      </c>
      <c r="H18" s="2">
        <v>5.5589305999999999E-4</v>
      </c>
      <c r="I18" s="2">
        <v>3.9073982E-4</v>
      </c>
      <c r="J18" s="2">
        <v>2.6961546999999998E-4</v>
      </c>
      <c r="K18" s="2">
        <f t="shared" si="0"/>
        <v>4.0490508999999997E-4</v>
      </c>
    </row>
    <row r="19" spans="1:11" x14ac:dyDescent="0.3">
      <c r="A19" s="13">
        <v>38777</v>
      </c>
      <c r="B19">
        <v>2.5705225E-4</v>
      </c>
      <c r="D19" s="2">
        <v>2020</v>
      </c>
      <c r="E19" s="2" cm="1">
        <f t="array" ref="E19:J19">TRANSPOSE(B104:B109)</f>
        <v>2.5006444999999997E-4</v>
      </c>
      <c r="F19" s="2">
        <v>3.0402925999999998E-4</v>
      </c>
      <c r="G19" s="2">
        <v>2.0824069999999999E-4</v>
      </c>
      <c r="H19" s="2">
        <v>3.7796743000000001E-4</v>
      </c>
      <c r="I19" s="2">
        <v>2.3845876000000001E-4</v>
      </c>
      <c r="J19" s="2">
        <v>2.5997447999999998E-4</v>
      </c>
      <c r="K19" s="2">
        <f t="shared" si="0"/>
        <v>2.731225133333333E-4</v>
      </c>
    </row>
    <row r="20" spans="1:11" x14ac:dyDescent="0.3">
      <c r="A20" s="13">
        <v>38991</v>
      </c>
      <c r="B20">
        <v>2.1610117000000001E-4</v>
      </c>
      <c r="D20" s="2">
        <v>2021</v>
      </c>
      <c r="E20" s="2" cm="1">
        <f t="array" ref="E20:J20">TRANSPOSE(B110:B115)</f>
        <v>2.7028331999999998E-4</v>
      </c>
      <c r="F20" s="2">
        <v>3.8824344000000001E-4</v>
      </c>
      <c r="G20" s="2">
        <v>3.2012944999999999E-4</v>
      </c>
      <c r="H20" s="2">
        <v>5.296303E-4</v>
      </c>
      <c r="I20" s="2">
        <v>3.6889810000000002E-4</v>
      </c>
      <c r="J20" s="2">
        <v>2.8561483E-4</v>
      </c>
      <c r="K20" s="2">
        <f t="shared" si="0"/>
        <v>3.6046657333333338E-4</v>
      </c>
    </row>
    <row r="21" spans="1:11" x14ac:dyDescent="0.3">
      <c r="A21" s="13">
        <v>39022</v>
      </c>
      <c r="B21">
        <v>3.0359270000000001E-4</v>
      </c>
      <c r="D21" s="2">
        <v>2022</v>
      </c>
      <c r="E21" s="2" cm="1">
        <f t="array" ref="E21:J21">TRANSPOSE(B116:B121)</f>
        <v>2.8447370000000001E-4</v>
      </c>
      <c r="F21" s="2">
        <v>5.6370400000000005E-4</v>
      </c>
      <c r="G21" s="2">
        <v>4.6220643000000002E-4</v>
      </c>
      <c r="H21" s="2">
        <v>6.258921E-4</v>
      </c>
      <c r="I21" s="2">
        <v>3.8490740000000001E-4</v>
      </c>
      <c r="J21" s="2">
        <v>3.0737123000000002E-4</v>
      </c>
      <c r="K21" s="2">
        <f t="shared" si="0"/>
        <v>4.3809247666666665E-4</v>
      </c>
    </row>
    <row r="22" spans="1:11" x14ac:dyDescent="0.3">
      <c r="A22" s="13">
        <v>39052</v>
      </c>
      <c r="B22">
        <v>3.6929052999999998E-4</v>
      </c>
      <c r="D22" s="2">
        <v>2023</v>
      </c>
      <c r="E22" s="2" cm="1">
        <f t="array" ref="E22:G22">TRANSPOSE(B122:B124)</f>
        <v>2.727529E-4</v>
      </c>
      <c r="F22" s="2">
        <v>2.0725315000000001E-4</v>
      </c>
      <c r="G22" s="2">
        <v>3.0152869999999999E-4</v>
      </c>
      <c r="H22" s="2">
        <f>AVERAGE(H2:H21)</f>
        <v>3.89532692E-4</v>
      </c>
      <c r="I22" s="2">
        <f>AVERAGE(I2:I21)</f>
        <v>3.34398996E-4</v>
      </c>
      <c r="J22" s="2">
        <f>AVERAGE(J2:J21)</f>
        <v>2.8801361899999996E-4</v>
      </c>
      <c r="K22" s="2">
        <f t="shared" si="0"/>
        <v>2.6051158333333335E-4</v>
      </c>
    </row>
    <row r="23" spans="1:11" x14ac:dyDescent="0.3">
      <c r="A23" s="13">
        <v>39083</v>
      </c>
      <c r="B23">
        <v>3.0553405000000001E-4</v>
      </c>
    </row>
    <row r="24" spans="1:11" x14ac:dyDescent="0.3">
      <c r="A24" s="13">
        <v>39114</v>
      </c>
      <c r="B24">
        <v>3.9048632999999998E-4</v>
      </c>
    </row>
    <row r="25" spans="1:11" x14ac:dyDescent="0.3">
      <c r="A25" s="13">
        <v>39142</v>
      </c>
      <c r="B25">
        <v>2.8946100000000003E-4</v>
      </c>
    </row>
    <row r="26" spans="1:11" x14ac:dyDescent="0.3">
      <c r="A26" s="13">
        <v>39356</v>
      </c>
      <c r="B26">
        <v>2.8007581999999999E-4</v>
      </c>
    </row>
    <row r="27" spans="1:11" x14ac:dyDescent="0.3">
      <c r="A27" s="13">
        <v>39387</v>
      </c>
      <c r="B27">
        <v>3.6622299999999999E-4</v>
      </c>
    </row>
    <row r="28" spans="1:11" x14ac:dyDescent="0.3">
      <c r="A28" s="13">
        <v>39417</v>
      </c>
      <c r="B28">
        <v>3.2339282999999997E-4</v>
      </c>
    </row>
    <row r="29" spans="1:11" x14ac:dyDescent="0.3">
      <c r="A29" s="13">
        <v>39448</v>
      </c>
      <c r="B29">
        <v>6.2540005000000004E-4</v>
      </c>
    </row>
    <row r="30" spans="1:11" x14ac:dyDescent="0.3">
      <c r="A30" s="13">
        <v>39479</v>
      </c>
      <c r="B30">
        <v>3.6405402000000002E-4</v>
      </c>
    </row>
    <row r="31" spans="1:11" x14ac:dyDescent="0.3">
      <c r="A31" s="13">
        <v>39508</v>
      </c>
      <c r="B31">
        <v>2.4010896000000001E-4</v>
      </c>
    </row>
    <row r="32" spans="1:11" x14ac:dyDescent="0.3">
      <c r="A32" s="13">
        <v>39722</v>
      </c>
      <c r="B32">
        <v>2.9084682999999998E-4</v>
      </c>
    </row>
    <row r="33" spans="1:2" x14ac:dyDescent="0.3">
      <c r="A33" s="13">
        <v>39753</v>
      </c>
      <c r="B33">
        <v>3.3902333000000002E-4</v>
      </c>
    </row>
    <row r="34" spans="1:2" x14ac:dyDescent="0.3">
      <c r="A34" s="13">
        <v>39783</v>
      </c>
      <c r="B34">
        <v>3.9195197E-4</v>
      </c>
    </row>
    <row r="35" spans="1:2" x14ac:dyDescent="0.3">
      <c r="A35" s="13">
        <v>39814</v>
      </c>
      <c r="B35">
        <v>3.7142270000000002E-4</v>
      </c>
    </row>
    <row r="36" spans="1:2" x14ac:dyDescent="0.3">
      <c r="A36" s="13">
        <v>39845</v>
      </c>
      <c r="B36">
        <v>2.9968246000000001E-4</v>
      </c>
    </row>
    <row r="37" spans="1:2" x14ac:dyDescent="0.3">
      <c r="A37" s="13">
        <v>39873</v>
      </c>
      <c r="B37">
        <v>2.9722693999999997E-4</v>
      </c>
    </row>
    <row r="38" spans="1:2" x14ac:dyDescent="0.3">
      <c r="A38" s="13">
        <v>40087</v>
      </c>
      <c r="B38">
        <v>2.4529305000000001E-4</v>
      </c>
    </row>
    <row r="39" spans="1:2" x14ac:dyDescent="0.3">
      <c r="A39" s="13">
        <v>40118</v>
      </c>
      <c r="B39">
        <v>3.6129819999999998E-4</v>
      </c>
    </row>
    <row r="40" spans="1:2" x14ac:dyDescent="0.3">
      <c r="A40" s="13">
        <v>40148</v>
      </c>
      <c r="B40">
        <v>4.5314634999999999E-4</v>
      </c>
    </row>
    <row r="41" spans="1:2" x14ac:dyDescent="0.3">
      <c r="A41" s="13">
        <v>40179</v>
      </c>
      <c r="B41">
        <v>3.6370215999999999E-4</v>
      </c>
    </row>
    <row r="42" spans="1:2" x14ac:dyDescent="0.3">
      <c r="A42" s="13">
        <v>40210</v>
      </c>
      <c r="B42">
        <v>2.4681319999999998E-4</v>
      </c>
    </row>
    <row r="43" spans="1:2" x14ac:dyDescent="0.3">
      <c r="A43" s="13">
        <v>40238</v>
      </c>
      <c r="B43">
        <v>2.6307069999999998E-4</v>
      </c>
    </row>
    <row r="44" spans="1:2" x14ac:dyDescent="0.3">
      <c r="A44" s="13">
        <v>40452</v>
      </c>
      <c r="B44">
        <v>2.5171797999999998E-4</v>
      </c>
    </row>
    <row r="45" spans="1:2" x14ac:dyDescent="0.3">
      <c r="A45" s="13">
        <v>40483</v>
      </c>
      <c r="B45">
        <v>3.4157958000000002E-4</v>
      </c>
    </row>
    <row r="46" spans="1:2" x14ac:dyDescent="0.3">
      <c r="A46" s="13">
        <v>40513</v>
      </c>
      <c r="B46">
        <v>2.5020119999999999E-4</v>
      </c>
    </row>
    <row r="47" spans="1:2" x14ac:dyDescent="0.3">
      <c r="A47" s="13">
        <v>40544</v>
      </c>
      <c r="B47">
        <v>4.7924403999999998E-4</v>
      </c>
    </row>
    <row r="48" spans="1:2" x14ac:dyDescent="0.3">
      <c r="A48" s="13">
        <v>40575</v>
      </c>
      <c r="B48">
        <v>3.5782795999999997E-4</v>
      </c>
    </row>
    <row r="49" spans="1:2" x14ac:dyDescent="0.3">
      <c r="A49" s="13">
        <v>40603</v>
      </c>
      <c r="B49">
        <v>3.5612045999999998E-4</v>
      </c>
    </row>
    <row r="50" spans="1:2" x14ac:dyDescent="0.3">
      <c r="A50" s="13">
        <v>40817</v>
      </c>
      <c r="B50">
        <v>2.0595471000000001E-4</v>
      </c>
    </row>
    <row r="51" spans="1:2" x14ac:dyDescent="0.3">
      <c r="A51" s="13">
        <v>40848</v>
      </c>
      <c r="B51">
        <v>1.7426845000000001E-4</v>
      </c>
    </row>
    <row r="52" spans="1:2" x14ac:dyDescent="0.3">
      <c r="A52" s="13">
        <v>40878</v>
      </c>
      <c r="B52">
        <v>1.5748695E-4</v>
      </c>
    </row>
    <row r="53" spans="1:2" x14ac:dyDescent="0.3">
      <c r="A53" s="13">
        <v>40909</v>
      </c>
      <c r="B53">
        <v>2.4938245999999998E-4</v>
      </c>
    </row>
    <row r="54" spans="1:2" x14ac:dyDescent="0.3">
      <c r="A54" s="13">
        <v>40940</v>
      </c>
      <c r="B54">
        <v>2.3229640999999999E-4</v>
      </c>
    </row>
    <row r="55" spans="1:2" x14ac:dyDescent="0.3">
      <c r="A55" s="13">
        <v>40969</v>
      </c>
      <c r="B55">
        <v>1.7639646999999999E-4</v>
      </c>
    </row>
    <row r="56" spans="1:2" x14ac:dyDescent="0.3">
      <c r="A56" s="13">
        <v>41183</v>
      </c>
      <c r="B56">
        <v>2.5465711999999999E-4</v>
      </c>
    </row>
    <row r="57" spans="1:2" x14ac:dyDescent="0.3">
      <c r="A57" s="13">
        <v>41214</v>
      </c>
      <c r="B57">
        <v>2.2571291999999999E-4</v>
      </c>
    </row>
    <row r="58" spans="1:2" x14ac:dyDescent="0.3">
      <c r="A58" s="13">
        <v>41244</v>
      </c>
      <c r="B58">
        <v>2.9759669999999998E-4</v>
      </c>
    </row>
    <row r="59" spans="1:2" x14ac:dyDescent="0.3">
      <c r="A59" s="13">
        <v>41275</v>
      </c>
      <c r="B59">
        <v>3.9506410000000002E-4</v>
      </c>
    </row>
    <row r="60" spans="1:2" x14ac:dyDescent="0.3">
      <c r="A60" s="13">
        <v>41306</v>
      </c>
      <c r="B60">
        <v>3.8816585000000001E-4</v>
      </c>
    </row>
    <row r="61" spans="1:2" x14ac:dyDescent="0.3">
      <c r="A61" s="13">
        <v>41334</v>
      </c>
      <c r="B61">
        <v>3.5067586999999999E-4</v>
      </c>
    </row>
    <row r="62" spans="1:2" x14ac:dyDescent="0.3">
      <c r="A62" s="13">
        <v>41548</v>
      </c>
      <c r="B62">
        <v>2.8789940000000002E-4</v>
      </c>
    </row>
    <row r="63" spans="1:2" x14ac:dyDescent="0.3">
      <c r="A63" s="13">
        <v>41579</v>
      </c>
      <c r="B63">
        <v>2.6135745999999999E-4</v>
      </c>
    </row>
    <row r="64" spans="1:2" x14ac:dyDescent="0.3">
      <c r="A64" s="13">
        <v>41609</v>
      </c>
      <c r="B64">
        <v>3.8765905999999997E-4</v>
      </c>
    </row>
    <row r="65" spans="1:2" x14ac:dyDescent="0.3">
      <c r="A65" s="13">
        <v>41640</v>
      </c>
      <c r="B65">
        <v>3.0684412999999999E-4</v>
      </c>
    </row>
    <row r="66" spans="1:2" x14ac:dyDescent="0.3">
      <c r="A66" s="13">
        <v>41671</v>
      </c>
      <c r="B66">
        <v>3.3332092999999998E-4</v>
      </c>
    </row>
    <row r="67" spans="1:2" x14ac:dyDescent="0.3">
      <c r="A67" s="13">
        <v>41699</v>
      </c>
      <c r="B67">
        <v>3.1206067E-4</v>
      </c>
    </row>
    <row r="68" spans="1:2" x14ac:dyDescent="0.3">
      <c r="A68" s="13">
        <v>41913</v>
      </c>
      <c r="B68">
        <v>2.4439699999999998E-4</v>
      </c>
    </row>
    <row r="69" spans="1:2" x14ac:dyDescent="0.3">
      <c r="A69" s="13">
        <v>41944</v>
      </c>
      <c r="B69">
        <v>3.212623E-4</v>
      </c>
    </row>
    <row r="70" spans="1:2" x14ac:dyDescent="0.3">
      <c r="A70" s="13">
        <v>41974</v>
      </c>
      <c r="B70">
        <v>3.2089169999999998E-4</v>
      </c>
    </row>
    <row r="71" spans="1:2" x14ac:dyDescent="0.3">
      <c r="A71" s="13">
        <v>42005</v>
      </c>
      <c r="B71">
        <v>2.583865E-4</v>
      </c>
    </row>
    <row r="72" spans="1:2" x14ac:dyDescent="0.3">
      <c r="A72" s="13">
        <v>42036</v>
      </c>
      <c r="B72">
        <v>4.1595E-4</v>
      </c>
    </row>
    <row r="73" spans="1:2" x14ac:dyDescent="0.3">
      <c r="A73" s="13">
        <v>42064</v>
      </c>
      <c r="B73">
        <v>2.9214934000000001E-4</v>
      </c>
    </row>
    <row r="74" spans="1:2" x14ac:dyDescent="0.3">
      <c r="A74" s="13">
        <v>42278</v>
      </c>
      <c r="B74">
        <v>2.6472224000000002E-4</v>
      </c>
    </row>
    <row r="75" spans="1:2" x14ac:dyDescent="0.3">
      <c r="A75" s="13">
        <v>42309</v>
      </c>
      <c r="B75">
        <v>2.7573157999999999E-4</v>
      </c>
    </row>
    <row r="76" spans="1:2" x14ac:dyDescent="0.3">
      <c r="A76" s="13">
        <v>42339</v>
      </c>
      <c r="B76">
        <v>1.911131E-4</v>
      </c>
    </row>
    <row r="77" spans="1:2" x14ac:dyDescent="0.3">
      <c r="A77" s="13">
        <v>42370</v>
      </c>
      <c r="B77">
        <v>3.0901504E-4</v>
      </c>
    </row>
    <row r="78" spans="1:2" x14ac:dyDescent="0.3">
      <c r="A78" s="13">
        <v>42401</v>
      </c>
      <c r="B78">
        <v>3.0508457000000001E-4</v>
      </c>
    </row>
    <row r="79" spans="1:2" x14ac:dyDescent="0.3">
      <c r="A79" s="13">
        <v>42430</v>
      </c>
      <c r="B79">
        <v>2.8957024999999998E-4</v>
      </c>
    </row>
    <row r="80" spans="1:2" x14ac:dyDescent="0.3">
      <c r="A80" s="13">
        <v>42644</v>
      </c>
      <c r="B80">
        <v>2.5645360000000001E-4</v>
      </c>
    </row>
    <row r="81" spans="1:2" x14ac:dyDescent="0.3">
      <c r="A81" s="13">
        <v>42675</v>
      </c>
      <c r="B81">
        <v>4.3907863E-4</v>
      </c>
    </row>
    <row r="82" spans="1:2" x14ac:dyDescent="0.3">
      <c r="A82" s="13">
        <v>42705</v>
      </c>
      <c r="B82">
        <v>3.3736315999999999E-4</v>
      </c>
    </row>
    <row r="83" spans="1:2" x14ac:dyDescent="0.3">
      <c r="A83" s="13">
        <v>42736</v>
      </c>
      <c r="B83">
        <v>3.4697348000000002E-4</v>
      </c>
    </row>
    <row r="84" spans="1:2" x14ac:dyDescent="0.3">
      <c r="A84" s="13">
        <v>42767</v>
      </c>
      <c r="B84">
        <v>3.8120785000000002E-4</v>
      </c>
    </row>
    <row r="85" spans="1:2" x14ac:dyDescent="0.3">
      <c r="A85" s="13">
        <v>42795</v>
      </c>
      <c r="B85">
        <v>3.288133E-4</v>
      </c>
    </row>
    <row r="86" spans="1:2" x14ac:dyDescent="0.3">
      <c r="A86" s="13">
        <v>43009</v>
      </c>
      <c r="B86">
        <v>2.6219654999999999E-4</v>
      </c>
    </row>
    <row r="87" spans="1:2" x14ac:dyDescent="0.3">
      <c r="A87" s="13">
        <v>43040</v>
      </c>
      <c r="B87">
        <v>2.6267443999999999E-4</v>
      </c>
    </row>
    <row r="88" spans="1:2" x14ac:dyDescent="0.3">
      <c r="A88" s="13">
        <v>43070</v>
      </c>
      <c r="B88">
        <v>1.8654610999999999E-4</v>
      </c>
    </row>
    <row r="89" spans="1:2" x14ac:dyDescent="0.3">
      <c r="A89" s="13">
        <v>43101</v>
      </c>
      <c r="B89">
        <v>4.2906366E-4</v>
      </c>
    </row>
    <row r="90" spans="1:2" x14ac:dyDescent="0.3">
      <c r="A90" s="13">
        <v>43132</v>
      </c>
      <c r="B90">
        <v>4.0898049999999999E-4</v>
      </c>
    </row>
    <row r="91" spans="1:2" x14ac:dyDescent="0.3">
      <c r="A91" s="13">
        <v>43160</v>
      </c>
      <c r="B91">
        <v>2.8633355000000002E-4</v>
      </c>
    </row>
    <row r="92" spans="1:2" x14ac:dyDescent="0.3">
      <c r="A92" s="13">
        <v>43374</v>
      </c>
      <c r="B92">
        <v>2.3843186999999999E-4</v>
      </c>
    </row>
    <row r="93" spans="1:2" x14ac:dyDescent="0.3">
      <c r="A93" s="13">
        <v>43405</v>
      </c>
      <c r="B93">
        <v>3.6738286000000001E-4</v>
      </c>
    </row>
    <row r="94" spans="1:2" x14ac:dyDescent="0.3">
      <c r="A94" s="13">
        <v>43435</v>
      </c>
      <c r="B94">
        <v>4.3587427E-4</v>
      </c>
    </row>
    <row r="95" spans="1:2" x14ac:dyDescent="0.3">
      <c r="A95" s="13">
        <v>43466</v>
      </c>
      <c r="B95">
        <v>2.9955052999999999E-4</v>
      </c>
    </row>
    <row r="96" spans="1:2" x14ac:dyDescent="0.3">
      <c r="A96" s="13">
        <v>43497</v>
      </c>
      <c r="B96">
        <v>3.0545835E-4</v>
      </c>
    </row>
    <row r="97" spans="1:2" x14ac:dyDescent="0.3">
      <c r="A97" s="13">
        <v>43525</v>
      </c>
      <c r="B97">
        <v>3.1721876999999998E-4</v>
      </c>
    </row>
    <row r="98" spans="1:2" x14ac:dyDescent="0.3">
      <c r="A98" s="13">
        <v>43739</v>
      </c>
      <c r="B98">
        <v>2.6044342999999998E-4</v>
      </c>
    </row>
    <row r="99" spans="1:2" x14ac:dyDescent="0.3">
      <c r="A99" s="13">
        <v>43770</v>
      </c>
      <c r="B99">
        <v>3.9212996000000003E-4</v>
      </c>
    </row>
    <row r="100" spans="1:2" x14ac:dyDescent="0.3">
      <c r="A100" s="13">
        <v>43800</v>
      </c>
      <c r="B100">
        <v>5.6060880000000004E-4</v>
      </c>
    </row>
    <row r="101" spans="1:2" x14ac:dyDescent="0.3">
      <c r="A101" s="13">
        <v>43831</v>
      </c>
      <c r="B101">
        <v>5.5589305999999999E-4</v>
      </c>
    </row>
    <row r="102" spans="1:2" x14ac:dyDescent="0.3">
      <c r="A102" s="13">
        <v>43862</v>
      </c>
      <c r="B102">
        <v>3.9073982E-4</v>
      </c>
    </row>
    <row r="103" spans="1:2" x14ac:dyDescent="0.3">
      <c r="A103" s="13">
        <v>43891</v>
      </c>
      <c r="B103">
        <v>2.6961546999999998E-4</v>
      </c>
    </row>
    <row r="104" spans="1:2" x14ac:dyDescent="0.3">
      <c r="A104" s="13">
        <v>44105</v>
      </c>
      <c r="B104">
        <v>2.5006444999999997E-4</v>
      </c>
    </row>
    <row r="105" spans="1:2" x14ac:dyDescent="0.3">
      <c r="A105" s="13">
        <v>44136</v>
      </c>
      <c r="B105">
        <v>3.0402925999999998E-4</v>
      </c>
    </row>
    <row r="106" spans="1:2" x14ac:dyDescent="0.3">
      <c r="A106" s="13">
        <v>44166</v>
      </c>
      <c r="B106">
        <v>2.0824069999999999E-4</v>
      </c>
    </row>
    <row r="107" spans="1:2" x14ac:dyDescent="0.3">
      <c r="A107" s="13">
        <v>44197</v>
      </c>
      <c r="B107">
        <v>3.7796743000000001E-4</v>
      </c>
    </row>
    <row r="108" spans="1:2" x14ac:dyDescent="0.3">
      <c r="A108" s="13">
        <v>44228</v>
      </c>
      <c r="B108">
        <v>2.3845876000000001E-4</v>
      </c>
    </row>
    <row r="109" spans="1:2" x14ac:dyDescent="0.3">
      <c r="A109" s="13">
        <v>44256</v>
      </c>
      <c r="B109">
        <v>2.5997447999999998E-4</v>
      </c>
    </row>
    <row r="110" spans="1:2" x14ac:dyDescent="0.3">
      <c r="A110" s="13">
        <v>44470</v>
      </c>
      <c r="B110">
        <v>2.7028331999999998E-4</v>
      </c>
    </row>
    <row r="111" spans="1:2" x14ac:dyDescent="0.3">
      <c r="A111" s="13">
        <v>44501</v>
      </c>
      <c r="B111">
        <v>3.8824344000000001E-4</v>
      </c>
    </row>
    <row r="112" spans="1:2" x14ac:dyDescent="0.3">
      <c r="A112" s="13">
        <v>44531</v>
      </c>
      <c r="B112">
        <v>3.2012944999999999E-4</v>
      </c>
    </row>
    <row r="113" spans="1:2" x14ac:dyDescent="0.3">
      <c r="A113" s="13">
        <v>44562</v>
      </c>
      <c r="B113">
        <v>5.296303E-4</v>
      </c>
    </row>
    <row r="114" spans="1:2" x14ac:dyDescent="0.3">
      <c r="A114" s="13">
        <v>44593</v>
      </c>
      <c r="B114">
        <v>3.6889810000000002E-4</v>
      </c>
    </row>
    <row r="115" spans="1:2" x14ac:dyDescent="0.3">
      <c r="A115" s="13">
        <v>44621</v>
      </c>
      <c r="B115">
        <v>2.8561483E-4</v>
      </c>
    </row>
    <row r="116" spans="1:2" x14ac:dyDescent="0.3">
      <c r="A116" s="13">
        <v>44835</v>
      </c>
      <c r="B116">
        <v>2.8447370000000001E-4</v>
      </c>
    </row>
    <row r="117" spans="1:2" x14ac:dyDescent="0.3">
      <c r="A117" s="13">
        <v>44866</v>
      </c>
      <c r="B117">
        <v>5.6370400000000005E-4</v>
      </c>
    </row>
    <row r="118" spans="1:2" x14ac:dyDescent="0.3">
      <c r="A118" s="13">
        <v>44896</v>
      </c>
      <c r="B118">
        <v>4.6220643000000002E-4</v>
      </c>
    </row>
    <row r="119" spans="1:2" x14ac:dyDescent="0.3">
      <c r="A119" s="13">
        <v>44927</v>
      </c>
      <c r="B119">
        <v>6.258921E-4</v>
      </c>
    </row>
    <row r="120" spans="1:2" x14ac:dyDescent="0.3">
      <c r="A120" s="13">
        <v>44958</v>
      </c>
      <c r="B120">
        <v>3.8490740000000001E-4</v>
      </c>
    </row>
    <row r="121" spans="1:2" x14ac:dyDescent="0.3">
      <c r="A121" s="13">
        <v>44986</v>
      </c>
      <c r="B121">
        <v>3.0737123000000002E-4</v>
      </c>
    </row>
    <row r="122" spans="1:2" x14ac:dyDescent="0.3">
      <c r="A122" s="13">
        <v>45200</v>
      </c>
      <c r="B122">
        <v>2.727529E-4</v>
      </c>
    </row>
    <row r="123" spans="1:2" x14ac:dyDescent="0.3">
      <c r="A123" s="13">
        <v>45231</v>
      </c>
      <c r="B123">
        <v>2.0725315000000001E-4</v>
      </c>
    </row>
    <row r="124" spans="1:2" x14ac:dyDescent="0.3">
      <c r="A124" s="13">
        <v>45261</v>
      </c>
      <c r="B124">
        <v>3.0152869999999999E-4</v>
      </c>
    </row>
    <row r="125" spans="1:2" x14ac:dyDescent="0.3">
      <c r="A125" s="13">
        <v>45292</v>
      </c>
      <c r="B125">
        <v>3.0923763E-4</v>
      </c>
    </row>
    <row r="126" spans="1:2" x14ac:dyDescent="0.3">
      <c r="A126" s="13">
        <v>45323</v>
      </c>
      <c r="B126">
        <v>3.5151722999999998E-4</v>
      </c>
    </row>
    <row r="127" spans="1:2" x14ac:dyDescent="0.3">
      <c r="A127" s="13">
        <v>45352</v>
      </c>
      <c r="B127">
        <v>2.5179020000000001E-4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626A7-8825-4CC4-87FD-EF32B82D501F}">
  <sheetPr>
    <tabColor theme="4"/>
  </sheetPr>
  <dimension ref="A1:N23"/>
  <sheetViews>
    <sheetView workbookViewId="0">
      <selection activeCell="N1" sqref="N1:N22"/>
    </sheetView>
  </sheetViews>
  <sheetFormatPr baseColWidth="10" defaultColWidth="11.4414062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2003</v>
      </c>
      <c r="B2">
        <v>19.8</v>
      </c>
      <c r="C2">
        <v>19.5</v>
      </c>
      <c r="D2">
        <v>21.7</v>
      </c>
      <c r="E2">
        <v>24</v>
      </c>
      <c r="F2">
        <v>27.3</v>
      </c>
      <c r="G2">
        <v>29.8</v>
      </c>
      <c r="H2">
        <v>29.7</v>
      </c>
      <c r="I2">
        <v>29.4</v>
      </c>
      <c r="J2">
        <v>28.6</v>
      </c>
      <c r="K2">
        <v>27.1</v>
      </c>
      <c r="L2">
        <v>22.6</v>
      </c>
      <c r="M2">
        <v>19.5</v>
      </c>
      <c r="N2">
        <v>24.9</v>
      </c>
    </row>
    <row r="3" spans="1:14" x14ac:dyDescent="0.3">
      <c r="A3">
        <v>2004</v>
      </c>
      <c r="B3">
        <v>19.3</v>
      </c>
      <c r="C3">
        <v>19.2</v>
      </c>
      <c r="D3">
        <v>21.4</v>
      </c>
      <c r="E3">
        <v>24</v>
      </c>
      <c r="F3">
        <v>26.7</v>
      </c>
      <c r="G3">
        <v>29.4</v>
      </c>
      <c r="H3">
        <v>30</v>
      </c>
      <c r="I3">
        <v>29.5</v>
      </c>
      <c r="J3">
        <v>29.5</v>
      </c>
      <c r="K3">
        <v>27.2</v>
      </c>
      <c r="L3">
        <v>22.6</v>
      </c>
      <c r="M3">
        <v>19.8</v>
      </c>
      <c r="N3">
        <v>24.9</v>
      </c>
    </row>
    <row r="4" spans="1:14" x14ac:dyDescent="0.3">
      <c r="A4">
        <v>2005</v>
      </c>
      <c r="B4">
        <v>20.2</v>
      </c>
      <c r="C4">
        <v>21.1</v>
      </c>
      <c r="D4">
        <v>21.4</v>
      </c>
      <c r="E4">
        <v>24.5</v>
      </c>
      <c r="F4">
        <v>26.7</v>
      </c>
      <c r="G4">
        <v>30</v>
      </c>
      <c r="H4">
        <v>30.5</v>
      </c>
      <c r="I4">
        <v>29.6</v>
      </c>
      <c r="J4">
        <v>29.7</v>
      </c>
      <c r="K4">
        <v>27.7</v>
      </c>
      <c r="L4">
        <v>24.2</v>
      </c>
      <c r="M4">
        <v>19.899999999999999</v>
      </c>
      <c r="N4">
        <v>25.5</v>
      </c>
    </row>
    <row r="5" spans="1:14" x14ac:dyDescent="0.3">
      <c r="A5">
        <v>2006</v>
      </c>
      <c r="B5">
        <v>18.899999999999999</v>
      </c>
      <c r="C5">
        <v>20.9</v>
      </c>
      <c r="D5">
        <v>22.1</v>
      </c>
      <c r="E5">
        <v>24.2</v>
      </c>
      <c r="F5">
        <v>26.7</v>
      </c>
      <c r="G5">
        <v>30.6</v>
      </c>
      <c r="H5">
        <v>30.2</v>
      </c>
      <c r="I5">
        <v>29.5</v>
      </c>
      <c r="J5">
        <v>28.8</v>
      </c>
      <c r="K5">
        <v>27.6</v>
      </c>
      <c r="L5">
        <v>24.3</v>
      </c>
      <c r="M5">
        <v>19.7</v>
      </c>
      <c r="N5">
        <v>25.3</v>
      </c>
    </row>
    <row r="6" spans="1:14" x14ac:dyDescent="0.3">
      <c r="A6">
        <v>2007</v>
      </c>
      <c r="B6">
        <v>18.2</v>
      </c>
      <c r="C6">
        <v>19.8</v>
      </c>
      <c r="D6">
        <v>21.4</v>
      </c>
      <c r="E6">
        <v>23.9</v>
      </c>
      <c r="F6">
        <v>26.2</v>
      </c>
      <c r="G6">
        <v>29.9</v>
      </c>
      <c r="H6">
        <v>29.5</v>
      </c>
      <c r="I6">
        <v>29.4</v>
      </c>
      <c r="J6">
        <v>28.9</v>
      </c>
      <c r="K6">
        <v>26.7</v>
      </c>
      <c r="L6">
        <v>24.3</v>
      </c>
      <c r="M6">
        <v>20.3</v>
      </c>
      <c r="N6">
        <v>24.9</v>
      </c>
    </row>
    <row r="7" spans="1:14" x14ac:dyDescent="0.3">
      <c r="A7">
        <v>2008</v>
      </c>
      <c r="B7">
        <v>19.5</v>
      </c>
      <c r="C7">
        <v>20.399999999999999</v>
      </c>
      <c r="D7">
        <v>21.7</v>
      </c>
      <c r="E7">
        <v>24.1</v>
      </c>
      <c r="F7">
        <v>27.1</v>
      </c>
      <c r="G7">
        <v>29.9</v>
      </c>
      <c r="H7">
        <v>28.9</v>
      </c>
      <c r="I7">
        <v>29.6</v>
      </c>
      <c r="J7">
        <v>29.6</v>
      </c>
      <c r="K7">
        <v>26.3</v>
      </c>
      <c r="L7">
        <v>24.4</v>
      </c>
      <c r="M7">
        <v>20.2</v>
      </c>
      <c r="N7">
        <v>25.1</v>
      </c>
    </row>
    <row r="8" spans="1:14" x14ac:dyDescent="0.3">
      <c r="A8">
        <v>2009</v>
      </c>
      <c r="B8">
        <v>20.100000000000001</v>
      </c>
      <c r="C8">
        <v>20.399999999999999</v>
      </c>
      <c r="D8">
        <v>22</v>
      </c>
      <c r="E8">
        <v>23.8</v>
      </c>
      <c r="F8">
        <v>27.2</v>
      </c>
      <c r="G8">
        <v>29.7</v>
      </c>
      <c r="H8">
        <v>29.4</v>
      </c>
      <c r="I8">
        <v>30</v>
      </c>
      <c r="J8">
        <v>27.4</v>
      </c>
      <c r="K8">
        <v>26.7</v>
      </c>
      <c r="L8">
        <v>23.3</v>
      </c>
      <c r="M8">
        <v>19.7</v>
      </c>
      <c r="N8">
        <v>25</v>
      </c>
    </row>
    <row r="9" spans="1:14" x14ac:dyDescent="0.3">
      <c r="A9">
        <v>2010</v>
      </c>
      <c r="B9">
        <v>19</v>
      </c>
      <c r="C9">
        <v>19.100000000000001</v>
      </c>
      <c r="D9">
        <v>21.9</v>
      </c>
      <c r="E9">
        <v>23.7</v>
      </c>
      <c r="F9">
        <v>26.4</v>
      </c>
      <c r="G9">
        <v>29.3</v>
      </c>
      <c r="H9">
        <v>29.7</v>
      </c>
      <c r="I9">
        <v>29.3</v>
      </c>
      <c r="J9">
        <v>27.4</v>
      </c>
      <c r="K9">
        <v>27.3</v>
      </c>
      <c r="L9">
        <v>22.3</v>
      </c>
      <c r="M9">
        <v>18.7</v>
      </c>
      <c r="N9">
        <v>24.5</v>
      </c>
    </row>
    <row r="10" spans="1:14" x14ac:dyDescent="0.3">
      <c r="A10">
        <v>2011</v>
      </c>
      <c r="B10">
        <v>18.899999999999999</v>
      </c>
      <c r="C10">
        <v>18.899999999999999</v>
      </c>
      <c r="D10">
        <v>21.8</v>
      </c>
      <c r="E10">
        <v>24</v>
      </c>
      <c r="F10">
        <v>27.1</v>
      </c>
      <c r="G10">
        <v>29.6</v>
      </c>
      <c r="H10">
        <v>29.5</v>
      </c>
      <c r="I10">
        <v>29.1</v>
      </c>
      <c r="J10">
        <v>29.4</v>
      </c>
      <c r="K10">
        <v>27.5</v>
      </c>
      <c r="L10">
        <v>23.3</v>
      </c>
      <c r="M10">
        <v>18.899999999999999</v>
      </c>
      <c r="N10">
        <v>24.8</v>
      </c>
    </row>
    <row r="11" spans="1:14" x14ac:dyDescent="0.3">
      <c r="A11">
        <v>2012</v>
      </c>
      <c r="B11">
        <v>19</v>
      </c>
      <c r="C11">
        <v>19.100000000000001</v>
      </c>
      <c r="D11">
        <v>21.7</v>
      </c>
      <c r="E11">
        <v>23.8</v>
      </c>
      <c r="F11">
        <v>27.1</v>
      </c>
      <c r="G11">
        <v>29.9</v>
      </c>
      <c r="H11">
        <v>29.5</v>
      </c>
      <c r="I11">
        <v>29.5</v>
      </c>
      <c r="J11">
        <v>28.6</v>
      </c>
      <c r="K11">
        <v>27.1</v>
      </c>
      <c r="L11">
        <v>24.3</v>
      </c>
      <c r="M11">
        <v>20.7</v>
      </c>
      <c r="N11">
        <v>25</v>
      </c>
    </row>
    <row r="12" spans="1:14" x14ac:dyDescent="0.3">
      <c r="A12">
        <v>2013</v>
      </c>
      <c r="B12">
        <v>18.399999999999999</v>
      </c>
      <c r="C12">
        <v>18.899999999999999</v>
      </c>
      <c r="D12">
        <v>22.3</v>
      </c>
      <c r="E12">
        <v>23.5</v>
      </c>
      <c r="F12">
        <v>26.4</v>
      </c>
      <c r="G12">
        <v>30</v>
      </c>
      <c r="H12">
        <v>29.6</v>
      </c>
      <c r="I12">
        <v>29.4</v>
      </c>
      <c r="J12">
        <v>28.4</v>
      </c>
      <c r="K12">
        <v>27.1</v>
      </c>
      <c r="L12">
        <v>24.3</v>
      </c>
      <c r="M12">
        <v>21</v>
      </c>
      <c r="N12">
        <v>24.9</v>
      </c>
    </row>
    <row r="13" spans="1:14" x14ac:dyDescent="0.3">
      <c r="A13">
        <v>2014</v>
      </c>
      <c r="B13">
        <v>21.1</v>
      </c>
      <c r="C13">
        <v>21.8</v>
      </c>
      <c r="D13">
        <v>23</v>
      </c>
      <c r="E13">
        <v>24.4</v>
      </c>
      <c r="F13">
        <v>28</v>
      </c>
      <c r="G13">
        <v>29.2</v>
      </c>
      <c r="H13">
        <v>29.4</v>
      </c>
      <c r="I13">
        <v>29.2</v>
      </c>
      <c r="J13">
        <v>29</v>
      </c>
      <c r="K13">
        <v>28.2</v>
      </c>
      <c r="L13">
        <v>23.7</v>
      </c>
      <c r="M13">
        <v>20.6</v>
      </c>
      <c r="N13">
        <v>25.6</v>
      </c>
    </row>
    <row r="14" spans="1:14" x14ac:dyDescent="0.3">
      <c r="A14">
        <v>2015</v>
      </c>
      <c r="B14">
        <v>20.6</v>
      </c>
      <c r="C14">
        <v>22.1</v>
      </c>
      <c r="D14">
        <v>22.6</v>
      </c>
      <c r="E14">
        <v>24.7</v>
      </c>
      <c r="F14">
        <v>26.3</v>
      </c>
      <c r="G14">
        <v>30.7</v>
      </c>
      <c r="H14">
        <v>30.1</v>
      </c>
      <c r="I14">
        <v>29.7</v>
      </c>
      <c r="J14">
        <v>29.5</v>
      </c>
      <c r="K14">
        <v>27.9</v>
      </c>
      <c r="L14">
        <v>24.4</v>
      </c>
      <c r="M14">
        <v>20.100000000000001</v>
      </c>
      <c r="N14">
        <v>25.7</v>
      </c>
    </row>
    <row r="15" spans="1:14" x14ac:dyDescent="0.3">
      <c r="A15">
        <v>2016</v>
      </c>
      <c r="B15">
        <v>18.899999999999999</v>
      </c>
      <c r="C15">
        <v>22.3</v>
      </c>
      <c r="D15">
        <v>22.7</v>
      </c>
      <c r="E15">
        <v>24.6</v>
      </c>
      <c r="F15">
        <v>27.4</v>
      </c>
      <c r="G15">
        <v>30.5</v>
      </c>
      <c r="H15">
        <v>30.2</v>
      </c>
      <c r="I15">
        <v>29.4</v>
      </c>
      <c r="J15">
        <v>29.2</v>
      </c>
      <c r="K15">
        <v>29.3</v>
      </c>
      <c r="L15">
        <v>25.5</v>
      </c>
      <c r="M15">
        <v>21.5</v>
      </c>
      <c r="N15">
        <v>26</v>
      </c>
    </row>
    <row r="16" spans="1:14" x14ac:dyDescent="0.3">
      <c r="A16">
        <v>2017</v>
      </c>
      <c r="B16">
        <v>19.7</v>
      </c>
      <c r="C16">
        <v>20.8</v>
      </c>
      <c r="D16">
        <v>23.7</v>
      </c>
      <c r="E16">
        <v>24.6</v>
      </c>
      <c r="F16">
        <v>26.5</v>
      </c>
      <c r="G16">
        <v>29.8</v>
      </c>
      <c r="H16">
        <v>30.6</v>
      </c>
      <c r="I16">
        <v>30.3</v>
      </c>
      <c r="J16">
        <v>29.4</v>
      </c>
      <c r="K16">
        <v>29.5</v>
      </c>
      <c r="L16">
        <v>26</v>
      </c>
      <c r="M16">
        <v>22</v>
      </c>
      <c r="N16">
        <v>26.1</v>
      </c>
    </row>
    <row r="17" spans="1:14" x14ac:dyDescent="0.3">
      <c r="A17">
        <v>2018</v>
      </c>
      <c r="B17">
        <v>20.9</v>
      </c>
      <c r="C17">
        <v>22.3</v>
      </c>
      <c r="D17">
        <v>22.9</v>
      </c>
      <c r="E17">
        <v>25</v>
      </c>
      <c r="F17">
        <v>28</v>
      </c>
      <c r="G17">
        <v>30.3</v>
      </c>
      <c r="H17">
        <v>30.8</v>
      </c>
      <c r="I17">
        <v>29.6</v>
      </c>
      <c r="J17">
        <v>29</v>
      </c>
      <c r="K17">
        <v>27.7</v>
      </c>
      <c r="L17">
        <v>23.6</v>
      </c>
      <c r="M17">
        <v>20.3</v>
      </c>
      <c r="N17">
        <v>25.9</v>
      </c>
    </row>
    <row r="18" spans="1:14" x14ac:dyDescent="0.3">
      <c r="A18">
        <v>2019</v>
      </c>
      <c r="B18">
        <v>20.399999999999999</v>
      </c>
      <c r="C18">
        <v>20.8</v>
      </c>
      <c r="D18">
        <v>22.7</v>
      </c>
      <c r="E18">
        <v>24.2</v>
      </c>
      <c r="F18">
        <v>26</v>
      </c>
      <c r="G18">
        <v>30</v>
      </c>
      <c r="H18">
        <v>31</v>
      </c>
      <c r="I18">
        <v>30.2</v>
      </c>
      <c r="J18">
        <v>29</v>
      </c>
      <c r="K18">
        <v>28.2</v>
      </c>
      <c r="L18">
        <v>25.3</v>
      </c>
      <c r="M18">
        <v>21.2</v>
      </c>
      <c r="N18">
        <v>25.7</v>
      </c>
    </row>
    <row r="19" spans="1:14" x14ac:dyDescent="0.3">
      <c r="A19">
        <v>2020</v>
      </c>
      <c r="B19">
        <v>19.899999999999999</v>
      </c>
      <c r="C19">
        <v>20.5</v>
      </c>
      <c r="D19">
        <v>22.9</v>
      </c>
      <c r="E19">
        <v>24.4</v>
      </c>
      <c r="F19">
        <v>27.3</v>
      </c>
      <c r="G19">
        <v>30.6</v>
      </c>
      <c r="H19">
        <v>30.7</v>
      </c>
      <c r="I19">
        <v>31</v>
      </c>
      <c r="J19">
        <v>30</v>
      </c>
      <c r="K19">
        <v>29.5</v>
      </c>
      <c r="L19">
        <v>25.4</v>
      </c>
      <c r="M19">
        <v>20.399999999999999</v>
      </c>
      <c r="N19">
        <v>26.1</v>
      </c>
    </row>
    <row r="20" spans="1:14" x14ac:dyDescent="0.3">
      <c r="A20">
        <v>2021</v>
      </c>
      <c r="B20">
        <v>19.2</v>
      </c>
      <c r="C20">
        <v>20.5</v>
      </c>
      <c r="D20">
        <v>21.4</v>
      </c>
      <c r="E20">
        <v>24.6</v>
      </c>
      <c r="F20">
        <v>27.6</v>
      </c>
      <c r="G20">
        <v>30.6</v>
      </c>
      <c r="H20">
        <v>30.2</v>
      </c>
      <c r="I20">
        <v>30.1</v>
      </c>
      <c r="J20">
        <v>29.4</v>
      </c>
      <c r="K20">
        <v>28.4</v>
      </c>
      <c r="L20">
        <v>25.4</v>
      </c>
      <c r="M20">
        <v>22</v>
      </c>
      <c r="N20">
        <v>25.8</v>
      </c>
    </row>
    <row r="21" spans="1:14" x14ac:dyDescent="0.3">
      <c r="A21">
        <v>2022</v>
      </c>
      <c r="B21">
        <v>20.7</v>
      </c>
      <c r="C21">
        <v>20</v>
      </c>
      <c r="D21">
        <v>21.3</v>
      </c>
      <c r="E21">
        <v>24.7</v>
      </c>
      <c r="F21">
        <v>27.1</v>
      </c>
      <c r="G21">
        <v>30.2</v>
      </c>
      <c r="H21">
        <v>30.3</v>
      </c>
      <c r="I21">
        <v>29.1</v>
      </c>
      <c r="J21">
        <v>29.2</v>
      </c>
      <c r="K21">
        <v>27.4</v>
      </c>
      <c r="L21">
        <v>22.5</v>
      </c>
      <c r="M21">
        <v>20.6</v>
      </c>
      <c r="N21">
        <v>25.3</v>
      </c>
    </row>
    <row r="22" spans="1:14" x14ac:dyDescent="0.3">
      <c r="A22">
        <v>2023</v>
      </c>
      <c r="B22">
        <v>19.8</v>
      </c>
      <c r="C22">
        <v>19.899999999999999</v>
      </c>
      <c r="D22">
        <v>21.8</v>
      </c>
      <c r="E22">
        <v>24.1</v>
      </c>
      <c r="F22">
        <v>26.9</v>
      </c>
      <c r="G22">
        <v>30.1</v>
      </c>
      <c r="H22">
        <v>31.5</v>
      </c>
      <c r="I22">
        <v>30.9</v>
      </c>
      <c r="J22">
        <v>31.8</v>
      </c>
      <c r="K22">
        <v>28.3</v>
      </c>
      <c r="L22">
        <v>25.3</v>
      </c>
      <c r="M22">
        <v>22.2</v>
      </c>
      <c r="N22">
        <v>26.1</v>
      </c>
    </row>
    <row r="23" spans="1:14" x14ac:dyDescent="0.3">
      <c r="A23">
        <v>2024</v>
      </c>
      <c r="B23">
        <v>19.7</v>
      </c>
      <c r="C23">
        <v>20.7</v>
      </c>
      <c r="D23">
        <v>21.7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DACB-A2C9-4E1F-946E-860D252154FE}">
  <sheetPr>
    <tabColor theme="4" tint="0.79998168889431442"/>
  </sheetPr>
  <dimension ref="A1:X28"/>
  <sheetViews>
    <sheetView zoomScaleNormal="100" workbookViewId="0">
      <selection activeCell="H2" sqref="H2"/>
    </sheetView>
  </sheetViews>
  <sheetFormatPr baseColWidth="10" defaultRowHeight="14.4" x14ac:dyDescent="0.3"/>
  <cols>
    <col min="5" max="5" width="11.44140625" bestFit="1" customWidth="1"/>
    <col min="6" max="6" width="13.44140625" bestFit="1" customWidth="1"/>
    <col min="7" max="7" width="8.33203125" bestFit="1" customWidth="1"/>
    <col min="8" max="8" width="17" bestFit="1" customWidth="1"/>
    <col min="9" max="9" width="12.33203125" bestFit="1" customWidth="1"/>
  </cols>
  <sheetData>
    <row r="1" spans="1:22" x14ac:dyDescent="0.3">
      <c r="A1" s="1" t="s">
        <v>0</v>
      </c>
      <c r="B1" s="1" t="s">
        <v>10</v>
      </c>
      <c r="C1" s="1" t="s">
        <v>11</v>
      </c>
      <c r="D1" s="1" t="s">
        <v>12</v>
      </c>
      <c r="E1" s="1" t="s">
        <v>14</v>
      </c>
      <c r="F1" s="1" t="s">
        <v>15</v>
      </c>
      <c r="G1" s="1" t="s">
        <v>16</v>
      </c>
      <c r="H1" s="1" t="s">
        <v>33</v>
      </c>
      <c r="K1" s="5" t="s">
        <v>10</v>
      </c>
      <c r="L1" s="5"/>
      <c r="M1" s="5" t="s">
        <v>11</v>
      </c>
      <c r="N1" s="5"/>
      <c r="O1" s="5" t="s">
        <v>12</v>
      </c>
      <c r="P1" s="5"/>
      <c r="Q1" s="5" t="s">
        <v>14</v>
      </c>
      <c r="R1" s="5"/>
      <c r="S1" s="5" t="s">
        <v>15</v>
      </c>
      <c r="T1" s="5"/>
      <c r="U1" s="5" t="s">
        <v>16</v>
      </c>
      <c r="V1" s="5"/>
    </row>
    <row r="2" spans="1:22" x14ac:dyDescent="0.3">
      <c r="A2" s="2">
        <v>2003</v>
      </c>
      <c r="B2" s="2">
        <v>27.1</v>
      </c>
      <c r="C2" s="2">
        <v>22.6</v>
      </c>
      <c r="D2" s="2">
        <v>19.5</v>
      </c>
      <c r="E2" s="2">
        <v>19.3</v>
      </c>
      <c r="F2" s="2">
        <v>19.2</v>
      </c>
      <c r="G2" s="2">
        <v>21.4</v>
      </c>
      <c r="H2" s="6">
        <f>AVERAGE(B2:G2)</f>
        <v>21.516666666666666</v>
      </c>
    </row>
    <row r="3" spans="1:22" x14ac:dyDescent="0.3">
      <c r="A3" s="2">
        <v>2004</v>
      </c>
      <c r="B3" s="2">
        <v>27.2</v>
      </c>
      <c r="C3" s="2">
        <v>22.6</v>
      </c>
      <c r="D3" s="2">
        <v>19.8</v>
      </c>
      <c r="E3" s="2">
        <v>20.2</v>
      </c>
      <c r="F3" s="2">
        <v>21.1</v>
      </c>
      <c r="G3" s="2">
        <v>21.4</v>
      </c>
      <c r="H3" s="6">
        <f t="shared" ref="H3:H22" si="0">AVERAGE(B3:G3)</f>
        <v>22.05</v>
      </c>
      <c r="K3" t="s">
        <v>18</v>
      </c>
      <c r="L3">
        <v>27.747619047619043</v>
      </c>
      <c r="M3" t="s">
        <v>18</v>
      </c>
      <c r="N3">
        <v>24.142857142857142</v>
      </c>
      <c r="O3" t="s">
        <v>18</v>
      </c>
      <c r="P3">
        <v>20.44285714285714</v>
      </c>
      <c r="Q3" t="s">
        <v>18</v>
      </c>
      <c r="R3">
        <v>19.638095238095236</v>
      </c>
      <c r="S3" t="s">
        <v>18</v>
      </c>
      <c r="T3">
        <v>20.452380952380953</v>
      </c>
      <c r="U3" t="s">
        <v>18</v>
      </c>
      <c r="V3">
        <v>22.11428571428571</v>
      </c>
    </row>
    <row r="4" spans="1:22" x14ac:dyDescent="0.3">
      <c r="A4" s="2">
        <v>2005</v>
      </c>
      <c r="B4" s="2">
        <v>27.7</v>
      </c>
      <c r="C4" s="2">
        <v>24.2</v>
      </c>
      <c r="D4" s="2">
        <v>19.899999999999999</v>
      </c>
      <c r="E4" s="2">
        <v>18.899999999999999</v>
      </c>
      <c r="F4" s="2">
        <v>20.9</v>
      </c>
      <c r="G4" s="2">
        <v>22.1</v>
      </c>
      <c r="H4" s="6">
        <f t="shared" si="0"/>
        <v>22.283333333333331</v>
      </c>
      <c r="K4" t="s">
        <v>19</v>
      </c>
      <c r="L4">
        <v>0.19501148288767478</v>
      </c>
      <c r="M4" t="s">
        <v>19</v>
      </c>
      <c r="N4">
        <v>0.23969935818213015</v>
      </c>
      <c r="O4" t="s">
        <v>19</v>
      </c>
      <c r="P4">
        <v>0.20925849002193081</v>
      </c>
      <c r="Q4" t="s">
        <v>19</v>
      </c>
      <c r="R4">
        <v>0.17841580520370184</v>
      </c>
      <c r="S4" t="s">
        <v>19</v>
      </c>
      <c r="T4">
        <v>0.23539420307008901</v>
      </c>
      <c r="U4" t="s">
        <v>19</v>
      </c>
      <c r="V4">
        <v>0.14610591629194966</v>
      </c>
    </row>
    <row r="5" spans="1:22" x14ac:dyDescent="0.3">
      <c r="A5" s="2">
        <v>2006</v>
      </c>
      <c r="B5" s="2">
        <v>27.6</v>
      </c>
      <c r="C5" s="2">
        <v>24.3</v>
      </c>
      <c r="D5" s="2">
        <v>19.7</v>
      </c>
      <c r="E5" s="2">
        <v>18.2</v>
      </c>
      <c r="F5" s="2">
        <v>19.8</v>
      </c>
      <c r="G5" s="2">
        <v>21.4</v>
      </c>
      <c r="H5" s="6">
        <f t="shared" si="0"/>
        <v>21.833333333333332</v>
      </c>
      <c r="K5" t="s">
        <v>20</v>
      </c>
      <c r="L5">
        <v>27.6</v>
      </c>
      <c r="M5" t="s">
        <v>20</v>
      </c>
      <c r="N5">
        <v>24.3</v>
      </c>
      <c r="O5" t="s">
        <v>20</v>
      </c>
      <c r="P5">
        <v>20.3</v>
      </c>
      <c r="Q5" t="s">
        <v>20</v>
      </c>
      <c r="R5">
        <v>19.7</v>
      </c>
      <c r="S5" t="s">
        <v>20</v>
      </c>
      <c r="T5">
        <v>20.5</v>
      </c>
      <c r="U5" t="s">
        <v>20</v>
      </c>
      <c r="V5">
        <v>21.9</v>
      </c>
    </row>
    <row r="6" spans="1:22" x14ac:dyDescent="0.3">
      <c r="A6" s="2">
        <v>2007</v>
      </c>
      <c r="B6" s="2">
        <v>26.7</v>
      </c>
      <c r="C6" s="2">
        <v>24.3</v>
      </c>
      <c r="D6" s="2">
        <v>20.3</v>
      </c>
      <c r="E6" s="2">
        <v>19.5</v>
      </c>
      <c r="F6" s="2">
        <v>20.399999999999999</v>
      </c>
      <c r="G6" s="2">
        <v>21.7</v>
      </c>
      <c r="H6" s="6">
        <f t="shared" si="0"/>
        <v>22.149999999999995</v>
      </c>
      <c r="K6" t="s">
        <v>21</v>
      </c>
      <c r="L6">
        <v>27.1</v>
      </c>
      <c r="M6" t="s">
        <v>21</v>
      </c>
      <c r="N6">
        <v>24.3</v>
      </c>
      <c r="O6" t="s">
        <v>21</v>
      </c>
      <c r="P6">
        <v>19.7</v>
      </c>
      <c r="Q6" t="s">
        <v>21</v>
      </c>
      <c r="R6">
        <v>18.899999999999999</v>
      </c>
      <c r="S6" t="s">
        <v>21</v>
      </c>
      <c r="T6">
        <v>20.399999999999999</v>
      </c>
      <c r="U6" t="s">
        <v>21</v>
      </c>
      <c r="V6">
        <v>21.4</v>
      </c>
    </row>
    <row r="7" spans="1:22" x14ac:dyDescent="0.3">
      <c r="A7" s="2">
        <v>2008</v>
      </c>
      <c r="B7" s="2">
        <v>26.3</v>
      </c>
      <c r="C7" s="2">
        <v>24.4</v>
      </c>
      <c r="D7" s="2">
        <v>20.2</v>
      </c>
      <c r="E7" s="2">
        <v>20.100000000000001</v>
      </c>
      <c r="F7" s="2">
        <v>20.399999999999999</v>
      </c>
      <c r="G7" s="2">
        <v>22</v>
      </c>
      <c r="H7" s="6">
        <f t="shared" si="0"/>
        <v>22.233333333333334</v>
      </c>
      <c r="K7" t="s">
        <v>22</v>
      </c>
      <c r="L7">
        <v>0.89365488171835517</v>
      </c>
      <c r="M7" t="s">
        <v>22</v>
      </c>
      <c r="N7">
        <v>1.0984404529019438</v>
      </c>
      <c r="O7" t="s">
        <v>22</v>
      </c>
      <c r="P7">
        <v>0.95894287033765924</v>
      </c>
      <c r="Q7" t="s">
        <v>22</v>
      </c>
      <c r="R7">
        <v>0.81760393252245978</v>
      </c>
      <c r="S7" t="s">
        <v>22</v>
      </c>
      <c r="T7">
        <v>1.0787117537224893</v>
      </c>
      <c r="U7" t="s">
        <v>22</v>
      </c>
      <c r="V7">
        <v>0.66954142088874102</v>
      </c>
    </row>
    <row r="8" spans="1:22" x14ac:dyDescent="0.3">
      <c r="A8" s="2">
        <v>2009</v>
      </c>
      <c r="B8" s="2">
        <v>26.7</v>
      </c>
      <c r="C8" s="2">
        <v>23.3</v>
      </c>
      <c r="D8" s="2">
        <v>19.7</v>
      </c>
      <c r="E8" s="2">
        <v>19</v>
      </c>
      <c r="F8" s="2">
        <v>19.100000000000001</v>
      </c>
      <c r="G8" s="2">
        <v>21.9</v>
      </c>
      <c r="H8" s="6">
        <f t="shared" si="0"/>
        <v>21.616666666666671</v>
      </c>
      <c r="K8" t="s">
        <v>23</v>
      </c>
      <c r="L8">
        <v>0.79861904761904745</v>
      </c>
      <c r="M8" t="s">
        <v>23</v>
      </c>
      <c r="N8">
        <v>1.2065714285714275</v>
      </c>
      <c r="O8" t="s">
        <v>23</v>
      </c>
      <c r="P8">
        <v>0.91957142857142871</v>
      </c>
      <c r="Q8" t="s">
        <v>23</v>
      </c>
      <c r="R8">
        <v>0.668476190476191</v>
      </c>
      <c r="S8" t="s">
        <v>23</v>
      </c>
      <c r="T8">
        <v>1.1636190476190484</v>
      </c>
      <c r="U8" t="s">
        <v>23</v>
      </c>
      <c r="V8">
        <v>0.44828571428571423</v>
      </c>
    </row>
    <row r="9" spans="1:22" x14ac:dyDescent="0.3">
      <c r="A9" s="2">
        <v>2010</v>
      </c>
      <c r="B9" s="2">
        <v>27.3</v>
      </c>
      <c r="C9" s="2">
        <v>22.3</v>
      </c>
      <c r="D9" s="2">
        <v>18.7</v>
      </c>
      <c r="E9" s="2">
        <v>18.899999999999999</v>
      </c>
      <c r="F9" s="2">
        <v>18.899999999999999</v>
      </c>
      <c r="G9" s="2">
        <v>21.8</v>
      </c>
      <c r="H9" s="6">
        <f t="shared" si="0"/>
        <v>21.316666666666666</v>
      </c>
      <c r="K9" t="s">
        <v>24</v>
      </c>
      <c r="L9">
        <v>-6.6576256931057287E-2</v>
      </c>
      <c r="M9" t="s">
        <v>24</v>
      </c>
      <c r="N9">
        <v>-0.94931208574965975</v>
      </c>
      <c r="O9" t="s">
        <v>24</v>
      </c>
      <c r="P9">
        <v>-0.35057210700374153</v>
      </c>
      <c r="Q9" t="s">
        <v>24</v>
      </c>
      <c r="R9">
        <v>-0.84584239089522395</v>
      </c>
      <c r="S9" t="s">
        <v>24</v>
      </c>
      <c r="T9">
        <v>-0.74994735873382101</v>
      </c>
      <c r="U9" t="s">
        <v>24</v>
      </c>
      <c r="V9">
        <v>-0.28766944518683335</v>
      </c>
    </row>
    <row r="10" spans="1:22" x14ac:dyDescent="0.3">
      <c r="A10" s="2">
        <v>2011</v>
      </c>
      <c r="B10" s="2">
        <v>27.5</v>
      </c>
      <c r="C10" s="2">
        <v>23.3</v>
      </c>
      <c r="D10" s="2">
        <v>18.899999999999999</v>
      </c>
      <c r="E10" s="2">
        <v>19</v>
      </c>
      <c r="F10" s="2">
        <v>19.100000000000001</v>
      </c>
      <c r="G10" s="2">
        <v>21.7</v>
      </c>
      <c r="H10" s="6">
        <f t="shared" si="0"/>
        <v>21.583333333333329</v>
      </c>
      <c r="K10" t="s">
        <v>25</v>
      </c>
      <c r="L10">
        <v>0.6718060784989619</v>
      </c>
      <c r="M10" t="s">
        <v>25</v>
      </c>
      <c r="N10">
        <v>-0.14407463963806091</v>
      </c>
      <c r="O10" t="s">
        <v>25</v>
      </c>
      <c r="P10">
        <v>0.2305451352574856</v>
      </c>
      <c r="Q10" t="s">
        <v>25</v>
      </c>
      <c r="R10">
        <v>0.12526816937674515</v>
      </c>
      <c r="S10" t="s">
        <v>25</v>
      </c>
      <c r="T10">
        <v>0.22290419965392028</v>
      </c>
      <c r="U10" t="s">
        <v>25</v>
      </c>
      <c r="V10">
        <v>0.71635848749240394</v>
      </c>
    </row>
    <row r="11" spans="1:22" x14ac:dyDescent="0.3">
      <c r="A11" s="2">
        <v>2012</v>
      </c>
      <c r="B11" s="2">
        <v>27.1</v>
      </c>
      <c r="C11" s="2">
        <v>24.3</v>
      </c>
      <c r="D11" s="2">
        <v>20.7</v>
      </c>
      <c r="E11" s="2">
        <v>18.399999999999999</v>
      </c>
      <c r="F11" s="2">
        <v>18.899999999999999</v>
      </c>
      <c r="G11" s="2">
        <v>22.3</v>
      </c>
      <c r="H11" s="6">
        <f t="shared" si="0"/>
        <v>21.950000000000003</v>
      </c>
      <c r="K11" t="s">
        <v>26</v>
      </c>
      <c r="L11">
        <v>3.1999999999999993</v>
      </c>
      <c r="M11" t="s">
        <v>26</v>
      </c>
      <c r="N11">
        <v>3.6999999999999993</v>
      </c>
      <c r="O11" t="s">
        <v>26</v>
      </c>
      <c r="P11">
        <v>3.5</v>
      </c>
      <c r="Q11" t="s">
        <v>26</v>
      </c>
      <c r="R11">
        <v>2.9000000000000021</v>
      </c>
      <c r="S11" t="s">
        <v>26</v>
      </c>
      <c r="T11">
        <v>3.4000000000000021</v>
      </c>
      <c r="U11" t="s">
        <v>26</v>
      </c>
      <c r="V11">
        <v>2.3999999999999986</v>
      </c>
    </row>
    <row r="12" spans="1:22" x14ac:dyDescent="0.3">
      <c r="A12" s="2">
        <v>2013</v>
      </c>
      <c r="B12" s="2">
        <v>27.1</v>
      </c>
      <c r="C12" s="2">
        <v>24.3</v>
      </c>
      <c r="D12" s="2">
        <v>21</v>
      </c>
      <c r="E12" s="2">
        <v>21.1</v>
      </c>
      <c r="F12" s="2">
        <v>21.8</v>
      </c>
      <c r="G12" s="2">
        <v>23</v>
      </c>
      <c r="H12" s="6">
        <f t="shared" si="0"/>
        <v>23.05</v>
      </c>
      <c r="K12" t="s">
        <v>27</v>
      </c>
      <c r="L12">
        <v>26.3</v>
      </c>
      <c r="M12" t="s">
        <v>27</v>
      </c>
      <c r="N12">
        <v>22.3</v>
      </c>
      <c r="O12" t="s">
        <v>27</v>
      </c>
      <c r="P12">
        <v>18.7</v>
      </c>
      <c r="Q12" t="s">
        <v>27</v>
      </c>
      <c r="R12">
        <v>18.2</v>
      </c>
      <c r="S12" t="s">
        <v>27</v>
      </c>
      <c r="T12">
        <v>18.899999999999999</v>
      </c>
      <c r="U12" t="s">
        <v>27</v>
      </c>
      <c r="V12">
        <v>21.3</v>
      </c>
    </row>
    <row r="13" spans="1:22" x14ac:dyDescent="0.3">
      <c r="A13" s="2">
        <v>2014</v>
      </c>
      <c r="B13" s="2">
        <v>28.2</v>
      </c>
      <c r="C13" s="2">
        <v>23.7</v>
      </c>
      <c r="D13" s="2">
        <v>20.6</v>
      </c>
      <c r="E13" s="2">
        <v>20.6</v>
      </c>
      <c r="F13" s="2">
        <v>22.1</v>
      </c>
      <c r="G13" s="2">
        <v>22.6</v>
      </c>
      <c r="H13" s="6">
        <f t="shared" si="0"/>
        <v>22.966666666666665</v>
      </c>
      <c r="K13" t="s">
        <v>28</v>
      </c>
      <c r="L13">
        <v>29.5</v>
      </c>
      <c r="M13" t="s">
        <v>28</v>
      </c>
      <c r="N13">
        <v>26</v>
      </c>
      <c r="O13" t="s">
        <v>28</v>
      </c>
      <c r="P13">
        <v>22.2</v>
      </c>
      <c r="Q13" t="s">
        <v>28</v>
      </c>
      <c r="R13">
        <v>21.1</v>
      </c>
      <c r="S13" t="s">
        <v>28</v>
      </c>
      <c r="T13">
        <v>22.3</v>
      </c>
      <c r="U13" t="s">
        <v>28</v>
      </c>
      <c r="V13">
        <v>23.7</v>
      </c>
    </row>
    <row r="14" spans="1:22" x14ac:dyDescent="0.3">
      <c r="A14" s="2">
        <v>2015</v>
      </c>
      <c r="B14" s="2">
        <v>27.9</v>
      </c>
      <c r="C14" s="2">
        <v>24.4</v>
      </c>
      <c r="D14" s="2">
        <v>20.100000000000001</v>
      </c>
      <c r="E14" s="2">
        <v>18.899999999999999</v>
      </c>
      <c r="F14" s="2">
        <v>22.3</v>
      </c>
      <c r="G14" s="2">
        <v>22.7</v>
      </c>
      <c r="H14" s="6">
        <f t="shared" si="0"/>
        <v>22.716666666666669</v>
      </c>
      <c r="I14" s="21" t="s">
        <v>35</v>
      </c>
      <c r="J14" s="22"/>
      <c r="K14" t="s">
        <v>29</v>
      </c>
      <c r="L14">
        <v>582.69999999999993</v>
      </c>
      <c r="M14" t="s">
        <v>29</v>
      </c>
      <c r="N14">
        <v>507</v>
      </c>
      <c r="O14" t="s">
        <v>29</v>
      </c>
      <c r="P14">
        <v>429.29999999999995</v>
      </c>
      <c r="Q14" t="s">
        <v>29</v>
      </c>
      <c r="R14">
        <v>412.39999999999992</v>
      </c>
      <c r="S14" t="s">
        <v>29</v>
      </c>
      <c r="T14">
        <v>429.5</v>
      </c>
      <c r="U14" t="s">
        <v>29</v>
      </c>
      <c r="V14">
        <v>464.39999999999992</v>
      </c>
    </row>
    <row r="15" spans="1:22" ht="15" thickBot="1" x14ac:dyDescent="0.35">
      <c r="A15" s="2">
        <v>2016</v>
      </c>
      <c r="B15" s="2">
        <v>29.3</v>
      </c>
      <c r="C15" s="2">
        <v>25.5</v>
      </c>
      <c r="D15" s="2">
        <v>21.5</v>
      </c>
      <c r="E15" s="2">
        <v>19.7</v>
      </c>
      <c r="F15" s="2">
        <v>20.8</v>
      </c>
      <c r="G15" s="2">
        <v>23.7</v>
      </c>
      <c r="H15" s="6">
        <f t="shared" si="0"/>
        <v>23.416666666666668</v>
      </c>
      <c r="I15" s="14" t="s">
        <v>17</v>
      </c>
      <c r="J15" s="12">
        <f>AVERAGE(B2:G22)</f>
        <v>22.423015873015874</v>
      </c>
      <c r="K15" s="4" t="s">
        <v>30</v>
      </c>
      <c r="L15" s="4">
        <v>21</v>
      </c>
      <c r="M15" s="4" t="s">
        <v>30</v>
      </c>
      <c r="N15" s="4">
        <v>21</v>
      </c>
      <c r="O15" s="4" t="s">
        <v>30</v>
      </c>
      <c r="P15" s="4">
        <v>21</v>
      </c>
      <c r="Q15" s="4" t="s">
        <v>30</v>
      </c>
      <c r="R15" s="4">
        <v>21</v>
      </c>
      <c r="S15" s="4" t="s">
        <v>30</v>
      </c>
      <c r="T15" s="4">
        <v>21</v>
      </c>
      <c r="U15" s="4" t="s">
        <v>30</v>
      </c>
      <c r="V15" s="4">
        <v>21</v>
      </c>
    </row>
    <row r="16" spans="1:22" x14ac:dyDescent="0.3">
      <c r="A16" s="2">
        <v>2017</v>
      </c>
      <c r="B16" s="2">
        <v>29.5</v>
      </c>
      <c r="C16" s="2">
        <v>26</v>
      </c>
      <c r="D16" s="2">
        <v>22</v>
      </c>
      <c r="E16" s="2">
        <v>20.9</v>
      </c>
      <c r="F16" s="2">
        <v>22.3</v>
      </c>
      <c r="G16" s="2">
        <v>22.9</v>
      </c>
      <c r="H16" s="6">
        <f t="shared" si="0"/>
        <v>23.933333333333334</v>
      </c>
      <c r="I16" s="14" t="s">
        <v>20</v>
      </c>
      <c r="J16" s="11">
        <f>MEDIAN(B2:G22)</f>
        <v>21.7</v>
      </c>
    </row>
    <row r="17" spans="1:24" x14ac:dyDescent="0.3">
      <c r="A17" s="2">
        <v>2018</v>
      </c>
      <c r="B17" s="2">
        <v>27.7</v>
      </c>
      <c r="C17" s="2">
        <v>23.6</v>
      </c>
      <c r="D17" s="2">
        <v>20.3</v>
      </c>
      <c r="E17" s="2">
        <v>20.399999999999999</v>
      </c>
      <c r="F17" s="2">
        <v>20.8</v>
      </c>
      <c r="G17" s="2">
        <v>22.7</v>
      </c>
      <c r="H17" s="6">
        <f t="shared" si="0"/>
        <v>22.583333333333332</v>
      </c>
      <c r="I17" s="14" t="s">
        <v>21</v>
      </c>
      <c r="J17" s="11">
        <f>MODE(B2:G22)</f>
        <v>18.899999999999999</v>
      </c>
    </row>
    <row r="18" spans="1:24" ht="15" thickBot="1" x14ac:dyDescent="0.35">
      <c r="A18" s="2">
        <v>2019</v>
      </c>
      <c r="B18" s="2">
        <v>28.2</v>
      </c>
      <c r="C18" s="2">
        <v>25.3</v>
      </c>
      <c r="D18" s="2">
        <v>21.2</v>
      </c>
      <c r="E18" s="2">
        <v>19.899999999999999</v>
      </c>
      <c r="F18" s="2">
        <v>20.5</v>
      </c>
      <c r="G18" s="2">
        <v>22.9</v>
      </c>
      <c r="H18" s="6">
        <f t="shared" si="0"/>
        <v>23</v>
      </c>
      <c r="I18" s="14" t="s">
        <v>22</v>
      </c>
      <c r="J18" s="12">
        <f>STDEV(B2:G22)</f>
        <v>2.9534566243210993</v>
      </c>
    </row>
    <row r="19" spans="1:24" x14ac:dyDescent="0.3">
      <c r="A19" s="2">
        <v>2020</v>
      </c>
      <c r="B19" s="2">
        <v>29.5</v>
      </c>
      <c r="C19" s="2">
        <v>25.4</v>
      </c>
      <c r="D19" s="2">
        <v>20.399999999999999</v>
      </c>
      <c r="E19" s="2">
        <v>19.2</v>
      </c>
      <c r="F19" s="2">
        <v>20.5</v>
      </c>
      <c r="G19" s="2">
        <v>21.4</v>
      </c>
      <c r="H19" s="6">
        <f t="shared" si="0"/>
        <v>22.733333333333334</v>
      </c>
      <c r="I19" s="14" t="s">
        <v>27</v>
      </c>
      <c r="J19" s="11">
        <f>MIN(B2:G22)</f>
        <v>18.2</v>
      </c>
      <c r="M19" s="20" t="s">
        <v>10</v>
      </c>
      <c r="N19" s="20"/>
      <c r="O19" s="20" t="s">
        <v>11</v>
      </c>
      <c r="P19" s="20"/>
      <c r="Q19" s="20" t="s">
        <v>12</v>
      </c>
      <c r="R19" s="20"/>
      <c r="S19" s="20" t="s">
        <v>14</v>
      </c>
      <c r="T19" s="20"/>
      <c r="U19" s="20" t="s">
        <v>15</v>
      </c>
      <c r="V19" s="20"/>
      <c r="W19" s="20" t="s">
        <v>16</v>
      </c>
      <c r="X19" s="20"/>
    </row>
    <row r="20" spans="1:24" x14ac:dyDescent="0.3">
      <c r="A20" s="2">
        <v>2021</v>
      </c>
      <c r="B20" s="2">
        <v>28.4</v>
      </c>
      <c r="C20" s="2">
        <v>25.4</v>
      </c>
      <c r="D20" s="2">
        <v>22</v>
      </c>
      <c r="E20" s="2">
        <v>20.7</v>
      </c>
      <c r="F20" s="2">
        <v>20</v>
      </c>
      <c r="G20" s="2">
        <v>21.3</v>
      </c>
      <c r="H20" s="6">
        <f t="shared" si="0"/>
        <v>22.966666666666669</v>
      </c>
      <c r="I20" s="14" t="s">
        <v>28</v>
      </c>
      <c r="J20" s="11">
        <f>MAX(B2:G22)</f>
        <v>29.5</v>
      </c>
      <c r="M20" t="s">
        <v>18</v>
      </c>
      <c r="N20">
        <v>27.747619047619043</v>
      </c>
      <c r="O20" t="s">
        <v>18</v>
      </c>
      <c r="P20">
        <v>24.142857142857142</v>
      </c>
      <c r="Q20" t="s">
        <v>18</v>
      </c>
      <c r="R20">
        <v>20.44285714285714</v>
      </c>
      <c r="S20" t="s">
        <v>18</v>
      </c>
      <c r="T20">
        <v>19.638095238095236</v>
      </c>
      <c r="U20" t="s">
        <v>18</v>
      </c>
      <c r="V20">
        <v>20.452380952380953</v>
      </c>
      <c r="W20" t="s">
        <v>18</v>
      </c>
      <c r="X20">
        <v>22.11428571428571</v>
      </c>
    </row>
    <row r="21" spans="1:24" x14ac:dyDescent="0.3">
      <c r="A21" s="2">
        <v>2022</v>
      </c>
      <c r="B21" s="2">
        <v>27.4</v>
      </c>
      <c r="C21" s="2">
        <v>22.5</v>
      </c>
      <c r="D21" s="2">
        <v>20.6</v>
      </c>
      <c r="E21" s="2">
        <v>19.8</v>
      </c>
      <c r="F21" s="2">
        <v>19.899999999999999</v>
      </c>
      <c r="G21" s="2">
        <v>21.8</v>
      </c>
      <c r="H21" s="6">
        <f t="shared" si="0"/>
        <v>22</v>
      </c>
      <c r="M21" t="s">
        <v>19</v>
      </c>
      <c r="N21">
        <v>0.19501148288767478</v>
      </c>
      <c r="O21" t="s">
        <v>19</v>
      </c>
      <c r="P21">
        <v>0.23969935818213015</v>
      </c>
      <c r="Q21" t="s">
        <v>19</v>
      </c>
      <c r="R21">
        <v>0.20925849002193081</v>
      </c>
      <c r="S21" t="s">
        <v>19</v>
      </c>
      <c r="T21">
        <v>0.17841580520370184</v>
      </c>
      <c r="U21" t="s">
        <v>19</v>
      </c>
      <c r="V21">
        <v>0.23539420307008901</v>
      </c>
      <c r="W21" t="s">
        <v>19</v>
      </c>
      <c r="X21">
        <v>0.14610591629194966</v>
      </c>
    </row>
    <row r="22" spans="1:24" x14ac:dyDescent="0.3">
      <c r="A22" s="2">
        <v>2023</v>
      </c>
      <c r="B22" s="2">
        <v>28.3</v>
      </c>
      <c r="C22" s="2">
        <v>25.3</v>
      </c>
      <c r="D22" s="2">
        <v>22.2</v>
      </c>
      <c r="E22" s="2">
        <v>19.7</v>
      </c>
      <c r="F22" s="2">
        <v>20.7</v>
      </c>
      <c r="G22" s="2">
        <v>21.7</v>
      </c>
      <c r="H22" s="6">
        <f t="shared" si="0"/>
        <v>22.983333333333334</v>
      </c>
      <c r="M22" t="s">
        <v>20</v>
      </c>
      <c r="N22">
        <v>27.6</v>
      </c>
      <c r="O22" t="s">
        <v>20</v>
      </c>
      <c r="P22">
        <v>24.3</v>
      </c>
      <c r="Q22" t="s">
        <v>20</v>
      </c>
      <c r="R22">
        <v>20.3</v>
      </c>
      <c r="S22" t="s">
        <v>20</v>
      </c>
      <c r="T22">
        <v>19.7</v>
      </c>
      <c r="U22" t="s">
        <v>20</v>
      </c>
      <c r="V22">
        <v>20.5</v>
      </c>
      <c r="W22" t="s">
        <v>20</v>
      </c>
      <c r="X22">
        <v>21.9</v>
      </c>
    </row>
    <row r="23" spans="1:24" x14ac:dyDescent="0.3">
      <c r="H23" s="8"/>
      <c r="M23" t="s">
        <v>21</v>
      </c>
      <c r="N23">
        <v>27.1</v>
      </c>
      <c r="O23" t="s">
        <v>21</v>
      </c>
      <c r="P23">
        <v>24.3</v>
      </c>
      <c r="Q23" t="s">
        <v>21</v>
      </c>
      <c r="R23">
        <v>19.7</v>
      </c>
      <c r="S23" t="s">
        <v>21</v>
      </c>
      <c r="T23">
        <v>18.899999999999999</v>
      </c>
      <c r="U23" t="s">
        <v>21</v>
      </c>
      <c r="V23">
        <v>20.399999999999999</v>
      </c>
      <c r="W23" t="s">
        <v>21</v>
      </c>
      <c r="X23">
        <v>21.4</v>
      </c>
    </row>
    <row r="24" spans="1:24" x14ac:dyDescent="0.3">
      <c r="H24" s="8"/>
      <c r="M24" t="s">
        <v>22</v>
      </c>
      <c r="N24">
        <v>0.89365488171835517</v>
      </c>
      <c r="O24" t="s">
        <v>22</v>
      </c>
      <c r="P24">
        <v>1.0984404529019438</v>
      </c>
      <c r="Q24" t="s">
        <v>22</v>
      </c>
      <c r="R24">
        <v>0.95894287033765924</v>
      </c>
      <c r="S24" t="s">
        <v>22</v>
      </c>
      <c r="T24">
        <v>0.81760393252245978</v>
      </c>
      <c r="U24" t="s">
        <v>22</v>
      </c>
      <c r="V24">
        <v>1.0787117537224893</v>
      </c>
      <c r="W24" t="s">
        <v>22</v>
      </c>
      <c r="X24">
        <v>0.66954142088874102</v>
      </c>
    </row>
    <row r="25" spans="1:24" x14ac:dyDescent="0.3">
      <c r="H25" s="8"/>
      <c r="M25" t="s">
        <v>23</v>
      </c>
      <c r="N25">
        <v>0.79861904761904745</v>
      </c>
      <c r="O25" t="s">
        <v>23</v>
      </c>
      <c r="P25">
        <v>1.2065714285714275</v>
      </c>
      <c r="Q25" t="s">
        <v>23</v>
      </c>
      <c r="R25">
        <v>0.91957142857142871</v>
      </c>
      <c r="S25" t="s">
        <v>23</v>
      </c>
      <c r="T25">
        <v>0.668476190476191</v>
      </c>
      <c r="U25" t="s">
        <v>23</v>
      </c>
      <c r="V25">
        <v>1.1636190476190484</v>
      </c>
      <c r="W25" t="s">
        <v>23</v>
      </c>
      <c r="X25">
        <v>0.44828571428571423</v>
      </c>
    </row>
    <row r="26" spans="1:24" x14ac:dyDescent="0.3">
      <c r="H26" s="8"/>
      <c r="M26" t="s">
        <v>27</v>
      </c>
      <c r="N26">
        <v>26.3</v>
      </c>
      <c r="O26" t="s">
        <v>27</v>
      </c>
      <c r="P26">
        <v>22.3</v>
      </c>
      <c r="Q26" t="s">
        <v>27</v>
      </c>
      <c r="R26">
        <v>18.7</v>
      </c>
      <c r="S26" t="s">
        <v>27</v>
      </c>
      <c r="T26">
        <v>18.2</v>
      </c>
      <c r="U26" t="s">
        <v>27</v>
      </c>
      <c r="V26">
        <v>18.899999999999999</v>
      </c>
      <c r="W26" t="s">
        <v>27</v>
      </c>
      <c r="X26">
        <v>21.3</v>
      </c>
    </row>
    <row r="27" spans="1:24" x14ac:dyDescent="0.3">
      <c r="H27" s="8"/>
      <c r="M27" t="s">
        <v>28</v>
      </c>
      <c r="N27">
        <v>29.5</v>
      </c>
      <c r="O27" t="s">
        <v>28</v>
      </c>
      <c r="P27">
        <v>26</v>
      </c>
      <c r="Q27" t="s">
        <v>28</v>
      </c>
      <c r="R27">
        <v>22.2</v>
      </c>
      <c r="S27" t="s">
        <v>28</v>
      </c>
      <c r="T27">
        <v>21.1</v>
      </c>
      <c r="U27" t="s">
        <v>28</v>
      </c>
      <c r="V27">
        <v>22.3</v>
      </c>
      <c r="W27" t="s">
        <v>28</v>
      </c>
      <c r="X27">
        <v>23.7</v>
      </c>
    </row>
    <row r="28" spans="1:24" x14ac:dyDescent="0.3">
      <c r="H28" s="8"/>
      <c r="M28" t="s">
        <v>29</v>
      </c>
      <c r="N28">
        <v>582.69999999999993</v>
      </c>
      <c r="O28" t="s">
        <v>29</v>
      </c>
      <c r="P28">
        <v>507</v>
      </c>
      <c r="Q28" t="s">
        <v>29</v>
      </c>
      <c r="R28">
        <v>429.29999999999995</v>
      </c>
      <c r="S28" t="s">
        <v>29</v>
      </c>
      <c r="T28">
        <v>412.39999999999992</v>
      </c>
      <c r="U28" t="s">
        <v>29</v>
      </c>
      <c r="V28">
        <v>429.5</v>
      </c>
      <c r="W28" t="s">
        <v>29</v>
      </c>
      <c r="X28">
        <v>464.39999999999992</v>
      </c>
    </row>
  </sheetData>
  <mergeCells count="7">
    <mergeCell ref="U19:V19"/>
    <mergeCell ref="W19:X19"/>
    <mergeCell ref="I14:J14"/>
    <mergeCell ref="M19:N19"/>
    <mergeCell ref="O19:P19"/>
    <mergeCell ref="Q19:R19"/>
    <mergeCell ref="S19:T19"/>
  </mergeCells>
  <pageMargins left="0.7" right="0.7" top="0.75" bottom="0.75" header="0.3" footer="0.3"/>
  <ignoredErrors>
    <ignoredError sqref="H2:H22" formulaRange="1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9141-A7C8-44F6-A53B-6624A91C05F7}">
  <sheetPr>
    <tabColor theme="4" tint="0.79998168889431442"/>
  </sheetPr>
  <dimension ref="A1:Q27"/>
  <sheetViews>
    <sheetView workbookViewId="0">
      <selection activeCell="I10" sqref="I10"/>
    </sheetView>
  </sheetViews>
  <sheetFormatPr baseColWidth="10" defaultRowHeight="14.4" x14ac:dyDescent="0.3"/>
  <cols>
    <col min="2" max="2" width="11.33203125" bestFit="1" customWidth="1"/>
  </cols>
  <sheetData>
    <row r="1" spans="1:17" x14ac:dyDescent="0.3">
      <c r="A1" s="1" t="s">
        <v>0</v>
      </c>
      <c r="B1" s="1" t="s">
        <v>10</v>
      </c>
      <c r="C1" s="1" t="s">
        <v>11</v>
      </c>
      <c r="D1" s="1" t="s">
        <v>12</v>
      </c>
      <c r="E1" s="1" t="s">
        <v>14</v>
      </c>
      <c r="F1" s="1" t="s">
        <v>15</v>
      </c>
      <c r="G1" s="1" t="s">
        <v>16</v>
      </c>
      <c r="H1" s="10" t="s">
        <v>33</v>
      </c>
      <c r="J1" s="1" t="s">
        <v>0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  <c r="P1" s="1" t="s">
        <v>16</v>
      </c>
      <c r="Q1" s="1" t="s">
        <v>33</v>
      </c>
    </row>
    <row r="2" spans="1:17" x14ac:dyDescent="0.3">
      <c r="A2" s="2">
        <v>2003</v>
      </c>
      <c r="B2" s="2">
        <v>27.1</v>
      </c>
      <c r="C2" s="2">
        <v>22.6</v>
      </c>
      <c r="D2" s="2">
        <v>19.5</v>
      </c>
      <c r="E2" s="2">
        <v>19.3</v>
      </c>
      <c r="F2" s="2">
        <v>19.2</v>
      </c>
      <c r="G2" s="9">
        <v>21.4</v>
      </c>
      <c r="H2" s="6">
        <f>AVERAGE(B2:G2)</f>
        <v>21.516666666666666</v>
      </c>
      <c r="J2" s="2">
        <v>2003</v>
      </c>
      <c r="K2" s="6">
        <f t="shared" ref="K2:K22" si="0">LN(B2)</f>
        <v>3.2995337278856551</v>
      </c>
      <c r="L2" s="6">
        <f t="shared" ref="L2:L22" si="1">LN(C2)</f>
        <v>3.1179499062782403</v>
      </c>
      <c r="M2" s="6">
        <f t="shared" ref="M2:M22" si="2">LN(D2)</f>
        <v>2.9704144655697009</v>
      </c>
      <c r="N2" s="6">
        <f t="shared" ref="N2:N22" si="3">LN(E2)</f>
        <v>2.9601050959108397</v>
      </c>
      <c r="O2" s="6">
        <f t="shared" ref="O2:O22" si="4">LN(F2)</f>
        <v>2.954910279033736</v>
      </c>
      <c r="P2" s="6">
        <f t="shared" ref="P2:P22" si="5">LN(G2)</f>
        <v>3.0633909220278057</v>
      </c>
      <c r="Q2" s="6">
        <f>AVERAGE(K2:P2)</f>
        <v>3.0610507327843304</v>
      </c>
    </row>
    <row r="3" spans="1:17" x14ac:dyDescent="0.3">
      <c r="A3" s="2">
        <v>2004</v>
      </c>
      <c r="B3" s="2">
        <v>27.2</v>
      </c>
      <c r="C3" s="2">
        <v>22.6</v>
      </c>
      <c r="D3" s="2">
        <v>19.8</v>
      </c>
      <c r="E3" s="2">
        <v>20.2</v>
      </c>
      <c r="F3" s="2">
        <v>21.1</v>
      </c>
      <c r="G3" s="9">
        <v>21.4</v>
      </c>
      <c r="H3" s="6">
        <f t="shared" ref="H3:H22" si="6">AVERAGE(B3:G3)</f>
        <v>22.05</v>
      </c>
      <c r="J3" s="2">
        <v>2004</v>
      </c>
      <c r="K3" s="6">
        <f t="shared" si="0"/>
        <v>3.3032169733019514</v>
      </c>
      <c r="L3" s="6">
        <f t="shared" si="1"/>
        <v>3.1179499062782403</v>
      </c>
      <c r="M3" s="6">
        <f t="shared" si="2"/>
        <v>2.9856819377004897</v>
      </c>
      <c r="N3" s="6">
        <f t="shared" si="3"/>
        <v>3.0056826044071592</v>
      </c>
      <c r="O3" s="6">
        <f t="shared" si="4"/>
        <v>3.0492730404820207</v>
      </c>
      <c r="P3" s="6">
        <f t="shared" si="5"/>
        <v>3.0633909220278057</v>
      </c>
      <c r="Q3" s="6">
        <f t="shared" ref="Q3:Q22" si="7">AVERAGE(K3:P3)</f>
        <v>3.0875325640329443</v>
      </c>
    </row>
    <row r="4" spans="1:17" x14ac:dyDescent="0.3">
      <c r="A4" s="2">
        <v>2005</v>
      </c>
      <c r="B4" s="2">
        <v>27.7</v>
      </c>
      <c r="C4" s="2">
        <v>24.2</v>
      </c>
      <c r="D4" s="2">
        <v>19.899999999999999</v>
      </c>
      <c r="E4" s="2">
        <v>18.899999999999999</v>
      </c>
      <c r="F4" s="2">
        <v>20.9</v>
      </c>
      <c r="G4" s="9">
        <v>22.1</v>
      </c>
      <c r="H4" s="6">
        <f t="shared" si="6"/>
        <v>22.283333333333331</v>
      </c>
      <c r="J4" s="2">
        <v>2005</v>
      </c>
      <c r="K4" s="6">
        <f t="shared" si="0"/>
        <v>3.3214324131932926</v>
      </c>
      <c r="L4" s="6">
        <f t="shared" si="1"/>
        <v>3.1863526331626408</v>
      </c>
      <c r="M4" s="6">
        <f t="shared" si="2"/>
        <v>2.9907197317304468</v>
      </c>
      <c r="N4" s="6">
        <f t="shared" si="3"/>
        <v>2.9391619220655967</v>
      </c>
      <c r="O4" s="6">
        <f t="shared" si="4"/>
        <v>3.039749158970765</v>
      </c>
      <c r="P4" s="6">
        <f t="shared" si="5"/>
        <v>3.095577608523707</v>
      </c>
      <c r="Q4" s="6">
        <f t="shared" si="7"/>
        <v>3.095498911274408</v>
      </c>
    </row>
    <row r="5" spans="1:17" x14ac:dyDescent="0.3">
      <c r="A5" s="2">
        <v>2006</v>
      </c>
      <c r="B5" s="2">
        <v>27.6</v>
      </c>
      <c r="C5" s="2">
        <v>24.3</v>
      </c>
      <c r="D5" s="2">
        <v>19.7</v>
      </c>
      <c r="E5" s="2">
        <v>18.2</v>
      </c>
      <c r="F5" s="2">
        <v>19.8</v>
      </c>
      <c r="G5" s="9">
        <v>21.4</v>
      </c>
      <c r="H5" s="6">
        <f t="shared" si="6"/>
        <v>21.833333333333332</v>
      </c>
      <c r="J5" s="2">
        <v>2006</v>
      </c>
      <c r="K5" s="6">
        <f t="shared" si="0"/>
        <v>3.3178157727231046</v>
      </c>
      <c r="L5" s="6">
        <f t="shared" si="1"/>
        <v>3.1904763503465028</v>
      </c>
      <c r="M5" s="6">
        <f t="shared" si="2"/>
        <v>2.9806186357439426</v>
      </c>
      <c r="N5" s="6">
        <f t="shared" si="3"/>
        <v>2.9014215940827497</v>
      </c>
      <c r="O5" s="6">
        <f t="shared" si="4"/>
        <v>2.9856819377004897</v>
      </c>
      <c r="P5" s="6">
        <f t="shared" si="5"/>
        <v>3.0633909220278057</v>
      </c>
      <c r="Q5" s="6">
        <f t="shared" si="7"/>
        <v>3.0732342021040995</v>
      </c>
    </row>
    <row r="6" spans="1:17" x14ac:dyDescent="0.3">
      <c r="A6" s="2">
        <v>2007</v>
      </c>
      <c r="B6" s="2">
        <v>26.7</v>
      </c>
      <c r="C6" s="2">
        <v>24.3</v>
      </c>
      <c r="D6" s="2">
        <v>20.3</v>
      </c>
      <c r="E6" s="2">
        <v>19.5</v>
      </c>
      <c r="F6" s="2">
        <v>20.399999999999999</v>
      </c>
      <c r="G6" s="9">
        <v>21.7</v>
      </c>
      <c r="H6" s="6">
        <f t="shared" si="6"/>
        <v>22.149999999999995</v>
      </c>
      <c r="J6" s="2">
        <v>2007</v>
      </c>
      <c r="K6" s="6">
        <f t="shared" si="0"/>
        <v>3.2846635654062037</v>
      </c>
      <c r="L6" s="6">
        <f t="shared" si="1"/>
        <v>3.1904763503465028</v>
      </c>
      <c r="M6" s="6">
        <f t="shared" si="2"/>
        <v>3.0106208860477417</v>
      </c>
      <c r="N6" s="6">
        <f t="shared" si="3"/>
        <v>2.9704144655697009</v>
      </c>
      <c r="O6" s="6">
        <f t="shared" si="4"/>
        <v>3.0155349008501706</v>
      </c>
      <c r="P6" s="6">
        <f t="shared" si="5"/>
        <v>3.0773122605464138</v>
      </c>
      <c r="Q6" s="6">
        <f t="shared" si="7"/>
        <v>3.091503738127789</v>
      </c>
    </row>
    <row r="7" spans="1:17" x14ac:dyDescent="0.3">
      <c r="A7" s="2">
        <v>2008</v>
      </c>
      <c r="B7" s="2">
        <v>26.3</v>
      </c>
      <c r="C7" s="2">
        <v>24.4</v>
      </c>
      <c r="D7" s="2">
        <v>20.2</v>
      </c>
      <c r="E7" s="2">
        <v>20.100000000000001</v>
      </c>
      <c r="F7" s="2">
        <v>20.399999999999999</v>
      </c>
      <c r="G7" s="9">
        <v>22</v>
      </c>
      <c r="H7" s="6">
        <f t="shared" si="6"/>
        <v>22.233333333333334</v>
      </c>
      <c r="J7" s="2">
        <v>2008</v>
      </c>
      <c r="K7" s="6">
        <f t="shared" si="0"/>
        <v>3.2695689391837188</v>
      </c>
      <c r="L7" s="6">
        <f t="shared" si="1"/>
        <v>3.1945831322991562</v>
      </c>
      <c r="M7" s="6">
        <f t="shared" si="2"/>
        <v>3.0056826044071592</v>
      </c>
      <c r="N7" s="6">
        <f t="shared" si="3"/>
        <v>3.0007198150650303</v>
      </c>
      <c r="O7" s="6">
        <f t="shared" si="4"/>
        <v>3.0155349008501706</v>
      </c>
      <c r="P7" s="6">
        <f t="shared" si="5"/>
        <v>3.0910424533583161</v>
      </c>
      <c r="Q7" s="6">
        <f t="shared" si="7"/>
        <v>3.0961886408605914</v>
      </c>
    </row>
    <row r="8" spans="1:17" x14ac:dyDescent="0.3">
      <c r="A8" s="2">
        <v>2009</v>
      </c>
      <c r="B8" s="2">
        <v>26.7</v>
      </c>
      <c r="C8" s="2">
        <v>23.3</v>
      </c>
      <c r="D8" s="2">
        <v>19.7</v>
      </c>
      <c r="E8" s="2">
        <v>19</v>
      </c>
      <c r="F8" s="2">
        <v>19.100000000000001</v>
      </c>
      <c r="G8" s="9">
        <v>21.9</v>
      </c>
      <c r="H8" s="6">
        <f t="shared" si="6"/>
        <v>21.616666666666671</v>
      </c>
      <c r="J8" s="2">
        <v>2009</v>
      </c>
      <c r="K8" s="6">
        <f t="shared" si="0"/>
        <v>3.2846635654062037</v>
      </c>
      <c r="L8" s="6">
        <f t="shared" si="1"/>
        <v>3.1484533605716547</v>
      </c>
      <c r="M8" s="6">
        <f t="shared" si="2"/>
        <v>2.9806186357439426</v>
      </c>
      <c r="N8" s="6">
        <f t="shared" si="3"/>
        <v>2.9444389791664403</v>
      </c>
      <c r="O8" s="6">
        <f t="shared" si="4"/>
        <v>2.9496883350525844</v>
      </c>
      <c r="P8" s="6">
        <f t="shared" si="5"/>
        <v>3.0864866368224551</v>
      </c>
      <c r="Q8" s="6">
        <f t="shared" si="7"/>
        <v>3.06572491879388</v>
      </c>
    </row>
    <row r="9" spans="1:17" x14ac:dyDescent="0.3">
      <c r="A9" s="2">
        <v>2010</v>
      </c>
      <c r="B9" s="2">
        <v>27.3</v>
      </c>
      <c r="C9" s="2">
        <v>22.3</v>
      </c>
      <c r="D9" s="2">
        <v>18.7</v>
      </c>
      <c r="E9" s="2">
        <v>18.899999999999999</v>
      </c>
      <c r="F9" s="2">
        <v>18.899999999999999</v>
      </c>
      <c r="G9" s="9">
        <v>21.8</v>
      </c>
      <c r="H9" s="6">
        <f t="shared" si="6"/>
        <v>21.316666666666666</v>
      </c>
      <c r="J9" s="2">
        <v>2010</v>
      </c>
      <c r="K9" s="6">
        <f t="shared" si="0"/>
        <v>3.3068867021909143</v>
      </c>
      <c r="L9" s="6">
        <f t="shared" si="1"/>
        <v>3.1045866784660729</v>
      </c>
      <c r="M9" s="6">
        <f t="shared" si="2"/>
        <v>2.9285235238605409</v>
      </c>
      <c r="N9" s="6">
        <f t="shared" si="3"/>
        <v>2.9391619220655967</v>
      </c>
      <c r="O9" s="6">
        <f t="shared" si="4"/>
        <v>2.9391619220655967</v>
      </c>
      <c r="P9" s="6">
        <f t="shared" si="5"/>
        <v>3.0819099697950434</v>
      </c>
      <c r="Q9" s="6">
        <f t="shared" si="7"/>
        <v>3.0500384530739608</v>
      </c>
    </row>
    <row r="10" spans="1:17" x14ac:dyDescent="0.3">
      <c r="A10" s="2">
        <v>2011</v>
      </c>
      <c r="B10" s="2">
        <v>27.5</v>
      </c>
      <c r="C10" s="2">
        <v>23.3</v>
      </c>
      <c r="D10" s="2">
        <v>18.899999999999999</v>
      </c>
      <c r="E10" s="2">
        <v>19</v>
      </c>
      <c r="F10" s="2">
        <v>19.100000000000001</v>
      </c>
      <c r="G10" s="9">
        <v>21.7</v>
      </c>
      <c r="H10" s="6">
        <f t="shared" si="6"/>
        <v>21.583333333333329</v>
      </c>
      <c r="J10" s="2">
        <v>2011</v>
      </c>
      <c r="K10" s="6">
        <f t="shared" si="0"/>
        <v>3.3141860046725258</v>
      </c>
      <c r="L10" s="6">
        <f t="shared" si="1"/>
        <v>3.1484533605716547</v>
      </c>
      <c r="M10" s="6">
        <f t="shared" si="2"/>
        <v>2.9391619220655967</v>
      </c>
      <c r="N10" s="6">
        <f t="shared" si="3"/>
        <v>2.9444389791664403</v>
      </c>
      <c r="O10" s="6">
        <f t="shared" si="4"/>
        <v>2.9496883350525844</v>
      </c>
      <c r="P10" s="6">
        <f t="shared" si="5"/>
        <v>3.0773122605464138</v>
      </c>
      <c r="Q10" s="6">
        <f t="shared" si="7"/>
        <v>3.0622068103458688</v>
      </c>
    </row>
    <row r="11" spans="1:17" x14ac:dyDescent="0.3">
      <c r="A11" s="2">
        <v>2012</v>
      </c>
      <c r="B11" s="2">
        <v>27.1</v>
      </c>
      <c r="C11" s="2">
        <v>24.3</v>
      </c>
      <c r="D11" s="2">
        <v>20.7</v>
      </c>
      <c r="E11" s="2">
        <v>18.399999999999999</v>
      </c>
      <c r="F11" s="2">
        <v>18.899999999999999</v>
      </c>
      <c r="G11" s="9">
        <v>22.3</v>
      </c>
      <c r="H11" s="6">
        <f t="shared" si="6"/>
        <v>21.950000000000003</v>
      </c>
      <c r="J11" s="2">
        <v>2012</v>
      </c>
      <c r="K11" s="6">
        <f t="shared" si="0"/>
        <v>3.2995337278856551</v>
      </c>
      <c r="L11" s="6">
        <f t="shared" si="1"/>
        <v>3.1904763503465028</v>
      </c>
      <c r="M11" s="6">
        <f t="shared" si="2"/>
        <v>3.0301337002713233</v>
      </c>
      <c r="N11" s="6">
        <f t="shared" si="3"/>
        <v>2.91235066461494</v>
      </c>
      <c r="O11" s="6">
        <f t="shared" si="4"/>
        <v>2.9391619220655967</v>
      </c>
      <c r="P11" s="6">
        <f t="shared" si="5"/>
        <v>3.1045866784660729</v>
      </c>
      <c r="Q11" s="6">
        <f t="shared" si="7"/>
        <v>3.0793738406083491</v>
      </c>
    </row>
    <row r="12" spans="1:17" x14ac:dyDescent="0.3">
      <c r="A12" s="2">
        <v>2013</v>
      </c>
      <c r="B12" s="2">
        <v>27.1</v>
      </c>
      <c r="C12" s="2">
        <v>24.3</v>
      </c>
      <c r="D12" s="2">
        <v>21</v>
      </c>
      <c r="E12" s="2">
        <v>21.1</v>
      </c>
      <c r="F12" s="2">
        <v>21.8</v>
      </c>
      <c r="G12" s="9">
        <v>23</v>
      </c>
      <c r="H12" s="6">
        <f t="shared" si="6"/>
        <v>23.05</v>
      </c>
      <c r="J12" s="2">
        <v>2013</v>
      </c>
      <c r="K12" s="6">
        <f t="shared" si="0"/>
        <v>3.2995337278856551</v>
      </c>
      <c r="L12" s="6">
        <f t="shared" si="1"/>
        <v>3.1904763503465028</v>
      </c>
      <c r="M12" s="6">
        <f t="shared" si="2"/>
        <v>3.044522437723423</v>
      </c>
      <c r="N12" s="6">
        <f t="shared" si="3"/>
        <v>3.0492730404820207</v>
      </c>
      <c r="O12" s="6">
        <f t="shared" si="4"/>
        <v>3.0819099697950434</v>
      </c>
      <c r="P12" s="6">
        <f t="shared" si="5"/>
        <v>3.1354942159291497</v>
      </c>
      <c r="Q12" s="6">
        <f t="shared" si="7"/>
        <v>3.1335349570269657</v>
      </c>
    </row>
    <row r="13" spans="1:17" x14ac:dyDescent="0.3">
      <c r="A13" s="2">
        <v>2014</v>
      </c>
      <c r="B13" s="2">
        <v>28.2</v>
      </c>
      <c r="C13" s="2">
        <v>23.7</v>
      </c>
      <c r="D13" s="2">
        <v>20.6</v>
      </c>
      <c r="E13" s="2">
        <v>20.6</v>
      </c>
      <c r="F13" s="2">
        <v>22.1</v>
      </c>
      <c r="G13" s="9">
        <v>22.6</v>
      </c>
      <c r="H13" s="6">
        <f t="shared" si="6"/>
        <v>22.966666666666665</v>
      </c>
      <c r="J13" s="2">
        <v>2014</v>
      </c>
      <c r="K13" s="6">
        <f t="shared" si="0"/>
        <v>3.3393219779440679</v>
      </c>
      <c r="L13" s="6">
        <f t="shared" si="1"/>
        <v>3.1654750481410856</v>
      </c>
      <c r="M13" s="6">
        <f t="shared" si="2"/>
        <v>3.0252910757955354</v>
      </c>
      <c r="N13" s="6">
        <f t="shared" si="3"/>
        <v>3.0252910757955354</v>
      </c>
      <c r="O13" s="6">
        <f t="shared" si="4"/>
        <v>3.095577608523707</v>
      </c>
      <c r="P13" s="6">
        <f t="shared" si="5"/>
        <v>3.1179499062782403</v>
      </c>
      <c r="Q13" s="6">
        <f t="shared" si="7"/>
        <v>3.1281511154130288</v>
      </c>
    </row>
    <row r="14" spans="1:17" x14ac:dyDescent="0.3">
      <c r="A14" s="2">
        <v>2015</v>
      </c>
      <c r="B14" s="2">
        <v>27.9</v>
      </c>
      <c r="C14" s="2">
        <v>24.4</v>
      </c>
      <c r="D14" s="2">
        <v>20.100000000000001</v>
      </c>
      <c r="E14" s="2">
        <v>18.899999999999999</v>
      </c>
      <c r="F14" s="2">
        <v>22.3</v>
      </c>
      <c r="G14" s="9">
        <v>22.7</v>
      </c>
      <c r="H14" s="6">
        <f t="shared" si="6"/>
        <v>22.716666666666669</v>
      </c>
      <c r="J14" s="2">
        <v>2015</v>
      </c>
      <c r="K14" s="6">
        <f t="shared" si="0"/>
        <v>3.3286266888273199</v>
      </c>
      <c r="L14" s="6">
        <f t="shared" si="1"/>
        <v>3.1945831322991562</v>
      </c>
      <c r="M14" s="6">
        <f t="shared" si="2"/>
        <v>3.0007198150650303</v>
      </c>
      <c r="N14" s="6">
        <f t="shared" si="3"/>
        <v>2.9391619220655967</v>
      </c>
      <c r="O14" s="6">
        <f t="shared" si="4"/>
        <v>3.1045866784660729</v>
      </c>
      <c r="P14" s="6">
        <f t="shared" si="5"/>
        <v>3.122364924487357</v>
      </c>
      <c r="Q14" s="6">
        <f t="shared" si="7"/>
        <v>3.1150071935350891</v>
      </c>
    </row>
    <row r="15" spans="1:17" x14ac:dyDescent="0.3">
      <c r="A15" s="2">
        <v>2016</v>
      </c>
      <c r="B15" s="2">
        <v>29.3</v>
      </c>
      <c r="C15" s="2">
        <v>25.5</v>
      </c>
      <c r="D15" s="2">
        <v>21.5</v>
      </c>
      <c r="E15" s="2">
        <v>19.7</v>
      </c>
      <c r="F15" s="2">
        <v>20.8</v>
      </c>
      <c r="G15" s="9">
        <v>23.7</v>
      </c>
      <c r="H15" s="6">
        <f t="shared" si="6"/>
        <v>23.416666666666668</v>
      </c>
      <c r="J15" s="2">
        <v>2016</v>
      </c>
      <c r="K15" s="6">
        <f t="shared" si="0"/>
        <v>3.3775875160230218</v>
      </c>
      <c r="L15" s="6">
        <f t="shared" si="1"/>
        <v>3.2386784521643803</v>
      </c>
      <c r="M15" s="6">
        <f t="shared" si="2"/>
        <v>3.068052935133617</v>
      </c>
      <c r="N15" s="6">
        <f t="shared" si="3"/>
        <v>2.9806186357439426</v>
      </c>
      <c r="O15" s="6">
        <f t="shared" si="4"/>
        <v>3.0349529867072724</v>
      </c>
      <c r="P15" s="6">
        <f t="shared" si="5"/>
        <v>3.1654750481410856</v>
      </c>
      <c r="Q15" s="6">
        <f t="shared" si="7"/>
        <v>3.1442275956522199</v>
      </c>
    </row>
    <row r="16" spans="1:17" x14ac:dyDescent="0.3">
      <c r="A16" s="2">
        <v>2017</v>
      </c>
      <c r="B16" s="2">
        <v>29.5</v>
      </c>
      <c r="C16" s="2">
        <v>26</v>
      </c>
      <c r="D16" s="2">
        <v>22</v>
      </c>
      <c r="E16" s="2">
        <v>20.9</v>
      </c>
      <c r="F16" s="2">
        <v>22.3</v>
      </c>
      <c r="G16" s="9">
        <v>22.9</v>
      </c>
      <c r="H16" s="6">
        <f t="shared" si="6"/>
        <v>23.933333333333334</v>
      </c>
      <c r="J16" s="2">
        <v>2017</v>
      </c>
      <c r="K16" s="6">
        <f t="shared" si="0"/>
        <v>3.3843902633457743</v>
      </c>
      <c r="L16" s="6">
        <f t="shared" si="1"/>
        <v>3.2580965380214821</v>
      </c>
      <c r="M16" s="6">
        <f t="shared" si="2"/>
        <v>3.0910424533583161</v>
      </c>
      <c r="N16" s="6">
        <f t="shared" si="3"/>
        <v>3.039749158970765</v>
      </c>
      <c r="O16" s="6">
        <f t="shared" si="4"/>
        <v>3.1045866784660729</v>
      </c>
      <c r="P16" s="6">
        <f t="shared" si="5"/>
        <v>3.1311369105601941</v>
      </c>
      <c r="Q16" s="6">
        <f t="shared" si="7"/>
        <v>3.1681670004537676</v>
      </c>
    </row>
    <row r="17" spans="1:17" x14ac:dyDescent="0.3">
      <c r="A17" s="2">
        <v>2018</v>
      </c>
      <c r="B17" s="2">
        <v>27.7</v>
      </c>
      <c r="C17" s="2">
        <v>23.6</v>
      </c>
      <c r="D17" s="2">
        <v>20.3</v>
      </c>
      <c r="E17" s="2">
        <v>20.399999999999999</v>
      </c>
      <c r="F17" s="2">
        <v>20.8</v>
      </c>
      <c r="G17" s="9">
        <v>22.7</v>
      </c>
      <c r="H17" s="6">
        <f t="shared" si="6"/>
        <v>22.583333333333332</v>
      </c>
      <c r="J17" s="2">
        <v>2018</v>
      </c>
      <c r="K17" s="6">
        <f t="shared" si="0"/>
        <v>3.3214324131932926</v>
      </c>
      <c r="L17" s="6">
        <f t="shared" si="1"/>
        <v>3.1612467120315646</v>
      </c>
      <c r="M17" s="6">
        <f t="shared" si="2"/>
        <v>3.0106208860477417</v>
      </c>
      <c r="N17" s="6">
        <f t="shared" si="3"/>
        <v>3.0155349008501706</v>
      </c>
      <c r="O17" s="6">
        <f t="shared" si="4"/>
        <v>3.0349529867072724</v>
      </c>
      <c r="P17" s="6">
        <f t="shared" si="5"/>
        <v>3.122364924487357</v>
      </c>
      <c r="Q17" s="6">
        <f t="shared" si="7"/>
        <v>3.1110254705528995</v>
      </c>
    </row>
    <row r="18" spans="1:17" x14ac:dyDescent="0.3">
      <c r="A18" s="2">
        <v>2019</v>
      </c>
      <c r="B18" s="2">
        <v>28.2</v>
      </c>
      <c r="C18" s="2">
        <v>25.3</v>
      </c>
      <c r="D18" s="2">
        <v>21.2</v>
      </c>
      <c r="E18" s="2">
        <v>19.899999999999999</v>
      </c>
      <c r="F18" s="2">
        <v>20.5</v>
      </c>
      <c r="G18" s="9">
        <v>22.9</v>
      </c>
      <c r="H18" s="6">
        <f t="shared" si="6"/>
        <v>23</v>
      </c>
      <c r="J18" s="2">
        <v>2019</v>
      </c>
      <c r="K18" s="6">
        <f t="shared" si="0"/>
        <v>3.3393219779440679</v>
      </c>
      <c r="L18" s="6">
        <f t="shared" si="1"/>
        <v>3.2308043957334744</v>
      </c>
      <c r="M18" s="6">
        <f t="shared" si="2"/>
        <v>3.0540011816779669</v>
      </c>
      <c r="N18" s="6">
        <f t="shared" si="3"/>
        <v>2.9907197317304468</v>
      </c>
      <c r="O18" s="6">
        <f t="shared" si="4"/>
        <v>3.0204248861443626</v>
      </c>
      <c r="P18" s="6">
        <f t="shared" si="5"/>
        <v>3.1311369105601941</v>
      </c>
      <c r="Q18" s="6">
        <f t="shared" si="7"/>
        <v>3.1277348472984188</v>
      </c>
    </row>
    <row r="19" spans="1:17" x14ac:dyDescent="0.3">
      <c r="A19" s="2">
        <v>2020</v>
      </c>
      <c r="B19" s="2">
        <v>29.5</v>
      </c>
      <c r="C19" s="2">
        <v>25.4</v>
      </c>
      <c r="D19" s="2">
        <v>20.399999999999999</v>
      </c>
      <c r="E19" s="2">
        <v>19.2</v>
      </c>
      <c r="F19" s="2">
        <v>20.5</v>
      </c>
      <c r="G19" s="9">
        <v>21.4</v>
      </c>
      <c r="H19" s="6">
        <f t="shared" si="6"/>
        <v>22.733333333333334</v>
      </c>
      <c r="J19" s="2">
        <v>2020</v>
      </c>
      <c r="K19" s="6">
        <f t="shared" si="0"/>
        <v>3.3843902633457743</v>
      </c>
      <c r="L19" s="6">
        <f t="shared" si="1"/>
        <v>3.2347491740244907</v>
      </c>
      <c r="M19" s="6">
        <f t="shared" si="2"/>
        <v>3.0155349008501706</v>
      </c>
      <c r="N19" s="6">
        <f t="shared" si="3"/>
        <v>2.954910279033736</v>
      </c>
      <c r="O19" s="6">
        <f t="shared" si="4"/>
        <v>3.0204248861443626</v>
      </c>
      <c r="P19" s="6">
        <f t="shared" si="5"/>
        <v>3.0633909220278057</v>
      </c>
      <c r="Q19" s="6">
        <f t="shared" si="7"/>
        <v>3.1122334042377235</v>
      </c>
    </row>
    <row r="20" spans="1:17" x14ac:dyDescent="0.3">
      <c r="A20" s="2">
        <v>2021</v>
      </c>
      <c r="B20" s="2">
        <v>28.4</v>
      </c>
      <c r="C20" s="2">
        <v>25.4</v>
      </c>
      <c r="D20" s="2">
        <v>22</v>
      </c>
      <c r="E20" s="2">
        <v>20.7</v>
      </c>
      <c r="F20" s="2">
        <v>20</v>
      </c>
      <c r="G20" s="9">
        <v>21.3</v>
      </c>
      <c r="H20" s="6">
        <f t="shared" si="6"/>
        <v>22.966666666666669</v>
      </c>
      <c r="J20" s="2">
        <v>2021</v>
      </c>
      <c r="K20" s="6">
        <f t="shared" si="0"/>
        <v>3.3463891451671604</v>
      </c>
      <c r="L20" s="6">
        <f t="shared" si="1"/>
        <v>3.2347491740244907</v>
      </c>
      <c r="M20" s="6">
        <f t="shared" si="2"/>
        <v>3.0910424533583161</v>
      </c>
      <c r="N20" s="6">
        <f t="shared" si="3"/>
        <v>3.0301337002713233</v>
      </c>
      <c r="O20" s="6">
        <f t="shared" si="4"/>
        <v>2.9957322735539909</v>
      </c>
      <c r="P20" s="6">
        <f t="shared" si="5"/>
        <v>3.0587070727153796</v>
      </c>
      <c r="Q20" s="6">
        <f t="shared" si="7"/>
        <v>3.1261256365151104</v>
      </c>
    </row>
    <row r="21" spans="1:17" x14ac:dyDescent="0.3">
      <c r="A21" s="2">
        <v>2022</v>
      </c>
      <c r="B21" s="2">
        <v>27.4</v>
      </c>
      <c r="C21" s="2">
        <v>22.5</v>
      </c>
      <c r="D21" s="2">
        <v>20.6</v>
      </c>
      <c r="E21" s="2">
        <v>19.8</v>
      </c>
      <c r="F21" s="2">
        <v>19.899999999999999</v>
      </c>
      <c r="G21" s="9">
        <v>21.8</v>
      </c>
      <c r="H21" s="6">
        <f t="shared" si="6"/>
        <v>22</v>
      </c>
      <c r="J21" s="2">
        <v>2022</v>
      </c>
      <c r="K21" s="6">
        <f t="shared" si="0"/>
        <v>3.3105430133940246</v>
      </c>
      <c r="L21" s="6">
        <f t="shared" si="1"/>
        <v>3.1135153092103742</v>
      </c>
      <c r="M21" s="6">
        <f t="shared" si="2"/>
        <v>3.0252910757955354</v>
      </c>
      <c r="N21" s="6">
        <f t="shared" si="3"/>
        <v>2.9856819377004897</v>
      </c>
      <c r="O21" s="6">
        <f t="shared" si="4"/>
        <v>2.9907197317304468</v>
      </c>
      <c r="P21" s="6">
        <f t="shared" si="5"/>
        <v>3.0819099697950434</v>
      </c>
      <c r="Q21" s="6">
        <f t="shared" si="7"/>
        <v>3.0846101729376527</v>
      </c>
    </row>
    <row r="22" spans="1:17" x14ac:dyDescent="0.3">
      <c r="A22" s="2">
        <v>2023</v>
      </c>
      <c r="B22" s="2">
        <v>28.3</v>
      </c>
      <c r="C22" s="2">
        <v>25.3</v>
      </c>
      <c r="D22" s="2">
        <v>22.2</v>
      </c>
      <c r="E22" s="2">
        <v>19.7</v>
      </c>
      <c r="F22" s="2">
        <v>20.7</v>
      </c>
      <c r="G22" s="9">
        <v>21.7</v>
      </c>
      <c r="H22" s="6">
        <f t="shared" si="6"/>
        <v>22.983333333333334</v>
      </c>
      <c r="J22" s="2">
        <v>2023</v>
      </c>
      <c r="K22" s="6">
        <f t="shared" si="0"/>
        <v>3.3428618046491918</v>
      </c>
      <c r="L22" s="6">
        <f t="shared" si="1"/>
        <v>3.2308043957334744</v>
      </c>
      <c r="M22" s="6">
        <f t="shared" si="2"/>
        <v>3.1000922888782338</v>
      </c>
      <c r="N22" s="6">
        <f t="shared" si="3"/>
        <v>2.9806186357439426</v>
      </c>
      <c r="O22" s="6">
        <f t="shared" si="4"/>
        <v>3.0301337002713233</v>
      </c>
      <c r="P22" s="6">
        <f t="shared" si="5"/>
        <v>3.0773122605464138</v>
      </c>
      <c r="Q22" s="6">
        <f t="shared" si="7"/>
        <v>3.1269705143037627</v>
      </c>
    </row>
    <row r="26" spans="1:17" x14ac:dyDescent="0.3">
      <c r="B26" s="3"/>
    </row>
    <row r="27" spans="1:17" x14ac:dyDescent="0.3">
      <c r="B27" s="3"/>
    </row>
  </sheetData>
  <pageMargins left="0.7" right="0.7" top="0.75" bottom="0.75" header="0.3" footer="0.3"/>
  <ignoredErrors>
    <ignoredError sqref="H2 H3:H22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9A0D5-DF29-455C-AA5A-390AFA080B3E}">
  <sheetPr>
    <tabColor theme="4"/>
  </sheetPr>
  <dimension ref="A1:N23"/>
  <sheetViews>
    <sheetView workbookViewId="0">
      <selection activeCell="N2" sqref="N2:N22"/>
    </sheetView>
  </sheetViews>
  <sheetFormatPr baseColWidth="10" defaultColWidth="11.4414062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2003</v>
      </c>
      <c r="B2">
        <v>0.6</v>
      </c>
      <c r="C2">
        <v>23.4</v>
      </c>
      <c r="D2">
        <v>1.3</v>
      </c>
      <c r="E2">
        <v>1.3</v>
      </c>
      <c r="F2">
        <v>0.3</v>
      </c>
      <c r="G2">
        <v>16.8</v>
      </c>
      <c r="H2">
        <v>129.80000000000001</v>
      </c>
      <c r="I2">
        <v>147.9</v>
      </c>
      <c r="J2">
        <v>180.4</v>
      </c>
      <c r="K2">
        <v>26.7</v>
      </c>
      <c r="L2">
        <v>2.4</v>
      </c>
      <c r="M2">
        <v>0</v>
      </c>
      <c r="N2">
        <v>530.9</v>
      </c>
    </row>
    <row r="3" spans="1:14" x14ac:dyDescent="0.3">
      <c r="A3">
        <v>2004</v>
      </c>
      <c r="B3">
        <v>77.2</v>
      </c>
      <c r="C3">
        <v>14.8</v>
      </c>
      <c r="D3">
        <v>11.3</v>
      </c>
      <c r="E3">
        <v>1.3</v>
      </c>
      <c r="F3">
        <v>0.2</v>
      </c>
      <c r="G3">
        <v>47.5</v>
      </c>
      <c r="H3">
        <v>187.5</v>
      </c>
      <c r="I3">
        <v>198.4</v>
      </c>
      <c r="J3">
        <v>155.9</v>
      </c>
      <c r="K3">
        <v>104.2</v>
      </c>
      <c r="L3">
        <v>61.2</v>
      </c>
      <c r="M3">
        <v>12.6</v>
      </c>
      <c r="N3">
        <v>872.1</v>
      </c>
    </row>
    <row r="4" spans="1:14" x14ac:dyDescent="0.3">
      <c r="A4">
        <v>2005</v>
      </c>
      <c r="B4">
        <v>16.600000000000001</v>
      </c>
      <c r="C4">
        <v>78.900000000000006</v>
      </c>
      <c r="D4">
        <v>4.2</v>
      </c>
      <c r="E4">
        <v>0</v>
      </c>
      <c r="F4">
        <v>1</v>
      </c>
      <c r="G4">
        <v>0.8</v>
      </c>
      <c r="H4">
        <v>164</v>
      </c>
      <c r="I4">
        <v>144.69999999999999</v>
      </c>
      <c r="J4">
        <v>73.400000000000006</v>
      </c>
      <c r="K4">
        <v>44.4</v>
      </c>
      <c r="L4">
        <v>6.7</v>
      </c>
      <c r="M4">
        <v>0.9</v>
      </c>
      <c r="N4">
        <v>535.6</v>
      </c>
    </row>
    <row r="5" spans="1:14" x14ac:dyDescent="0.3">
      <c r="A5">
        <v>2006</v>
      </c>
      <c r="B5">
        <v>1.7</v>
      </c>
      <c r="C5">
        <v>0</v>
      </c>
      <c r="D5">
        <v>1.3</v>
      </c>
      <c r="E5">
        <v>0</v>
      </c>
      <c r="F5">
        <v>1.3</v>
      </c>
      <c r="G5">
        <v>39.299999999999997</v>
      </c>
      <c r="H5">
        <v>199.6</v>
      </c>
      <c r="I5">
        <v>249.1</v>
      </c>
      <c r="J5">
        <v>152.5</v>
      </c>
      <c r="K5">
        <v>74.8</v>
      </c>
      <c r="L5">
        <v>0</v>
      </c>
      <c r="M5">
        <v>12.2</v>
      </c>
      <c r="N5">
        <v>731.8</v>
      </c>
    </row>
    <row r="6" spans="1:14" x14ac:dyDescent="0.3">
      <c r="A6">
        <v>2007</v>
      </c>
      <c r="B6">
        <v>22.5</v>
      </c>
      <c r="C6">
        <v>0.3</v>
      </c>
      <c r="D6">
        <v>0.1</v>
      </c>
      <c r="E6">
        <v>0</v>
      </c>
      <c r="F6">
        <v>0</v>
      </c>
      <c r="G6">
        <v>39.200000000000003</v>
      </c>
      <c r="H6">
        <v>146.80000000000001</v>
      </c>
      <c r="I6">
        <v>192.5</v>
      </c>
      <c r="J6">
        <v>171.3</v>
      </c>
      <c r="K6">
        <v>16</v>
      </c>
      <c r="L6">
        <v>18.2</v>
      </c>
      <c r="M6">
        <v>31.7</v>
      </c>
      <c r="N6">
        <v>638.6</v>
      </c>
    </row>
    <row r="7" spans="1:14" x14ac:dyDescent="0.3">
      <c r="A7">
        <v>2008</v>
      </c>
      <c r="B7">
        <v>0.3</v>
      </c>
      <c r="C7">
        <v>1</v>
      </c>
      <c r="D7">
        <v>1.6</v>
      </c>
      <c r="E7">
        <v>0</v>
      </c>
      <c r="F7">
        <v>0.1</v>
      </c>
      <c r="G7">
        <v>16.399999999999999</v>
      </c>
      <c r="H7">
        <v>236.2</v>
      </c>
      <c r="I7">
        <v>258.5</v>
      </c>
      <c r="J7">
        <v>190.3</v>
      </c>
      <c r="K7">
        <v>33.299999999999997</v>
      </c>
      <c r="L7">
        <v>0.2</v>
      </c>
      <c r="M7">
        <v>0</v>
      </c>
      <c r="N7">
        <v>737.9</v>
      </c>
    </row>
    <row r="8" spans="1:14" x14ac:dyDescent="0.3">
      <c r="A8">
        <v>2009</v>
      </c>
      <c r="B8">
        <v>2.5</v>
      </c>
      <c r="C8">
        <v>0</v>
      </c>
      <c r="D8">
        <v>1</v>
      </c>
      <c r="E8">
        <v>0</v>
      </c>
      <c r="F8">
        <v>11.6</v>
      </c>
      <c r="G8">
        <v>72.3</v>
      </c>
      <c r="H8">
        <v>153.1</v>
      </c>
      <c r="I8">
        <v>165.5</v>
      </c>
      <c r="J8">
        <v>84.5</v>
      </c>
      <c r="K8">
        <v>148.19999999999999</v>
      </c>
      <c r="L8">
        <v>9.4</v>
      </c>
      <c r="M8">
        <v>14.5</v>
      </c>
      <c r="N8">
        <v>662.6</v>
      </c>
    </row>
    <row r="9" spans="1:14" x14ac:dyDescent="0.3">
      <c r="A9">
        <v>2010</v>
      </c>
      <c r="B9">
        <v>15.9</v>
      </c>
      <c r="C9">
        <v>47</v>
      </c>
      <c r="D9">
        <v>1.9</v>
      </c>
      <c r="E9">
        <v>1.1000000000000001</v>
      </c>
      <c r="F9">
        <v>0.6</v>
      </c>
      <c r="G9">
        <v>3.1</v>
      </c>
      <c r="H9">
        <v>154</v>
      </c>
      <c r="I9">
        <v>191.7</v>
      </c>
      <c r="J9">
        <v>175.5</v>
      </c>
      <c r="K9">
        <v>5.5</v>
      </c>
      <c r="L9">
        <v>0</v>
      </c>
      <c r="M9">
        <v>0.1</v>
      </c>
      <c r="N9">
        <v>596.4</v>
      </c>
    </row>
    <row r="10" spans="1:14" x14ac:dyDescent="0.3">
      <c r="A10">
        <v>2011</v>
      </c>
      <c r="B10">
        <v>0.1</v>
      </c>
      <c r="C10">
        <v>0</v>
      </c>
      <c r="D10">
        <v>0</v>
      </c>
      <c r="E10">
        <v>0.1</v>
      </c>
      <c r="F10">
        <v>0</v>
      </c>
      <c r="G10">
        <v>3.8</v>
      </c>
      <c r="H10">
        <v>250.9</v>
      </c>
      <c r="I10">
        <v>222.6</v>
      </c>
      <c r="J10">
        <v>64.5</v>
      </c>
      <c r="K10">
        <v>6.8</v>
      </c>
      <c r="L10">
        <v>40.799999999999997</v>
      </c>
      <c r="M10">
        <v>5.7</v>
      </c>
      <c r="N10">
        <v>595.29999999999995</v>
      </c>
    </row>
    <row r="11" spans="1:14" x14ac:dyDescent="0.3">
      <c r="A11">
        <v>2012</v>
      </c>
      <c r="B11">
        <v>0.6</v>
      </c>
      <c r="C11">
        <v>5.7</v>
      </c>
      <c r="D11">
        <v>0.1</v>
      </c>
      <c r="E11">
        <v>0.2</v>
      </c>
      <c r="F11">
        <v>0.3</v>
      </c>
      <c r="G11">
        <v>57.5</v>
      </c>
      <c r="H11">
        <v>181.4</v>
      </c>
      <c r="I11">
        <v>239.1</v>
      </c>
      <c r="J11">
        <v>122.7</v>
      </c>
      <c r="K11">
        <v>44.4</v>
      </c>
      <c r="L11">
        <v>5.2</v>
      </c>
      <c r="M11">
        <v>40</v>
      </c>
      <c r="N11">
        <v>697.2</v>
      </c>
    </row>
    <row r="12" spans="1:14" x14ac:dyDescent="0.3">
      <c r="A12">
        <v>2013</v>
      </c>
      <c r="B12">
        <v>4</v>
      </c>
      <c r="C12">
        <v>0.1</v>
      </c>
      <c r="D12">
        <v>0.2</v>
      </c>
      <c r="E12">
        <v>0.2</v>
      </c>
      <c r="F12">
        <v>1.2</v>
      </c>
      <c r="G12">
        <v>35.700000000000003</v>
      </c>
      <c r="H12">
        <v>169.4</v>
      </c>
      <c r="I12">
        <v>197.2</v>
      </c>
      <c r="J12">
        <v>298.60000000000002</v>
      </c>
      <c r="K12">
        <v>16.100000000000001</v>
      </c>
      <c r="L12">
        <v>91.1</v>
      </c>
      <c r="M12">
        <v>32.9</v>
      </c>
      <c r="N12">
        <v>846.7</v>
      </c>
    </row>
    <row r="13" spans="1:14" x14ac:dyDescent="0.3">
      <c r="A13">
        <v>2014</v>
      </c>
      <c r="B13">
        <v>1.4</v>
      </c>
      <c r="C13">
        <v>0.2</v>
      </c>
      <c r="D13">
        <v>7</v>
      </c>
      <c r="E13">
        <v>0.2</v>
      </c>
      <c r="F13">
        <v>2.4</v>
      </c>
      <c r="G13">
        <v>104.6</v>
      </c>
      <c r="H13">
        <v>235.1</v>
      </c>
      <c r="I13">
        <v>241</v>
      </c>
      <c r="J13">
        <v>202.7</v>
      </c>
      <c r="K13">
        <v>25.8</v>
      </c>
      <c r="L13">
        <v>54.2</v>
      </c>
      <c r="M13">
        <v>1.8</v>
      </c>
      <c r="N13">
        <v>876.1</v>
      </c>
    </row>
    <row r="14" spans="1:14" x14ac:dyDescent="0.3">
      <c r="A14">
        <v>2015</v>
      </c>
      <c r="B14">
        <v>29.5</v>
      </c>
      <c r="C14">
        <v>33.299999999999997</v>
      </c>
      <c r="D14">
        <v>35</v>
      </c>
      <c r="E14">
        <v>13.1</v>
      </c>
      <c r="F14">
        <v>4.9000000000000004</v>
      </c>
      <c r="G14">
        <v>81.2</v>
      </c>
      <c r="H14">
        <v>201.3</v>
      </c>
      <c r="I14">
        <v>255.5</v>
      </c>
      <c r="J14">
        <v>213.2</v>
      </c>
      <c r="K14">
        <v>116.1</v>
      </c>
      <c r="L14">
        <v>25</v>
      </c>
      <c r="M14">
        <v>40.5</v>
      </c>
      <c r="N14">
        <v>1048.5999999999999</v>
      </c>
    </row>
    <row r="15" spans="1:14" x14ac:dyDescent="0.3">
      <c r="A15">
        <v>2016</v>
      </c>
      <c r="B15">
        <v>1.5</v>
      </c>
      <c r="C15">
        <v>0.5</v>
      </c>
      <c r="D15">
        <v>11.6</v>
      </c>
      <c r="E15">
        <v>1.5</v>
      </c>
      <c r="F15">
        <v>5.3</v>
      </c>
      <c r="G15">
        <v>54</v>
      </c>
      <c r="H15">
        <v>231.2</v>
      </c>
      <c r="I15">
        <v>229.7</v>
      </c>
      <c r="J15">
        <v>151.1</v>
      </c>
      <c r="K15">
        <v>19.5</v>
      </c>
      <c r="L15">
        <v>4.8</v>
      </c>
      <c r="M15">
        <v>19.7</v>
      </c>
      <c r="N15">
        <v>730.4</v>
      </c>
    </row>
    <row r="16" spans="1:14" x14ac:dyDescent="0.3">
      <c r="A16">
        <v>2017</v>
      </c>
      <c r="B16">
        <v>3.8</v>
      </c>
      <c r="C16">
        <v>30.2</v>
      </c>
      <c r="D16">
        <v>3.6</v>
      </c>
      <c r="E16">
        <v>0.5</v>
      </c>
      <c r="F16">
        <v>0.7</v>
      </c>
      <c r="G16">
        <v>12.5</v>
      </c>
      <c r="H16">
        <v>169.5</v>
      </c>
      <c r="I16">
        <v>248.3</v>
      </c>
      <c r="J16">
        <v>162.9</v>
      </c>
      <c r="K16">
        <v>49</v>
      </c>
      <c r="L16">
        <v>0.1</v>
      </c>
      <c r="M16">
        <v>17.600000000000001</v>
      </c>
      <c r="N16">
        <v>698.8</v>
      </c>
    </row>
    <row r="17" spans="1:14" x14ac:dyDescent="0.3">
      <c r="A17">
        <v>2018</v>
      </c>
      <c r="B17">
        <v>0.4</v>
      </c>
      <c r="C17">
        <v>14.7</v>
      </c>
      <c r="D17">
        <v>0.1</v>
      </c>
      <c r="E17">
        <v>0.1</v>
      </c>
      <c r="F17">
        <v>0.6</v>
      </c>
      <c r="G17">
        <v>98.3</v>
      </c>
      <c r="H17">
        <v>148.5</v>
      </c>
      <c r="I17">
        <v>291.10000000000002</v>
      </c>
      <c r="J17">
        <v>320.39999999999998</v>
      </c>
      <c r="K17">
        <v>70.5</v>
      </c>
      <c r="L17">
        <v>5.6</v>
      </c>
      <c r="M17">
        <v>51.1</v>
      </c>
      <c r="N17">
        <v>1001.3</v>
      </c>
    </row>
    <row r="18" spans="1:14" x14ac:dyDescent="0.3">
      <c r="A18">
        <v>2019</v>
      </c>
      <c r="B18">
        <v>11.3</v>
      </c>
      <c r="C18">
        <v>1.2</v>
      </c>
      <c r="D18">
        <v>4.8</v>
      </c>
      <c r="E18">
        <v>0</v>
      </c>
      <c r="F18">
        <v>0.3</v>
      </c>
      <c r="G18">
        <v>12</v>
      </c>
      <c r="H18">
        <v>150.30000000000001</v>
      </c>
      <c r="I18">
        <v>339.6</v>
      </c>
      <c r="J18">
        <v>199.3</v>
      </c>
      <c r="K18">
        <v>39.4</v>
      </c>
      <c r="L18">
        <v>159.5</v>
      </c>
      <c r="M18">
        <v>10.6</v>
      </c>
      <c r="N18">
        <v>928.2</v>
      </c>
    </row>
    <row r="19" spans="1:14" x14ac:dyDescent="0.3">
      <c r="A19">
        <v>2020</v>
      </c>
      <c r="B19">
        <v>21.4</v>
      </c>
      <c r="C19">
        <v>54.9</v>
      </c>
      <c r="D19">
        <v>3</v>
      </c>
      <c r="E19">
        <v>1.7</v>
      </c>
      <c r="F19">
        <v>2.2999999999999998</v>
      </c>
      <c r="G19">
        <v>14.9</v>
      </c>
      <c r="H19">
        <v>221.8</v>
      </c>
      <c r="I19">
        <v>162.30000000000001</v>
      </c>
      <c r="J19">
        <v>150.6</v>
      </c>
      <c r="K19">
        <v>6.4</v>
      </c>
      <c r="L19">
        <v>1.9</v>
      </c>
      <c r="M19">
        <v>12.3</v>
      </c>
      <c r="N19">
        <v>653.4</v>
      </c>
    </row>
    <row r="20" spans="1:14" x14ac:dyDescent="0.3">
      <c r="A20">
        <v>2021</v>
      </c>
      <c r="B20">
        <v>14.9</v>
      </c>
      <c r="C20">
        <v>0.6</v>
      </c>
      <c r="D20">
        <v>0</v>
      </c>
      <c r="E20">
        <v>0.8</v>
      </c>
      <c r="F20">
        <v>3.2</v>
      </c>
      <c r="G20">
        <v>107.3</v>
      </c>
      <c r="H20">
        <v>184</v>
      </c>
      <c r="I20">
        <v>391.7</v>
      </c>
      <c r="J20">
        <v>141.9</v>
      </c>
      <c r="K20">
        <v>71.3</v>
      </c>
      <c r="L20">
        <v>4.2</v>
      </c>
      <c r="M20">
        <v>33.1</v>
      </c>
      <c r="N20">
        <v>952.9</v>
      </c>
    </row>
    <row r="21" spans="1:14" x14ac:dyDescent="0.3">
      <c r="A21">
        <v>2022</v>
      </c>
      <c r="B21">
        <v>0.7</v>
      </c>
      <c r="C21">
        <v>3.4</v>
      </c>
      <c r="D21">
        <v>0.4</v>
      </c>
      <c r="E21">
        <v>0.9</v>
      </c>
      <c r="F21">
        <v>0</v>
      </c>
      <c r="G21">
        <v>95.5</v>
      </c>
      <c r="H21">
        <v>200.3</v>
      </c>
      <c r="I21">
        <v>339.3</v>
      </c>
      <c r="J21">
        <v>184.1</v>
      </c>
      <c r="K21">
        <v>30.9</v>
      </c>
      <c r="L21">
        <v>0</v>
      </c>
      <c r="M21">
        <v>0.4</v>
      </c>
      <c r="N21">
        <v>855.8</v>
      </c>
    </row>
    <row r="22" spans="1:14" x14ac:dyDescent="0.3">
      <c r="A22">
        <v>2023</v>
      </c>
      <c r="B22">
        <v>7.8</v>
      </c>
      <c r="C22">
        <v>3.3</v>
      </c>
      <c r="D22">
        <v>0.6</v>
      </c>
      <c r="E22">
        <v>1.1000000000000001</v>
      </c>
      <c r="F22">
        <v>1</v>
      </c>
      <c r="G22">
        <v>5.6</v>
      </c>
      <c r="H22">
        <v>186.7</v>
      </c>
      <c r="I22">
        <v>191.2</v>
      </c>
      <c r="J22">
        <v>80.5</v>
      </c>
      <c r="K22">
        <v>240.8</v>
      </c>
      <c r="L22">
        <v>13.5</v>
      </c>
      <c r="M22">
        <v>1.6</v>
      </c>
      <c r="N22">
        <v>733.6</v>
      </c>
    </row>
    <row r="23" spans="1:14" x14ac:dyDescent="0.3">
      <c r="A23">
        <v>2024</v>
      </c>
      <c r="B23">
        <v>0.9</v>
      </c>
      <c r="C23">
        <v>16.100000000000001</v>
      </c>
      <c r="D23">
        <v>0.8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F560E-695D-4AC4-8F9C-3B3808D2BDBC}">
  <sheetPr>
    <tabColor theme="4" tint="0.79998168889431442"/>
  </sheetPr>
  <dimension ref="A1:AA27"/>
  <sheetViews>
    <sheetView zoomScale="108" workbookViewId="0">
      <selection activeCell="H2" sqref="H2"/>
    </sheetView>
  </sheetViews>
  <sheetFormatPr baseColWidth="10" defaultColWidth="11.44140625" defaultRowHeight="14.4" x14ac:dyDescent="0.3"/>
  <cols>
    <col min="10" max="10" width="13.44140625" bestFit="1" customWidth="1"/>
  </cols>
  <sheetData>
    <row r="1" spans="1:21" x14ac:dyDescent="0.3">
      <c r="A1" s="1" t="s">
        <v>0</v>
      </c>
      <c r="B1" s="1" t="s">
        <v>10</v>
      </c>
      <c r="C1" s="1" t="s">
        <v>11</v>
      </c>
      <c r="D1" s="1" t="s">
        <v>12</v>
      </c>
      <c r="E1" s="1" t="s">
        <v>14</v>
      </c>
      <c r="F1" s="1" t="s">
        <v>15</v>
      </c>
      <c r="G1" s="1" t="s">
        <v>16</v>
      </c>
      <c r="H1" s="1" t="s">
        <v>32</v>
      </c>
      <c r="J1" s="5" t="s">
        <v>10</v>
      </c>
      <c r="K1" s="5"/>
      <c r="L1" s="5" t="s">
        <v>11</v>
      </c>
      <c r="M1" s="5"/>
      <c r="N1" s="5" t="s">
        <v>12</v>
      </c>
      <c r="O1" s="5"/>
      <c r="P1" s="5" t="s">
        <v>14</v>
      </c>
      <c r="Q1" s="5"/>
      <c r="R1" s="5" t="s">
        <v>15</v>
      </c>
      <c r="S1" s="5"/>
      <c r="T1" s="5" t="s">
        <v>16</v>
      </c>
      <c r="U1" s="5"/>
    </row>
    <row r="2" spans="1:21" x14ac:dyDescent="0.3">
      <c r="A2" s="2">
        <v>2003</v>
      </c>
      <c r="B2" s="2">
        <v>26.7</v>
      </c>
      <c r="C2" s="2">
        <v>2.4</v>
      </c>
      <c r="D2" s="2">
        <v>0</v>
      </c>
      <c r="E2" s="2">
        <v>77.2</v>
      </c>
      <c r="F2" s="2">
        <v>14.8</v>
      </c>
      <c r="G2" s="2">
        <v>11.3</v>
      </c>
      <c r="H2" s="6">
        <f>+AVERAGE(B2:G2)</f>
        <v>22.066666666666666</v>
      </c>
    </row>
    <row r="3" spans="1:21" x14ac:dyDescent="0.3">
      <c r="A3" s="2">
        <v>2004</v>
      </c>
      <c r="B3" s="2">
        <v>104.2</v>
      </c>
      <c r="C3" s="2">
        <v>61.2</v>
      </c>
      <c r="D3" s="2">
        <v>12.6</v>
      </c>
      <c r="E3" s="2">
        <v>16.600000000000001</v>
      </c>
      <c r="F3" s="2">
        <v>78.900000000000006</v>
      </c>
      <c r="G3" s="2">
        <v>4.2</v>
      </c>
      <c r="H3" s="6">
        <f t="shared" ref="H3:H22" si="0">+AVERAGE(B3:G3)</f>
        <v>46.283333333333331</v>
      </c>
      <c r="J3" t="s">
        <v>18</v>
      </c>
      <c r="K3">
        <v>56.671428571428564</v>
      </c>
      <c r="L3" t="s">
        <v>18</v>
      </c>
      <c r="M3">
        <v>24</v>
      </c>
      <c r="N3" t="s">
        <v>18</v>
      </c>
      <c r="O3">
        <v>16.157142857142862</v>
      </c>
      <c r="P3" t="s">
        <v>18</v>
      </c>
      <c r="Q3">
        <v>11.190476190476193</v>
      </c>
      <c r="R3" t="s">
        <v>18</v>
      </c>
      <c r="S3">
        <v>14.580952380952377</v>
      </c>
      <c r="T3" t="s">
        <v>18</v>
      </c>
      <c r="U3">
        <v>4.2190476190476183</v>
      </c>
    </row>
    <row r="4" spans="1:21" x14ac:dyDescent="0.3">
      <c r="A4" s="2">
        <v>2005</v>
      </c>
      <c r="B4" s="2">
        <v>44.4</v>
      </c>
      <c r="C4" s="2">
        <v>6.7</v>
      </c>
      <c r="D4" s="2">
        <v>0.9</v>
      </c>
      <c r="E4" s="2">
        <v>1.7</v>
      </c>
      <c r="F4" s="2">
        <v>0</v>
      </c>
      <c r="G4" s="2">
        <v>1.3</v>
      </c>
      <c r="H4" s="6">
        <f t="shared" si="0"/>
        <v>9.1666666666666661</v>
      </c>
      <c r="J4" t="s">
        <v>19</v>
      </c>
      <c r="K4">
        <v>12.425038359348941</v>
      </c>
      <c r="L4" t="s">
        <v>19</v>
      </c>
      <c r="M4">
        <v>8.6425607977530099</v>
      </c>
      <c r="N4" t="s">
        <v>19</v>
      </c>
      <c r="O4">
        <v>3.4746947205992851</v>
      </c>
      <c r="P4" t="s">
        <v>19</v>
      </c>
      <c r="Q4">
        <v>3.8263367086169695</v>
      </c>
      <c r="R4" t="s">
        <v>19</v>
      </c>
      <c r="S4">
        <v>4.8198331281508047</v>
      </c>
      <c r="T4" t="s">
        <v>19</v>
      </c>
      <c r="U4">
        <v>1.7149013444846306</v>
      </c>
    </row>
    <row r="5" spans="1:21" x14ac:dyDescent="0.3">
      <c r="A5" s="2">
        <v>2006</v>
      </c>
      <c r="B5" s="2">
        <v>74.8</v>
      </c>
      <c r="C5" s="2">
        <v>0</v>
      </c>
      <c r="D5" s="2">
        <v>12.2</v>
      </c>
      <c r="E5" s="2">
        <v>22.5</v>
      </c>
      <c r="F5" s="2">
        <v>0.3</v>
      </c>
      <c r="G5" s="2">
        <v>0.1</v>
      </c>
      <c r="H5" s="6">
        <f t="shared" si="0"/>
        <v>18.316666666666666</v>
      </c>
      <c r="J5" t="s">
        <v>20</v>
      </c>
      <c r="K5">
        <v>39.4</v>
      </c>
      <c r="L5" t="s">
        <v>20</v>
      </c>
      <c r="M5">
        <v>5.6</v>
      </c>
      <c r="N5" t="s">
        <v>20</v>
      </c>
      <c r="O5">
        <v>12.3</v>
      </c>
      <c r="P5" t="s">
        <v>20</v>
      </c>
      <c r="Q5">
        <v>3.8</v>
      </c>
      <c r="R5" t="s">
        <v>20</v>
      </c>
      <c r="S5">
        <v>3.3</v>
      </c>
      <c r="T5" t="s">
        <v>20</v>
      </c>
      <c r="U5">
        <v>1.3</v>
      </c>
    </row>
    <row r="6" spans="1:21" x14ac:dyDescent="0.3">
      <c r="A6" s="2">
        <v>2007</v>
      </c>
      <c r="B6" s="2">
        <v>16</v>
      </c>
      <c r="C6" s="2">
        <v>18.2</v>
      </c>
      <c r="D6" s="2">
        <v>31.7</v>
      </c>
      <c r="E6" s="2">
        <v>0.3</v>
      </c>
      <c r="F6" s="2">
        <v>1</v>
      </c>
      <c r="G6" s="2">
        <v>1.6</v>
      </c>
      <c r="H6" s="6">
        <f t="shared" si="0"/>
        <v>11.466666666666667</v>
      </c>
      <c r="J6" t="s">
        <v>21</v>
      </c>
      <c r="K6">
        <v>44.4</v>
      </c>
      <c r="L6" t="s">
        <v>21</v>
      </c>
      <c r="M6">
        <v>0</v>
      </c>
      <c r="N6" t="s">
        <v>21</v>
      </c>
      <c r="O6">
        <v>0</v>
      </c>
      <c r="P6" t="s">
        <v>21</v>
      </c>
      <c r="Q6" t="e">
        <v>#N/A</v>
      </c>
      <c r="R6" t="s">
        <v>21</v>
      </c>
      <c r="S6">
        <v>0</v>
      </c>
      <c r="T6" t="s">
        <v>21</v>
      </c>
      <c r="U6">
        <v>0.1</v>
      </c>
    </row>
    <row r="7" spans="1:21" x14ac:dyDescent="0.3">
      <c r="A7" s="2">
        <v>2008</v>
      </c>
      <c r="B7" s="2">
        <v>33.299999999999997</v>
      </c>
      <c r="C7" s="2">
        <v>0.2</v>
      </c>
      <c r="D7" s="2">
        <v>0</v>
      </c>
      <c r="E7" s="2">
        <v>2.5</v>
      </c>
      <c r="F7" s="2">
        <v>0</v>
      </c>
      <c r="G7" s="2">
        <v>1</v>
      </c>
      <c r="H7" s="6">
        <f t="shared" si="0"/>
        <v>6.166666666666667</v>
      </c>
      <c r="J7" t="s">
        <v>22</v>
      </c>
      <c r="K7">
        <v>56.938678794446439</v>
      </c>
      <c r="L7" t="s">
        <v>22</v>
      </c>
      <c r="M7">
        <v>39.605189053961098</v>
      </c>
      <c r="N7" t="s">
        <v>22</v>
      </c>
      <c r="O7">
        <v>15.923051574009657</v>
      </c>
      <c r="P7" t="s">
        <v>22</v>
      </c>
      <c r="Q7">
        <v>17.534477601625451</v>
      </c>
      <c r="R7" t="s">
        <v>22</v>
      </c>
      <c r="S7">
        <v>22.087250146806852</v>
      </c>
      <c r="T7" t="s">
        <v>22</v>
      </c>
      <c r="U7">
        <v>7.8586652204823606</v>
      </c>
    </row>
    <row r="8" spans="1:21" x14ac:dyDescent="0.3">
      <c r="A8" s="2">
        <v>2009</v>
      </c>
      <c r="B8" s="2">
        <v>148.19999999999999</v>
      </c>
      <c r="C8" s="2">
        <v>9.4</v>
      </c>
      <c r="D8" s="2">
        <v>14.5</v>
      </c>
      <c r="E8" s="2">
        <v>15.9</v>
      </c>
      <c r="F8" s="2">
        <v>47</v>
      </c>
      <c r="G8" s="2">
        <v>1.9</v>
      </c>
      <c r="H8" s="6">
        <f t="shared" si="0"/>
        <v>39.483333333333334</v>
      </c>
      <c r="J8" t="s">
        <v>23</v>
      </c>
      <c r="K8">
        <v>3242.0131428571449</v>
      </c>
      <c r="L8" t="s">
        <v>23</v>
      </c>
      <c r="M8">
        <v>1568.5709999999999</v>
      </c>
      <c r="N8" t="s">
        <v>23</v>
      </c>
      <c r="O8">
        <v>253.5435714285714</v>
      </c>
      <c r="P8" t="s">
        <v>23</v>
      </c>
      <c r="Q8">
        <v>307.45790476190467</v>
      </c>
      <c r="R8" t="s">
        <v>23</v>
      </c>
      <c r="S8">
        <v>487.84661904761924</v>
      </c>
      <c r="T8" t="s">
        <v>23</v>
      </c>
      <c r="U8">
        <v>61.758619047619064</v>
      </c>
    </row>
    <row r="9" spans="1:21" x14ac:dyDescent="0.3">
      <c r="A9" s="2">
        <v>2010</v>
      </c>
      <c r="B9" s="2">
        <v>5.5</v>
      </c>
      <c r="C9" s="2">
        <v>0</v>
      </c>
      <c r="D9" s="2">
        <v>0.1</v>
      </c>
      <c r="E9" s="2">
        <v>0.1</v>
      </c>
      <c r="F9" s="2">
        <v>0</v>
      </c>
      <c r="G9" s="2">
        <v>0</v>
      </c>
      <c r="H9" s="6">
        <f t="shared" si="0"/>
        <v>0.94999999999999984</v>
      </c>
      <c r="J9" t="s">
        <v>24</v>
      </c>
      <c r="K9">
        <v>4.631729020455305</v>
      </c>
      <c r="L9" t="s">
        <v>24</v>
      </c>
      <c r="M9">
        <v>6.455645951739891</v>
      </c>
      <c r="N9" t="s">
        <v>24</v>
      </c>
      <c r="O9">
        <v>-0.56236304769848511</v>
      </c>
      <c r="P9" t="s">
        <v>24</v>
      </c>
      <c r="Q9">
        <v>10.240816439260112</v>
      </c>
      <c r="R9" t="s">
        <v>24</v>
      </c>
      <c r="S9">
        <v>2.5900172091583538</v>
      </c>
      <c r="T9" t="s">
        <v>24</v>
      </c>
      <c r="U9">
        <v>12.531440506023429</v>
      </c>
    </row>
    <row r="10" spans="1:21" x14ac:dyDescent="0.3">
      <c r="A10" s="2">
        <v>2011</v>
      </c>
      <c r="B10" s="2">
        <v>6.8</v>
      </c>
      <c r="C10" s="2">
        <v>40.799999999999997</v>
      </c>
      <c r="D10" s="2">
        <v>5.7</v>
      </c>
      <c r="E10" s="2">
        <v>0.6</v>
      </c>
      <c r="F10" s="2">
        <v>5.7</v>
      </c>
      <c r="G10" s="2">
        <v>0.1</v>
      </c>
      <c r="H10" s="6">
        <f t="shared" si="0"/>
        <v>9.9500000000000011</v>
      </c>
      <c r="J10" t="s">
        <v>25</v>
      </c>
      <c r="K10">
        <v>1.9975140011899062</v>
      </c>
      <c r="L10" t="s">
        <v>25</v>
      </c>
      <c r="M10">
        <v>2.4435175232458524</v>
      </c>
      <c r="N10" t="s">
        <v>25</v>
      </c>
      <c r="O10">
        <v>0.77252570564713907</v>
      </c>
      <c r="P10" t="s">
        <v>25</v>
      </c>
      <c r="Q10">
        <v>2.9221401877625039</v>
      </c>
      <c r="R10" t="s">
        <v>25</v>
      </c>
      <c r="S10">
        <v>1.763725235412521</v>
      </c>
      <c r="T10" t="s">
        <v>25</v>
      </c>
      <c r="U10">
        <v>3.3344405078103811</v>
      </c>
    </row>
    <row r="11" spans="1:21" x14ac:dyDescent="0.3">
      <c r="A11" s="2">
        <v>2012</v>
      </c>
      <c r="B11" s="2">
        <v>44.4</v>
      </c>
      <c r="C11" s="2">
        <v>5.2</v>
      </c>
      <c r="D11" s="2">
        <v>40</v>
      </c>
      <c r="E11" s="2">
        <v>4</v>
      </c>
      <c r="F11" s="2">
        <v>0.1</v>
      </c>
      <c r="G11" s="2">
        <v>0.2</v>
      </c>
      <c r="H11" s="6">
        <f t="shared" si="0"/>
        <v>15.649999999999999</v>
      </c>
      <c r="J11" t="s">
        <v>26</v>
      </c>
      <c r="K11">
        <v>235.3</v>
      </c>
      <c r="L11" t="s">
        <v>26</v>
      </c>
      <c r="M11">
        <v>159.5</v>
      </c>
      <c r="N11" t="s">
        <v>26</v>
      </c>
      <c r="O11">
        <v>51.1</v>
      </c>
      <c r="P11" t="s">
        <v>26</v>
      </c>
      <c r="Q11">
        <v>77.100000000000009</v>
      </c>
      <c r="R11" t="s">
        <v>26</v>
      </c>
      <c r="S11">
        <v>78.900000000000006</v>
      </c>
      <c r="T11" t="s">
        <v>26</v>
      </c>
      <c r="U11">
        <v>35</v>
      </c>
    </row>
    <row r="12" spans="1:21" x14ac:dyDescent="0.3">
      <c r="A12" s="2">
        <v>2013</v>
      </c>
      <c r="B12" s="2">
        <v>16.100000000000001</v>
      </c>
      <c r="C12" s="2">
        <v>91.1</v>
      </c>
      <c r="D12" s="2">
        <v>32.9</v>
      </c>
      <c r="E12" s="2">
        <v>1.4</v>
      </c>
      <c r="F12" s="2">
        <v>0.2</v>
      </c>
      <c r="G12" s="2">
        <v>7</v>
      </c>
      <c r="H12" s="6">
        <f t="shared" si="0"/>
        <v>24.783333333333331</v>
      </c>
      <c r="J12" s="7" t="s">
        <v>27</v>
      </c>
      <c r="K12" s="7">
        <v>5.5</v>
      </c>
      <c r="L12" s="7" t="s">
        <v>27</v>
      </c>
      <c r="M12" s="7">
        <v>0</v>
      </c>
      <c r="N12" s="7" t="s">
        <v>27</v>
      </c>
      <c r="O12" s="7">
        <v>0</v>
      </c>
      <c r="P12" s="7" t="s">
        <v>27</v>
      </c>
      <c r="Q12" s="7">
        <v>0.1</v>
      </c>
      <c r="R12" s="7" t="s">
        <v>27</v>
      </c>
      <c r="S12" s="7">
        <v>0</v>
      </c>
      <c r="T12" s="7" t="s">
        <v>27</v>
      </c>
      <c r="U12" s="7">
        <v>0</v>
      </c>
    </row>
    <row r="13" spans="1:21" x14ac:dyDescent="0.3">
      <c r="A13" s="2">
        <v>2014</v>
      </c>
      <c r="B13" s="2">
        <v>25.8</v>
      </c>
      <c r="C13" s="2">
        <v>54.2</v>
      </c>
      <c r="D13" s="2">
        <v>1.8</v>
      </c>
      <c r="E13" s="2">
        <v>29.5</v>
      </c>
      <c r="F13" s="2">
        <v>33.299999999999997</v>
      </c>
      <c r="G13" s="2">
        <v>35</v>
      </c>
      <c r="H13" s="6">
        <f t="shared" si="0"/>
        <v>29.933333333333334</v>
      </c>
      <c r="J13" s="7" t="s">
        <v>28</v>
      </c>
      <c r="K13" s="7">
        <v>240.8</v>
      </c>
      <c r="L13" s="7" t="s">
        <v>28</v>
      </c>
      <c r="M13" s="7">
        <v>159.5</v>
      </c>
      <c r="N13" s="7" t="s">
        <v>28</v>
      </c>
      <c r="O13" s="7">
        <v>51.1</v>
      </c>
      <c r="P13" s="7" t="s">
        <v>28</v>
      </c>
      <c r="Q13" s="7">
        <v>77.2</v>
      </c>
      <c r="R13" s="7" t="s">
        <v>28</v>
      </c>
      <c r="S13" s="7">
        <v>78.900000000000006</v>
      </c>
      <c r="T13" s="7" t="s">
        <v>28</v>
      </c>
      <c r="U13" s="7">
        <v>35</v>
      </c>
    </row>
    <row r="14" spans="1:21" x14ac:dyDescent="0.3">
      <c r="A14" s="2">
        <v>2015</v>
      </c>
      <c r="B14" s="2">
        <v>116.1</v>
      </c>
      <c r="C14" s="2">
        <v>25</v>
      </c>
      <c r="D14" s="2">
        <v>40.5</v>
      </c>
      <c r="E14" s="2">
        <v>1.5</v>
      </c>
      <c r="F14" s="2">
        <v>0.5</v>
      </c>
      <c r="G14" s="2">
        <v>11.6</v>
      </c>
      <c r="H14" s="6">
        <f t="shared" si="0"/>
        <v>32.533333333333331</v>
      </c>
      <c r="J14" t="s">
        <v>29</v>
      </c>
      <c r="K14">
        <v>1190.0999999999999</v>
      </c>
      <c r="L14" t="s">
        <v>29</v>
      </c>
      <c r="M14">
        <v>504</v>
      </c>
      <c r="N14" t="s">
        <v>29</v>
      </c>
      <c r="O14">
        <v>339.30000000000007</v>
      </c>
      <c r="P14" t="s">
        <v>29</v>
      </c>
      <c r="Q14">
        <v>235.00000000000006</v>
      </c>
      <c r="R14" t="s">
        <v>29</v>
      </c>
      <c r="S14">
        <v>306.19999999999993</v>
      </c>
      <c r="T14" t="s">
        <v>29</v>
      </c>
      <c r="U14">
        <v>88.59999999999998</v>
      </c>
    </row>
    <row r="15" spans="1:21" ht="15" thickBot="1" x14ac:dyDescent="0.35">
      <c r="A15" s="2">
        <v>2016</v>
      </c>
      <c r="B15" s="2">
        <v>19.5</v>
      </c>
      <c r="C15" s="2">
        <v>4.8</v>
      </c>
      <c r="D15" s="2">
        <v>19.7</v>
      </c>
      <c r="E15" s="2">
        <v>3.8</v>
      </c>
      <c r="F15" s="2">
        <v>30.2</v>
      </c>
      <c r="G15" s="2">
        <v>3.6</v>
      </c>
      <c r="H15" s="6">
        <f t="shared" si="0"/>
        <v>13.6</v>
      </c>
      <c r="J15" s="4" t="s">
        <v>30</v>
      </c>
      <c r="K15" s="4">
        <v>21</v>
      </c>
      <c r="L15" s="4" t="s">
        <v>30</v>
      </c>
      <c r="M15" s="4">
        <v>21</v>
      </c>
      <c r="N15" s="4" t="s">
        <v>30</v>
      </c>
      <c r="O15" s="4">
        <v>21</v>
      </c>
      <c r="P15" s="4" t="s">
        <v>30</v>
      </c>
      <c r="Q15" s="4">
        <v>21</v>
      </c>
      <c r="R15" s="4" t="s">
        <v>30</v>
      </c>
      <c r="S15" s="4">
        <v>21</v>
      </c>
      <c r="T15" s="4" t="s">
        <v>30</v>
      </c>
      <c r="U15" s="4">
        <v>21</v>
      </c>
    </row>
    <row r="16" spans="1:21" x14ac:dyDescent="0.3">
      <c r="A16" s="2">
        <v>2017</v>
      </c>
      <c r="B16" s="2">
        <v>49</v>
      </c>
      <c r="C16" s="2">
        <v>0.1</v>
      </c>
      <c r="D16" s="2">
        <v>17.600000000000001</v>
      </c>
      <c r="E16" s="2">
        <v>0.4</v>
      </c>
      <c r="F16" s="2">
        <v>14.7</v>
      </c>
      <c r="G16" s="2">
        <v>0.1</v>
      </c>
      <c r="H16" s="6">
        <f t="shared" si="0"/>
        <v>13.65</v>
      </c>
    </row>
    <row r="17" spans="1:27" ht="15" thickBot="1" x14ac:dyDescent="0.35">
      <c r="A17" s="2">
        <v>2018</v>
      </c>
      <c r="B17" s="2">
        <v>70.5</v>
      </c>
      <c r="C17" s="2">
        <v>5.6</v>
      </c>
      <c r="D17" s="2">
        <v>51.1</v>
      </c>
      <c r="E17" s="2">
        <v>11.3</v>
      </c>
      <c r="F17" s="2">
        <v>1.2</v>
      </c>
      <c r="G17" s="2">
        <v>4.8</v>
      </c>
      <c r="H17" s="6">
        <f t="shared" si="0"/>
        <v>24.083333333333332</v>
      </c>
      <c r="K17" s="22" t="s">
        <v>34</v>
      </c>
      <c r="L17" s="22"/>
    </row>
    <row r="18" spans="1:27" x14ac:dyDescent="0.3">
      <c r="A18" s="2">
        <v>2019</v>
      </c>
      <c r="B18" s="2">
        <v>39.4</v>
      </c>
      <c r="C18" s="2">
        <v>159.5</v>
      </c>
      <c r="D18" s="2">
        <v>10.6</v>
      </c>
      <c r="E18" s="2">
        <v>21.4</v>
      </c>
      <c r="F18" s="2">
        <v>54.9</v>
      </c>
      <c r="G18" s="2">
        <v>3</v>
      </c>
      <c r="H18" s="6">
        <f t="shared" si="0"/>
        <v>48.133333333333333</v>
      </c>
      <c r="K18" s="11" t="s">
        <v>17</v>
      </c>
      <c r="L18" s="12">
        <f>AVERAGE(B2:G22)</f>
        <v>21.136507936507943</v>
      </c>
      <c r="P18" s="20" t="s">
        <v>10</v>
      </c>
      <c r="Q18" s="20"/>
      <c r="R18" s="20" t="s">
        <v>11</v>
      </c>
      <c r="S18" s="20"/>
      <c r="T18" s="20" t="s">
        <v>12</v>
      </c>
      <c r="U18" s="20"/>
      <c r="V18" s="20" t="s">
        <v>14</v>
      </c>
      <c r="W18" s="20"/>
      <c r="X18" s="20" t="s">
        <v>15</v>
      </c>
      <c r="Y18" s="20"/>
      <c r="Z18" s="20" t="s">
        <v>16</v>
      </c>
      <c r="AA18" s="20"/>
    </row>
    <row r="19" spans="1:27" x14ac:dyDescent="0.3">
      <c r="A19" s="2">
        <v>2020</v>
      </c>
      <c r="B19" s="2">
        <v>6.4</v>
      </c>
      <c r="C19" s="2">
        <v>1.9</v>
      </c>
      <c r="D19" s="2">
        <v>12.3</v>
      </c>
      <c r="E19" s="2">
        <v>14.9</v>
      </c>
      <c r="F19" s="2">
        <v>0.6</v>
      </c>
      <c r="G19" s="2">
        <v>0</v>
      </c>
      <c r="H19" s="6">
        <f t="shared" si="0"/>
        <v>6.0166666666666666</v>
      </c>
      <c r="K19" s="11" t="s">
        <v>20</v>
      </c>
      <c r="L19" s="11">
        <f>MEDIAN(B2:G22)</f>
        <v>6.5500000000000007</v>
      </c>
      <c r="P19" t="s">
        <v>18</v>
      </c>
      <c r="Q19">
        <v>56.671428571428564</v>
      </c>
      <c r="R19" t="s">
        <v>18</v>
      </c>
      <c r="S19">
        <v>24</v>
      </c>
      <c r="T19" t="s">
        <v>18</v>
      </c>
      <c r="U19">
        <v>16.157142857142862</v>
      </c>
      <c r="V19" t="s">
        <v>18</v>
      </c>
      <c r="W19">
        <v>11.190476190476193</v>
      </c>
      <c r="X19" t="s">
        <v>18</v>
      </c>
      <c r="Y19">
        <v>14.580952380952377</v>
      </c>
      <c r="Z19" t="s">
        <v>18</v>
      </c>
      <c r="AA19">
        <v>4.2190476190476183</v>
      </c>
    </row>
    <row r="20" spans="1:27" x14ac:dyDescent="0.3">
      <c r="A20" s="2">
        <v>2021</v>
      </c>
      <c r="B20" s="2">
        <v>71.3</v>
      </c>
      <c r="C20" s="2">
        <v>4.2</v>
      </c>
      <c r="D20" s="2">
        <v>33.1</v>
      </c>
      <c r="E20" s="2">
        <v>0.7</v>
      </c>
      <c r="F20" s="2">
        <v>3.4</v>
      </c>
      <c r="G20" s="2">
        <v>0.4</v>
      </c>
      <c r="H20" s="6">
        <f t="shared" si="0"/>
        <v>18.850000000000001</v>
      </c>
      <c r="K20" s="11" t="s">
        <v>21</v>
      </c>
      <c r="L20" s="11">
        <f>MODE(B2:G22)</f>
        <v>0</v>
      </c>
      <c r="P20" t="s">
        <v>19</v>
      </c>
      <c r="Q20">
        <v>12.425038359348941</v>
      </c>
      <c r="R20" t="s">
        <v>19</v>
      </c>
      <c r="S20">
        <v>8.6425607977530099</v>
      </c>
      <c r="T20" t="s">
        <v>19</v>
      </c>
      <c r="U20">
        <v>3.4746947205992851</v>
      </c>
      <c r="V20" t="s">
        <v>19</v>
      </c>
      <c r="W20">
        <v>3.8263367086169695</v>
      </c>
      <c r="X20" t="s">
        <v>19</v>
      </c>
      <c r="Y20">
        <v>4.8198331281508047</v>
      </c>
      <c r="Z20" t="s">
        <v>19</v>
      </c>
      <c r="AA20">
        <v>1.7149013444846306</v>
      </c>
    </row>
    <row r="21" spans="1:27" x14ac:dyDescent="0.3">
      <c r="A21" s="2">
        <v>2022</v>
      </c>
      <c r="B21" s="2">
        <v>30.9</v>
      </c>
      <c r="C21" s="2">
        <v>0</v>
      </c>
      <c r="D21" s="2">
        <v>0.4</v>
      </c>
      <c r="E21" s="2">
        <v>7.8</v>
      </c>
      <c r="F21" s="2">
        <v>3.3</v>
      </c>
      <c r="G21" s="2">
        <v>0.6</v>
      </c>
      <c r="H21" s="6">
        <f t="shared" si="0"/>
        <v>7.1666666666666652</v>
      </c>
      <c r="K21" s="11" t="s">
        <v>22</v>
      </c>
      <c r="L21" s="12">
        <f>STDEV(B2:G22)</f>
        <v>35.170909804950107</v>
      </c>
      <c r="P21" t="s">
        <v>20</v>
      </c>
      <c r="Q21">
        <v>39.4</v>
      </c>
      <c r="R21" t="s">
        <v>20</v>
      </c>
      <c r="S21">
        <v>5.6</v>
      </c>
      <c r="T21" t="s">
        <v>20</v>
      </c>
      <c r="U21">
        <v>12.3</v>
      </c>
      <c r="V21" t="s">
        <v>20</v>
      </c>
      <c r="W21">
        <v>3.8</v>
      </c>
      <c r="X21" t="s">
        <v>20</v>
      </c>
      <c r="Y21">
        <v>3.3</v>
      </c>
      <c r="Z21" t="s">
        <v>20</v>
      </c>
      <c r="AA21">
        <v>1.3</v>
      </c>
    </row>
    <row r="22" spans="1:27" x14ac:dyDescent="0.3">
      <c r="A22" s="2">
        <v>2023</v>
      </c>
      <c r="B22" s="2">
        <v>240.8</v>
      </c>
      <c r="C22" s="2">
        <v>13.5</v>
      </c>
      <c r="D22" s="2">
        <v>1.6</v>
      </c>
      <c r="E22" s="2">
        <v>0.9</v>
      </c>
      <c r="F22" s="2">
        <v>16.100000000000001</v>
      </c>
      <c r="G22" s="2">
        <v>0.8</v>
      </c>
      <c r="H22" s="6">
        <f t="shared" si="0"/>
        <v>45.616666666666674</v>
      </c>
      <c r="K22" s="11" t="s">
        <v>27</v>
      </c>
      <c r="L22" s="11">
        <f>MIN(B2:G22)</f>
        <v>0</v>
      </c>
      <c r="P22" t="s">
        <v>21</v>
      </c>
      <c r="Q22">
        <v>44.4</v>
      </c>
      <c r="R22" t="s">
        <v>21</v>
      </c>
      <c r="S22">
        <v>0</v>
      </c>
      <c r="T22" t="s">
        <v>21</v>
      </c>
      <c r="U22">
        <v>0</v>
      </c>
      <c r="V22" t="s">
        <v>21</v>
      </c>
      <c r="W22" t="e">
        <v>#N/A</v>
      </c>
      <c r="X22" t="s">
        <v>21</v>
      </c>
      <c r="Y22">
        <v>0</v>
      </c>
      <c r="Z22" t="s">
        <v>21</v>
      </c>
      <c r="AA22">
        <v>0.1</v>
      </c>
    </row>
    <row r="23" spans="1:27" x14ac:dyDescent="0.3">
      <c r="K23" s="11" t="s">
        <v>28</v>
      </c>
      <c r="L23" s="11">
        <f>MAX(B2:G22)</f>
        <v>240.8</v>
      </c>
      <c r="P23" t="s">
        <v>22</v>
      </c>
      <c r="Q23">
        <v>56.938678794446439</v>
      </c>
      <c r="R23" t="s">
        <v>22</v>
      </c>
      <c r="S23">
        <v>39.605189053961098</v>
      </c>
      <c r="T23" t="s">
        <v>22</v>
      </c>
      <c r="U23">
        <v>15.923051574009657</v>
      </c>
      <c r="V23" t="s">
        <v>22</v>
      </c>
      <c r="W23">
        <v>17.534477601625451</v>
      </c>
      <c r="X23" t="s">
        <v>22</v>
      </c>
      <c r="Y23">
        <v>22.087250146806852</v>
      </c>
      <c r="Z23" t="s">
        <v>22</v>
      </c>
      <c r="AA23">
        <v>7.8586652204823606</v>
      </c>
    </row>
    <row r="24" spans="1:27" x14ac:dyDescent="0.3">
      <c r="P24" t="s">
        <v>23</v>
      </c>
      <c r="Q24">
        <v>3242.0131428571449</v>
      </c>
      <c r="R24" t="s">
        <v>23</v>
      </c>
      <c r="S24">
        <v>1568.5709999999999</v>
      </c>
      <c r="T24" t="s">
        <v>23</v>
      </c>
      <c r="U24">
        <v>253.5435714285714</v>
      </c>
      <c r="V24" t="s">
        <v>23</v>
      </c>
      <c r="W24">
        <v>307.45790476190467</v>
      </c>
      <c r="X24" t="s">
        <v>23</v>
      </c>
      <c r="Y24">
        <v>487.84661904761924</v>
      </c>
      <c r="Z24" t="s">
        <v>23</v>
      </c>
      <c r="AA24">
        <v>61.758619047619064</v>
      </c>
    </row>
    <row r="25" spans="1:27" x14ac:dyDescent="0.3">
      <c r="P25" t="s">
        <v>27</v>
      </c>
      <c r="Q25">
        <v>5.5</v>
      </c>
      <c r="R25" t="s">
        <v>27</v>
      </c>
      <c r="S25">
        <v>0</v>
      </c>
      <c r="T25" t="s">
        <v>27</v>
      </c>
      <c r="U25">
        <v>0</v>
      </c>
      <c r="V25" t="s">
        <v>27</v>
      </c>
      <c r="W25">
        <v>0.1</v>
      </c>
      <c r="X25" t="s">
        <v>27</v>
      </c>
      <c r="Y25">
        <v>0</v>
      </c>
      <c r="Z25" t="s">
        <v>27</v>
      </c>
      <c r="AA25">
        <v>0</v>
      </c>
    </row>
    <row r="26" spans="1:27" x14ac:dyDescent="0.3">
      <c r="P26" t="s">
        <v>28</v>
      </c>
      <c r="Q26">
        <v>240.8</v>
      </c>
      <c r="R26" t="s">
        <v>28</v>
      </c>
      <c r="S26">
        <v>159.5</v>
      </c>
      <c r="T26" t="s">
        <v>28</v>
      </c>
      <c r="U26">
        <v>51.1</v>
      </c>
      <c r="V26" t="s">
        <v>28</v>
      </c>
      <c r="W26">
        <v>77.2</v>
      </c>
      <c r="X26" t="s">
        <v>28</v>
      </c>
      <c r="Y26">
        <v>78.900000000000006</v>
      </c>
      <c r="Z26" t="s">
        <v>28</v>
      </c>
      <c r="AA26">
        <v>35</v>
      </c>
    </row>
    <row r="27" spans="1:27" x14ac:dyDescent="0.3">
      <c r="P27" t="s">
        <v>29</v>
      </c>
      <c r="Q27">
        <v>1190.0999999999999</v>
      </c>
      <c r="R27" t="s">
        <v>29</v>
      </c>
      <c r="S27">
        <v>504</v>
      </c>
      <c r="T27" t="s">
        <v>29</v>
      </c>
      <c r="U27">
        <v>339.30000000000007</v>
      </c>
      <c r="V27" t="s">
        <v>29</v>
      </c>
      <c r="W27">
        <v>235.00000000000006</v>
      </c>
      <c r="X27" t="s">
        <v>29</v>
      </c>
      <c r="Y27">
        <v>306.19999999999993</v>
      </c>
      <c r="Z27" t="s">
        <v>29</v>
      </c>
      <c r="AA27">
        <v>88.59999999999998</v>
      </c>
    </row>
  </sheetData>
  <mergeCells count="7">
    <mergeCell ref="X18:Y18"/>
    <mergeCell ref="Z18:AA18"/>
    <mergeCell ref="K17:L17"/>
    <mergeCell ref="P18:Q18"/>
    <mergeCell ref="R18:S18"/>
    <mergeCell ref="T18:U18"/>
    <mergeCell ref="V18:W18"/>
  </mergeCells>
  <pageMargins left="0.7" right="0.7" top="0.75" bottom="0.75" header="0.3" footer="0.3"/>
  <ignoredErrors>
    <ignoredError sqref="H2:H22" formulaRange="1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A951-51AD-4143-9B2C-9B5A307C7DF2}">
  <sheetPr>
    <tabColor theme="4" tint="0.79998168889431442"/>
  </sheetPr>
  <dimension ref="A1:P27"/>
  <sheetViews>
    <sheetView zoomScale="98" zoomScaleNormal="98" workbookViewId="0">
      <selection activeCell="A26" sqref="A26"/>
    </sheetView>
  </sheetViews>
  <sheetFormatPr baseColWidth="10" defaultRowHeight="14.4" x14ac:dyDescent="0.3"/>
  <cols>
    <col min="2" max="2" width="11.33203125" bestFit="1" customWidth="1"/>
  </cols>
  <sheetData>
    <row r="1" spans="1:16" x14ac:dyDescent="0.3">
      <c r="A1" s="1" t="s">
        <v>0</v>
      </c>
      <c r="B1" s="1" t="s">
        <v>10</v>
      </c>
      <c r="C1" s="1" t="s">
        <v>11</v>
      </c>
      <c r="D1" s="1" t="s">
        <v>12</v>
      </c>
      <c r="E1" s="1" t="s">
        <v>14</v>
      </c>
      <c r="F1" s="1" t="s">
        <v>15</v>
      </c>
      <c r="G1" s="1" t="s">
        <v>16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14</v>
      </c>
      <c r="N1" s="1" t="s">
        <v>15</v>
      </c>
      <c r="O1" s="1" t="s">
        <v>16</v>
      </c>
      <c r="P1" s="1" t="s">
        <v>32</v>
      </c>
    </row>
    <row r="2" spans="1:16" x14ac:dyDescent="0.3">
      <c r="A2" s="2">
        <v>2003</v>
      </c>
      <c r="B2" s="2">
        <v>26.7</v>
      </c>
      <c r="C2" s="2">
        <v>2.4</v>
      </c>
      <c r="D2" s="2">
        <v>0.1</v>
      </c>
      <c r="E2" s="2">
        <v>77.2</v>
      </c>
      <c r="F2" s="2">
        <v>14.8</v>
      </c>
      <c r="G2" s="2">
        <v>11.3</v>
      </c>
      <c r="I2" s="2">
        <v>2003</v>
      </c>
      <c r="J2" s="6">
        <f>LN(B2)</f>
        <v>3.2846635654062037</v>
      </c>
      <c r="K2" s="6">
        <f t="shared" ref="K2:O17" si="0">LN(C2)</f>
        <v>0.87546873735389985</v>
      </c>
      <c r="L2" s="6">
        <f t="shared" si="0"/>
        <v>-2.3025850929940455</v>
      </c>
      <c r="M2" s="6">
        <f t="shared" si="0"/>
        <v>4.3463994570307305</v>
      </c>
      <c r="N2" s="6">
        <f t="shared" si="0"/>
        <v>2.6946271807700692</v>
      </c>
      <c r="O2" s="6">
        <f t="shared" si="0"/>
        <v>2.4248027257182949</v>
      </c>
      <c r="P2" s="6">
        <f>AVERAGE(J2:O2)</f>
        <v>1.8872294288808587</v>
      </c>
    </row>
    <row r="3" spans="1:16" x14ac:dyDescent="0.3">
      <c r="A3" s="2">
        <v>2004</v>
      </c>
      <c r="B3" s="2">
        <v>104.2</v>
      </c>
      <c r="C3" s="2">
        <v>61.2</v>
      </c>
      <c r="D3" s="2">
        <v>12.6</v>
      </c>
      <c r="E3" s="2">
        <v>16.600000000000001</v>
      </c>
      <c r="F3" s="2">
        <v>78.900000000000006</v>
      </c>
      <c r="G3" s="2">
        <v>4.2</v>
      </c>
      <c r="I3" s="2">
        <v>2004</v>
      </c>
      <c r="J3" s="6">
        <f t="shared" ref="J3:J22" si="1">LN(B3)</f>
        <v>4.6463121293192664</v>
      </c>
      <c r="K3" s="6">
        <f t="shared" si="0"/>
        <v>4.1141471895182802</v>
      </c>
      <c r="L3" s="6">
        <f t="shared" si="0"/>
        <v>2.5336968139574321</v>
      </c>
      <c r="M3" s="6">
        <f t="shared" si="0"/>
        <v>2.8094026953624978</v>
      </c>
      <c r="N3" s="6">
        <f t="shared" si="0"/>
        <v>4.3681812278518288</v>
      </c>
      <c r="O3" s="6">
        <f t="shared" si="0"/>
        <v>1.4350845252893227</v>
      </c>
      <c r="P3" s="6">
        <f t="shared" ref="P3:P22" si="2">AVERAGE(J3:O3)</f>
        <v>3.3178040968831048</v>
      </c>
    </row>
    <row r="4" spans="1:16" x14ac:dyDescent="0.3">
      <c r="A4" s="2">
        <v>2005</v>
      </c>
      <c r="B4" s="2">
        <v>44.4</v>
      </c>
      <c r="C4" s="2">
        <v>6.7</v>
      </c>
      <c r="D4" s="2">
        <v>0.9</v>
      </c>
      <c r="E4" s="2">
        <v>1.7</v>
      </c>
      <c r="F4" s="2">
        <v>0.1</v>
      </c>
      <c r="G4" s="2">
        <v>1.3</v>
      </c>
      <c r="I4" s="2">
        <v>2005</v>
      </c>
      <c r="J4" s="6">
        <f t="shared" si="1"/>
        <v>3.7932394694381792</v>
      </c>
      <c r="K4" s="6">
        <f t="shared" si="0"/>
        <v>1.9021075263969205</v>
      </c>
      <c r="L4" s="6">
        <f t="shared" si="0"/>
        <v>-0.10536051565782628</v>
      </c>
      <c r="M4" s="6">
        <f t="shared" si="0"/>
        <v>0.53062825106217038</v>
      </c>
      <c r="N4" s="6">
        <f t="shared" si="0"/>
        <v>-2.3025850929940455</v>
      </c>
      <c r="O4" s="6">
        <f t="shared" si="0"/>
        <v>0.26236426446749106</v>
      </c>
      <c r="P4" s="6">
        <f t="shared" si="2"/>
        <v>0.68006565045214817</v>
      </c>
    </row>
    <row r="5" spans="1:16" x14ac:dyDescent="0.3">
      <c r="A5" s="2">
        <v>2006</v>
      </c>
      <c r="B5" s="2">
        <v>74.8</v>
      </c>
      <c r="C5" s="2">
        <v>0.1</v>
      </c>
      <c r="D5" s="2">
        <v>12.2</v>
      </c>
      <c r="E5" s="2">
        <v>22.5</v>
      </c>
      <c r="F5" s="2">
        <v>0.3</v>
      </c>
      <c r="G5" s="2">
        <v>0.1</v>
      </c>
      <c r="I5" s="2">
        <v>2006</v>
      </c>
      <c r="J5" s="6">
        <f t="shared" si="1"/>
        <v>4.3148178849804317</v>
      </c>
      <c r="K5" s="6">
        <f t="shared" si="0"/>
        <v>-2.3025850929940455</v>
      </c>
      <c r="L5" s="6">
        <f t="shared" si="0"/>
        <v>2.5014359517392109</v>
      </c>
      <c r="M5" s="6">
        <f t="shared" si="0"/>
        <v>3.1135153092103742</v>
      </c>
      <c r="N5" s="6">
        <f t="shared" si="0"/>
        <v>-1.2039728043259361</v>
      </c>
      <c r="O5" s="6">
        <f t="shared" si="0"/>
        <v>-2.3025850929940455</v>
      </c>
      <c r="P5" s="6">
        <f t="shared" si="2"/>
        <v>0.68677102593599848</v>
      </c>
    </row>
    <row r="6" spans="1:16" x14ac:dyDescent="0.3">
      <c r="A6" s="2">
        <v>2007</v>
      </c>
      <c r="B6" s="2">
        <v>16</v>
      </c>
      <c r="C6" s="2">
        <v>18.2</v>
      </c>
      <c r="D6" s="2">
        <v>31.7</v>
      </c>
      <c r="E6" s="2">
        <v>0.3</v>
      </c>
      <c r="F6" s="2">
        <v>1</v>
      </c>
      <c r="G6" s="2">
        <v>1.6</v>
      </c>
      <c r="I6" s="2">
        <v>2007</v>
      </c>
      <c r="J6" s="6">
        <f t="shared" si="1"/>
        <v>2.7725887222397811</v>
      </c>
      <c r="K6" s="6">
        <f t="shared" si="0"/>
        <v>2.9014215940827497</v>
      </c>
      <c r="L6" s="6">
        <f t="shared" si="0"/>
        <v>3.4563166808832348</v>
      </c>
      <c r="M6" s="6">
        <f t="shared" si="0"/>
        <v>-1.2039728043259361</v>
      </c>
      <c r="N6" s="6">
        <f t="shared" si="0"/>
        <v>0</v>
      </c>
      <c r="O6" s="6">
        <f t="shared" si="0"/>
        <v>0.47000362924573563</v>
      </c>
      <c r="P6" s="6">
        <f t="shared" si="2"/>
        <v>1.3993929703542607</v>
      </c>
    </row>
    <row r="7" spans="1:16" x14ac:dyDescent="0.3">
      <c r="A7" s="2">
        <v>2008</v>
      </c>
      <c r="B7" s="2">
        <v>33.299999999999997</v>
      </c>
      <c r="C7" s="2">
        <v>0.2</v>
      </c>
      <c r="D7" s="2">
        <v>0.1</v>
      </c>
      <c r="E7" s="2">
        <v>2.5</v>
      </c>
      <c r="F7" s="2">
        <v>0.1</v>
      </c>
      <c r="G7" s="2">
        <v>1</v>
      </c>
      <c r="I7" s="2">
        <v>2008</v>
      </c>
      <c r="J7" s="6">
        <f t="shared" si="1"/>
        <v>3.505557396986398</v>
      </c>
      <c r="K7" s="6">
        <f t="shared" si="0"/>
        <v>-1.6094379124341003</v>
      </c>
      <c r="L7" s="6">
        <f t="shared" si="0"/>
        <v>-2.3025850929940455</v>
      </c>
      <c r="M7" s="6">
        <f t="shared" si="0"/>
        <v>0.91629073187415511</v>
      </c>
      <c r="N7" s="6">
        <f t="shared" si="0"/>
        <v>-2.3025850929940455</v>
      </c>
      <c r="O7" s="6">
        <f t="shared" si="0"/>
        <v>0</v>
      </c>
      <c r="P7" s="6">
        <f t="shared" si="2"/>
        <v>-0.29879332826027299</v>
      </c>
    </row>
    <row r="8" spans="1:16" x14ac:dyDescent="0.3">
      <c r="A8" s="2">
        <v>2009</v>
      </c>
      <c r="B8" s="2">
        <v>148.19999999999999</v>
      </c>
      <c r="C8" s="2">
        <v>9.4</v>
      </c>
      <c r="D8" s="2">
        <v>14.5</v>
      </c>
      <c r="E8" s="2">
        <v>15.9</v>
      </c>
      <c r="F8" s="2">
        <v>47</v>
      </c>
      <c r="G8" s="2">
        <v>1.9</v>
      </c>
      <c r="I8" s="2">
        <v>2009</v>
      </c>
      <c r="J8" s="6">
        <f t="shared" si="1"/>
        <v>4.9985627128619861</v>
      </c>
      <c r="K8" s="6">
        <f t="shared" si="0"/>
        <v>2.2407096892759584</v>
      </c>
      <c r="L8" s="6">
        <f t="shared" si="0"/>
        <v>2.6741486494265287</v>
      </c>
      <c r="M8" s="6">
        <f t="shared" si="0"/>
        <v>2.7663191092261861</v>
      </c>
      <c r="N8" s="6">
        <f t="shared" si="0"/>
        <v>3.8501476017100584</v>
      </c>
      <c r="O8" s="6">
        <f t="shared" si="0"/>
        <v>0.64185388617239469</v>
      </c>
      <c r="P8" s="6">
        <f t="shared" si="2"/>
        <v>2.8619569414455186</v>
      </c>
    </row>
    <row r="9" spans="1:16" x14ac:dyDescent="0.3">
      <c r="A9" s="2">
        <v>2010</v>
      </c>
      <c r="B9" s="2">
        <v>5.5</v>
      </c>
      <c r="C9" s="2">
        <v>0.1</v>
      </c>
      <c r="D9" s="2">
        <v>0.1</v>
      </c>
      <c r="E9" s="2">
        <v>0.1</v>
      </c>
      <c r="F9" s="2">
        <v>0.1</v>
      </c>
      <c r="G9" s="2">
        <v>0.1</v>
      </c>
      <c r="I9" s="2">
        <v>2010</v>
      </c>
      <c r="J9" s="6">
        <f t="shared" si="1"/>
        <v>1.7047480922384253</v>
      </c>
      <c r="K9" s="6">
        <f t="shared" si="0"/>
        <v>-2.3025850929940455</v>
      </c>
      <c r="L9" s="6">
        <f t="shared" si="0"/>
        <v>-2.3025850929940455</v>
      </c>
      <c r="M9" s="6">
        <f t="shared" si="0"/>
        <v>-2.3025850929940455</v>
      </c>
      <c r="N9" s="6">
        <f t="shared" si="0"/>
        <v>-2.3025850929940455</v>
      </c>
      <c r="O9" s="6">
        <f t="shared" si="0"/>
        <v>-2.3025850929940455</v>
      </c>
      <c r="P9" s="6">
        <f t="shared" si="2"/>
        <v>-1.6346962287886335</v>
      </c>
    </row>
    <row r="10" spans="1:16" x14ac:dyDescent="0.3">
      <c r="A10" s="2">
        <v>2011</v>
      </c>
      <c r="B10" s="2">
        <v>6.8</v>
      </c>
      <c r="C10" s="2">
        <v>40.799999999999997</v>
      </c>
      <c r="D10" s="2">
        <v>5.7</v>
      </c>
      <c r="E10" s="2">
        <v>0.6</v>
      </c>
      <c r="F10" s="2">
        <v>5.7</v>
      </c>
      <c r="G10" s="2">
        <v>0.1</v>
      </c>
      <c r="I10" s="2">
        <v>2011</v>
      </c>
      <c r="J10" s="6">
        <f t="shared" si="1"/>
        <v>1.9169226121820611</v>
      </c>
      <c r="K10" s="6">
        <f t="shared" si="0"/>
        <v>3.708682081410116</v>
      </c>
      <c r="L10" s="6">
        <f t="shared" si="0"/>
        <v>1.7404661748405046</v>
      </c>
      <c r="M10" s="6">
        <f t="shared" si="0"/>
        <v>-0.51082562376599072</v>
      </c>
      <c r="N10" s="6">
        <f t="shared" si="0"/>
        <v>1.7404661748405046</v>
      </c>
      <c r="O10" s="6">
        <f t="shared" si="0"/>
        <v>-2.3025850929940455</v>
      </c>
      <c r="P10" s="6">
        <f t="shared" si="2"/>
        <v>1.0488543877521916</v>
      </c>
    </row>
    <row r="11" spans="1:16" x14ac:dyDescent="0.3">
      <c r="A11" s="2">
        <v>2012</v>
      </c>
      <c r="B11" s="2">
        <v>44.4</v>
      </c>
      <c r="C11" s="2">
        <v>5.2</v>
      </c>
      <c r="D11" s="2">
        <v>40</v>
      </c>
      <c r="E11" s="2">
        <v>4</v>
      </c>
      <c r="F11" s="2">
        <v>0.1</v>
      </c>
      <c r="G11" s="2">
        <v>0.2</v>
      </c>
      <c r="I11" s="2">
        <v>2012</v>
      </c>
      <c r="J11" s="6">
        <f t="shared" si="1"/>
        <v>3.7932394694381792</v>
      </c>
      <c r="K11" s="6">
        <f t="shared" si="0"/>
        <v>1.6486586255873816</v>
      </c>
      <c r="L11" s="6">
        <f t="shared" si="0"/>
        <v>3.6888794541139363</v>
      </c>
      <c r="M11" s="6">
        <f t="shared" si="0"/>
        <v>1.3862943611198906</v>
      </c>
      <c r="N11" s="6">
        <f t="shared" si="0"/>
        <v>-2.3025850929940455</v>
      </c>
      <c r="O11" s="6">
        <f t="shared" si="0"/>
        <v>-1.6094379124341003</v>
      </c>
      <c r="P11" s="6">
        <f t="shared" si="2"/>
        <v>1.1008414841385403</v>
      </c>
    </row>
    <row r="12" spans="1:16" x14ac:dyDescent="0.3">
      <c r="A12" s="2">
        <v>2013</v>
      </c>
      <c r="B12" s="2">
        <v>16.100000000000001</v>
      </c>
      <c r="C12" s="2">
        <v>91.1</v>
      </c>
      <c r="D12" s="2">
        <v>32.9</v>
      </c>
      <c r="E12" s="2">
        <v>1.4</v>
      </c>
      <c r="F12" s="2">
        <v>0.2</v>
      </c>
      <c r="G12" s="2">
        <v>7</v>
      </c>
      <c r="I12" s="2">
        <v>2013</v>
      </c>
      <c r="J12" s="6">
        <f t="shared" si="1"/>
        <v>2.7788192719904172</v>
      </c>
      <c r="K12" s="6">
        <f t="shared" si="0"/>
        <v>4.5119578042659123</v>
      </c>
      <c r="L12" s="6">
        <f t="shared" si="0"/>
        <v>3.493472657771326</v>
      </c>
      <c r="M12" s="6">
        <f t="shared" si="0"/>
        <v>0.33647223662121289</v>
      </c>
      <c r="N12" s="6">
        <f t="shared" si="0"/>
        <v>-1.6094379124341003</v>
      </c>
      <c r="O12" s="6">
        <f t="shared" si="0"/>
        <v>1.9459101490553132</v>
      </c>
      <c r="P12" s="6">
        <f t="shared" si="2"/>
        <v>1.9095323678783469</v>
      </c>
    </row>
    <row r="13" spans="1:16" x14ac:dyDescent="0.3">
      <c r="A13" s="2">
        <v>2014</v>
      </c>
      <c r="B13" s="2">
        <v>25.8</v>
      </c>
      <c r="C13" s="2">
        <v>54.2</v>
      </c>
      <c r="D13" s="2">
        <v>1.8</v>
      </c>
      <c r="E13" s="2">
        <v>29.5</v>
      </c>
      <c r="F13" s="2">
        <v>33.299999999999997</v>
      </c>
      <c r="G13" s="2">
        <v>35</v>
      </c>
      <c r="I13" s="2">
        <v>2014</v>
      </c>
      <c r="J13" s="6">
        <f t="shared" si="1"/>
        <v>3.2503744919275719</v>
      </c>
      <c r="K13" s="6">
        <f t="shared" si="0"/>
        <v>3.9926809084456005</v>
      </c>
      <c r="L13" s="6">
        <f t="shared" si="0"/>
        <v>0.58778666490211906</v>
      </c>
      <c r="M13" s="6">
        <f t="shared" si="0"/>
        <v>3.3843902633457743</v>
      </c>
      <c r="N13" s="6">
        <f t="shared" si="0"/>
        <v>3.505557396986398</v>
      </c>
      <c r="O13" s="6">
        <f t="shared" si="0"/>
        <v>3.5553480614894135</v>
      </c>
      <c r="P13" s="6">
        <f t="shared" si="2"/>
        <v>3.0460229645161463</v>
      </c>
    </row>
    <row r="14" spans="1:16" x14ac:dyDescent="0.3">
      <c r="A14" s="2">
        <v>2015</v>
      </c>
      <c r="B14" s="2">
        <v>116.1</v>
      </c>
      <c r="C14" s="2">
        <v>25</v>
      </c>
      <c r="D14" s="2">
        <v>40.5</v>
      </c>
      <c r="E14" s="2">
        <v>1.5</v>
      </c>
      <c r="F14" s="2">
        <v>0.5</v>
      </c>
      <c r="G14" s="2">
        <v>11.6</v>
      </c>
      <c r="I14" s="2">
        <v>2015</v>
      </c>
      <c r="J14" s="6">
        <f t="shared" si="1"/>
        <v>4.7544518887038461</v>
      </c>
      <c r="K14" s="6">
        <f t="shared" si="0"/>
        <v>3.2188758248682006</v>
      </c>
      <c r="L14" s="6">
        <f t="shared" si="0"/>
        <v>3.7013019741124933</v>
      </c>
      <c r="M14" s="6">
        <f t="shared" si="0"/>
        <v>0.40546510810816438</v>
      </c>
      <c r="N14" s="6">
        <f t="shared" si="0"/>
        <v>-0.69314718055994529</v>
      </c>
      <c r="O14" s="6">
        <f t="shared" si="0"/>
        <v>2.451005098112319</v>
      </c>
      <c r="P14" s="6">
        <f t="shared" si="2"/>
        <v>2.3063254522241796</v>
      </c>
    </row>
    <row r="15" spans="1:16" x14ac:dyDescent="0.3">
      <c r="A15" s="2">
        <v>2016</v>
      </c>
      <c r="B15" s="2">
        <v>19.5</v>
      </c>
      <c r="C15" s="2">
        <v>4.8</v>
      </c>
      <c r="D15" s="2">
        <v>19.7</v>
      </c>
      <c r="E15" s="2">
        <v>3.8</v>
      </c>
      <c r="F15" s="2">
        <v>30.2</v>
      </c>
      <c r="G15" s="2">
        <v>3.6</v>
      </c>
      <c r="I15" s="2">
        <v>2016</v>
      </c>
      <c r="J15" s="6">
        <f t="shared" si="1"/>
        <v>2.9704144655697009</v>
      </c>
      <c r="K15" s="6">
        <f t="shared" si="0"/>
        <v>1.5686159179138452</v>
      </c>
      <c r="L15" s="6">
        <f t="shared" si="0"/>
        <v>2.9806186357439426</v>
      </c>
      <c r="M15" s="6">
        <f t="shared" si="0"/>
        <v>1.33500106673234</v>
      </c>
      <c r="N15" s="6">
        <f t="shared" si="0"/>
        <v>3.4078419243808238</v>
      </c>
      <c r="O15" s="6">
        <f t="shared" si="0"/>
        <v>1.2809338454620642</v>
      </c>
      <c r="P15" s="6">
        <f t="shared" si="2"/>
        <v>2.2572376426337861</v>
      </c>
    </row>
    <row r="16" spans="1:16" x14ac:dyDescent="0.3">
      <c r="A16" s="2">
        <v>2017</v>
      </c>
      <c r="B16" s="2">
        <v>49</v>
      </c>
      <c r="C16" s="2">
        <v>0.1</v>
      </c>
      <c r="D16" s="2">
        <v>17.600000000000001</v>
      </c>
      <c r="E16" s="2">
        <v>0.4</v>
      </c>
      <c r="F16" s="2">
        <v>14.7</v>
      </c>
      <c r="G16" s="2">
        <v>0.1</v>
      </c>
      <c r="I16" s="2">
        <v>2017</v>
      </c>
      <c r="J16" s="6">
        <f t="shared" si="1"/>
        <v>3.8918202981106265</v>
      </c>
      <c r="K16" s="6">
        <f t="shared" si="0"/>
        <v>-2.3025850929940455</v>
      </c>
      <c r="L16" s="6">
        <f t="shared" si="0"/>
        <v>2.8678989020441064</v>
      </c>
      <c r="M16" s="6">
        <f t="shared" si="0"/>
        <v>-0.916290731874155</v>
      </c>
      <c r="N16" s="6">
        <f t="shared" si="0"/>
        <v>2.6878474937846906</v>
      </c>
      <c r="O16" s="6">
        <f t="shared" si="0"/>
        <v>-2.3025850929940455</v>
      </c>
      <c r="P16" s="6">
        <f t="shared" si="2"/>
        <v>0.65435096267952952</v>
      </c>
    </row>
    <row r="17" spans="1:16" x14ac:dyDescent="0.3">
      <c r="A17" s="2">
        <v>2018</v>
      </c>
      <c r="B17" s="2">
        <v>70.5</v>
      </c>
      <c r="C17" s="2">
        <v>5.6</v>
      </c>
      <c r="D17" s="2">
        <v>51.1</v>
      </c>
      <c r="E17" s="2">
        <v>11.3</v>
      </c>
      <c r="F17" s="2">
        <v>1.2</v>
      </c>
      <c r="G17" s="2">
        <v>4.8</v>
      </c>
      <c r="I17" s="2">
        <v>2018</v>
      </c>
      <c r="J17" s="6">
        <f t="shared" si="1"/>
        <v>4.255612709818223</v>
      </c>
      <c r="K17" s="6">
        <f t="shared" si="0"/>
        <v>1.7227665977411035</v>
      </c>
      <c r="L17" s="6">
        <f t="shared" si="0"/>
        <v>3.9337844972096589</v>
      </c>
      <c r="M17" s="6">
        <f t="shared" si="0"/>
        <v>2.4248027257182949</v>
      </c>
      <c r="N17" s="6">
        <f t="shared" si="0"/>
        <v>0.18232155679395459</v>
      </c>
      <c r="O17" s="6">
        <f t="shared" si="0"/>
        <v>1.5686159179138452</v>
      </c>
      <c r="P17" s="6">
        <f t="shared" si="2"/>
        <v>2.3479840008658468</v>
      </c>
    </row>
    <row r="18" spans="1:16" x14ac:dyDescent="0.3">
      <c r="A18" s="2">
        <v>2019</v>
      </c>
      <c r="B18" s="2">
        <v>39.4</v>
      </c>
      <c r="C18" s="2">
        <v>159.5</v>
      </c>
      <c r="D18" s="2">
        <v>10.6</v>
      </c>
      <c r="E18" s="2">
        <v>21.4</v>
      </c>
      <c r="F18" s="2">
        <v>54.9</v>
      </c>
      <c r="G18" s="2">
        <v>3</v>
      </c>
      <c r="I18" s="2">
        <v>2019</v>
      </c>
      <c r="J18" s="6">
        <f t="shared" si="1"/>
        <v>3.673765816303888</v>
      </c>
      <c r="K18" s="6">
        <f t="shared" ref="K18:K22" si="3">LN(C18)</f>
        <v>5.072043922224899</v>
      </c>
      <c r="L18" s="6">
        <f t="shared" ref="L18:L22" si="4">LN(D18)</f>
        <v>2.3608540011180215</v>
      </c>
      <c r="M18" s="6">
        <f t="shared" ref="M18:M22" si="5">LN(E18)</f>
        <v>3.0633909220278057</v>
      </c>
      <c r="N18" s="6">
        <f t="shared" ref="N18:N22" si="6">LN(F18)</f>
        <v>4.0055133485154846</v>
      </c>
      <c r="O18" s="6">
        <f t="shared" ref="O18:O22" si="7">LN(G18)</f>
        <v>1.0986122886681098</v>
      </c>
      <c r="P18" s="6">
        <f t="shared" si="2"/>
        <v>3.2123633831430349</v>
      </c>
    </row>
    <row r="19" spans="1:16" x14ac:dyDescent="0.3">
      <c r="A19" s="2">
        <v>2020</v>
      </c>
      <c r="B19" s="2">
        <v>6.4</v>
      </c>
      <c r="C19" s="2">
        <v>1.9</v>
      </c>
      <c r="D19" s="2">
        <v>12.3</v>
      </c>
      <c r="E19" s="2">
        <v>14.9</v>
      </c>
      <c r="F19" s="2">
        <v>0.6</v>
      </c>
      <c r="G19" s="2">
        <v>0.1</v>
      </c>
      <c r="I19" s="2">
        <v>2020</v>
      </c>
      <c r="J19" s="6">
        <f t="shared" si="1"/>
        <v>1.8562979903656263</v>
      </c>
      <c r="K19" s="6">
        <f t="shared" si="3"/>
        <v>0.64185388617239469</v>
      </c>
      <c r="L19" s="6">
        <f t="shared" si="4"/>
        <v>2.5095992623783721</v>
      </c>
      <c r="M19" s="6">
        <f t="shared" si="5"/>
        <v>2.7013612129514133</v>
      </c>
      <c r="N19" s="6">
        <f t="shared" si="6"/>
        <v>-0.51082562376599072</v>
      </c>
      <c r="O19" s="6">
        <f t="shared" si="7"/>
        <v>-2.3025850929940455</v>
      </c>
      <c r="P19" s="6">
        <f t="shared" si="2"/>
        <v>0.81595027251796159</v>
      </c>
    </row>
    <row r="20" spans="1:16" x14ac:dyDescent="0.3">
      <c r="A20" s="2">
        <v>2021</v>
      </c>
      <c r="B20" s="2">
        <v>71.3</v>
      </c>
      <c r="C20" s="2">
        <v>4.2</v>
      </c>
      <c r="D20" s="2">
        <v>33.1</v>
      </c>
      <c r="E20" s="2">
        <v>0.7</v>
      </c>
      <c r="F20" s="2">
        <v>3.4</v>
      </c>
      <c r="G20" s="2">
        <v>0.4</v>
      </c>
      <c r="I20" s="2">
        <v>2021</v>
      </c>
      <c r="J20" s="6">
        <f t="shared" si="1"/>
        <v>4.26689632742025</v>
      </c>
      <c r="K20" s="6">
        <f t="shared" si="3"/>
        <v>1.4350845252893227</v>
      </c>
      <c r="L20" s="6">
        <f t="shared" si="4"/>
        <v>3.4995332823830174</v>
      </c>
      <c r="M20" s="6">
        <f t="shared" si="5"/>
        <v>-0.35667494393873245</v>
      </c>
      <c r="N20" s="6">
        <f t="shared" si="6"/>
        <v>1.2237754316221157</v>
      </c>
      <c r="O20" s="6">
        <f t="shared" si="7"/>
        <v>-0.916290731874155</v>
      </c>
      <c r="P20" s="6">
        <f t="shared" si="2"/>
        <v>1.5253873151503035</v>
      </c>
    </row>
    <row r="21" spans="1:16" x14ac:dyDescent="0.3">
      <c r="A21" s="2">
        <v>2022</v>
      </c>
      <c r="B21" s="2">
        <v>30.9</v>
      </c>
      <c r="C21" s="2">
        <v>0.1</v>
      </c>
      <c r="D21" s="2">
        <v>0.4</v>
      </c>
      <c r="E21" s="2">
        <v>7.8</v>
      </c>
      <c r="F21" s="2">
        <v>3.3</v>
      </c>
      <c r="G21" s="2">
        <v>0.6</v>
      </c>
      <c r="I21" s="2">
        <v>2022</v>
      </c>
      <c r="J21" s="6">
        <f t="shared" si="1"/>
        <v>3.4307561839036995</v>
      </c>
      <c r="K21" s="6">
        <f t="shared" si="3"/>
        <v>-2.3025850929940455</v>
      </c>
      <c r="L21" s="6">
        <f t="shared" si="4"/>
        <v>-0.916290731874155</v>
      </c>
      <c r="M21" s="6">
        <f t="shared" si="5"/>
        <v>2.0541237336955462</v>
      </c>
      <c r="N21" s="6">
        <f t="shared" si="6"/>
        <v>1.1939224684724346</v>
      </c>
      <c r="O21" s="6">
        <f t="shared" si="7"/>
        <v>-0.51082562376599072</v>
      </c>
      <c r="P21" s="6">
        <f t="shared" si="2"/>
        <v>0.49151682290624815</v>
      </c>
    </row>
    <row r="22" spans="1:16" x14ac:dyDescent="0.3">
      <c r="A22" s="2">
        <v>2023</v>
      </c>
      <c r="B22" s="2">
        <v>240.8</v>
      </c>
      <c r="C22" s="2">
        <v>13.5</v>
      </c>
      <c r="D22" s="2">
        <v>1.6</v>
      </c>
      <c r="E22" s="2">
        <v>0.9</v>
      </c>
      <c r="F22" s="2">
        <v>16.100000000000001</v>
      </c>
      <c r="G22" s="2">
        <v>0.8</v>
      </c>
      <c r="I22" s="2">
        <v>2023</v>
      </c>
      <c r="J22" s="6">
        <f t="shared" si="1"/>
        <v>5.4839667134346657</v>
      </c>
      <c r="K22" s="6">
        <f t="shared" si="3"/>
        <v>2.6026896854443837</v>
      </c>
      <c r="L22" s="6">
        <f t="shared" si="4"/>
        <v>0.47000362924573563</v>
      </c>
      <c r="M22" s="6">
        <f t="shared" si="5"/>
        <v>-0.10536051565782628</v>
      </c>
      <c r="N22" s="6">
        <f t="shared" si="6"/>
        <v>2.7788192719904172</v>
      </c>
      <c r="O22" s="6">
        <f t="shared" si="7"/>
        <v>-0.22314355131420971</v>
      </c>
      <c r="P22" s="6">
        <f t="shared" si="2"/>
        <v>1.8344958721905276</v>
      </c>
    </row>
    <row r="23" spans="1:16" x14ac:dyDescent="0.3">
      <c r="B23">
        <f>MIN(B2:B22)</f>
        <v>5.5</v>
      </c>
    </row>
    <row r="24" spans="1:16" x14ac:dyDescent="0.3">
      <c r="B24">
        <f>MAX(B2:B22)</f>
        <v>240.8</v>
      </c>
    </row>
    <row r="26" spans="1:16" x14ac:dyDescent="0.3">
      <c r="A26" t="s">
        <v>31</v>
      </c>
      <c r="B26" s="3"/>
    </row>
    <row r="27" spans="1:16" x14ac:dyDescent="0.3">
      <c r="B27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6a32bfe-bc3d-4e03-bbf1-51e75331e94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4184442FC167498E05B02FE8C8592E" ma:contentTypeVersion="11" ma:contentTypeDescription="Crear nuevo documento." ma:contentTypeScope="" ma:versionID="ae41f732fe654f38e6f83c97af048fde">
  <xsd:schema xmlns:xsd="http://www.w3.org/2001/XMLSchema" xmlns:xs="http://www.w3.org/2001/XMLSchema" xmlns:p="http://schemas.microsoft.com/office/2006/metadata/properties" xmlns:ns3="56a32bfe-bc3d-4e03-bbf1-51e75331e94b" targetNamespace="http://schemas.microsoft.com/office/2006/metadata/properties" ma:root="true" ma:fieldsID="dab6ca3581c2f20de37c21364e300c99" ns3:_="">
    <xsd:import namespace="56a32bfe-bc3d-4e03-bbf1-51e75331e9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a32bfe-bc3d-4e03-bbf1-51e75331e9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437901-235F-4557-9C85-17F598818260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56a32bfe-bc3d-4e03-bbf1-51e75331e94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C119D56-4340-469B-A134-040655768C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BA4621-9693-46B5-BB6C-8B50EA0F38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a32bfe-bc3d-4e03-bbf1-51e75331e9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Tipo de cambio</vt:lpstr>
      <vt:lpstr>INPC</vt:lpstr>
      <vt:lpstr>INPC datos</vt:lpstr>
      <vt:lpstr>Humedad relativa</vt:lpstr>
      <vt:lpstr>Humedad relativa ciclo</vt:lpstr>
      <vt:lpstr>Temperatura</vt:lpstr>
      <vt:lpstr>Temperatura ciclo</vt:lpstr>
      <vt:lpstr>Temperatura ciclo ln</vt:lpstr>
      <vt:lpstr>Lluvia</vt:lpstr>
      <vt:lpstr>Lluvia ciclo</vt:lpstr>
      <vt:lpstr>Lluvia ciclo ln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Reyes Morales</dc:creator>
  <cp:keywords/>
  <dc:description/>
  <cp:lastModifiedBy>Laura Reyes Morales</cp:lastModifiedBy>
  <cp:revision/>
  <dcterms:created xsi:type="dcterms:W3CDTF">2024-08-25T05:58:19Z</dcterms:created>
  <dcterms:modified xsi:type="dcterms:W3CDTF">2024-10-02T15:03:10Z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0x010100284184442FC167498E05B02FE8C8592E</vt:lpwstr>
  </property>
</Properties>
</file>