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Flume Run 3 - 05:02:19/"/>
    </mc:Choice>
  </mc:AlternateContent>
  <xr:revisionPtr revIDLastSave="0" documentId="13_ncr:1_{910B4B51-40D4-DD4E-A525-BCA2EE194FAF}" xr6:coauthVersionLast="45" xr6:coauthVersionMax="45" xr10:uidLastSave="{00000000-0000-0000-0000-000000000000}"/>
  <bookViews>
    <workbookView xWindow="65160" yWindow="640" windowWidth="28800" windowHeight="16380" xr2:uid="{52615FB0-B151-6949-8AF3-09F7CF6A1427}"/>
  </bookViews>
  <sheets>
    <sheet name="mTec Plate Counts" sheetId="1" r:id="rId1"/>
    <sheet name="mEnt Plate Counts" sheetId="2" r:id="rId2"/>
    <sheet name="Tet Plate Counts" sheetId="3" r:id="rId3"/>
    <sheet name="Compari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3" l="1"/>
  <c r="E68" i="3" l="1"/>
  <c r="E66" i="3"/>
  <c r="E64" i="3"/>
  <c r="E62" i="3"/>
  <c r="E60" i="3"/>
  <c r="E58" i="3"/>
  <c r="E56" i="3"/>
  <c r="E54" i="3"/>
  <c r="E52" i="3"/>
  <c r="E50" i="3"/>
  <c r="E48" i="3"/>
  <c r="E46" i="3"/>
  <c r="E45" i="3"/>
  <c r="E26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68" i="2"/>
  <c r="E66" i="2"/>
  <c r="E64" i="2"/>
  <c r="E62" i="2"/>
  <c r="E60" i="2"/>
  <c r="E58" i="2"/>
  <c r="E56" i="2"/>
  <c r="E54" i="2"/>
  <c r="E52" i="2"/>
  <c r="E50" i="2"/>
  <c r="E48" i="2"/>
  <c r="E46" i="2"/>
  <c r="E45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<sst xmlns="http://schemas.openxmlformats.org/spreadsheetml/2006/main" count="799" uniqueCount="60">
  <si>
    <t>Sample</t>
  </si>
  <si>
    <t>Amount Filtered</t>
  </si>
  <si>
    <t>Plate Used</t>
  </si>
  <si>
    <t>Count</t>
  </si>
  <si>
    <t>cfu/100 mL</t>
  </si>
  <si>
    <t>Manure</t>
  </si>
  <si>
    <t>5 uL</t>
  </si>
  <si>
    <t>mTec</t>
  </si>
  <si>
    <t>Holding Tank</t>
  </si>
  <si>
    <t>100 uL</t>
  </si>
  <si>
    <t>Source Water</t>
  </si>
  <si>
    <t>100 mL</t>
  </si>
  <si>
    <t>Pre-Upstream</t>
  </si>
  <si>
    <t>Pre-Downstream</t>
  </si>
  <si>
    <t>Upstream 1</t>
  </si>
  <si>
    <t>5 mL</t>
  </si>
  <si>
    <t>Upstream 2</t>
  </si>
  <si>
    <t>Upstream 3</t>
  </si>
  <si>
    <t>Upstream 4</t>
  </si>
  <si>
    <t>Upstream 5</t>
  </si>
  <si>
    <t>Upstream 6</t>
  </si>
  <si>
    <t>Upstream 7</t>
  </si>
  <si>
    <t>Upstream 8</t>
  </si>
  <si>
    <t>Upstream 9</t>
  </si>
  <si>
    <t>Downstream 1</t>
  </si>
  <si>
    <t>Downstream 2</t>
  </si>
  <si>
    <t>Downstream 3</t>
  </si>
  <si>
    <t>Downstream 4</t>
  </si>
  <si>
    <t>Downstream 5</t>
  </si>
  <si>
    <t>Downstream 6</t>
  </si>
  <si>
    <t>Downstream 7</t>
  </si>
  <si>
    <t>Downstream 8</t>
  </si>
  <si>
    <t>Downstream 9</t>
  </si>
  <si>
    <t>15 uL</t>
  </si>
  <si>
    <t>300 uL</t>
  </si>
  <si>
    <t>15 mL</t>
  </si>
  <si>
    <t>Pre-Infiltration</t>
  </si>
  <si>
    <t>50 mL</t>
  </si>
  <si>
    <t>Infiltration 1</t>
  </si>
  <si>
    <t>Infiltration 2</t>
  </si>
  <si>
    <t>Infiltration 3</t>
  </si>
  <si>
    <t>Infiltration 4</t>
  </si>
  <si>
    <t>Infiltration 5</t>
  </si>
  <si>
    <t>Infiltration 6</t>
  </si>
  <si>
    <t>Infiltration 7</t>
  </si>
  <si>
    <t>Infiltration 8</t>
  </si>
  <si>
    <t>Infiltration 9</t>
  </si>
  <si>
    <t>Infiltration 10</t>
  </si>
  <si>
    <t>Infiltration 11</t>
  </si>
  <si>
    <t>Infiltration 12</t>
  </si>
  <si>
    <t>mEnt</t>
  </si>
  <si>
    <t>TMTC</t>
  </si>
  <si>
    <t>x</t>
  </si>
  <si>
    <t>Tet</t>
  </si>
  <si>
    <t>30 uL</t>
  </si>
  <si>
    <t>600 uL</t>
  </si>
  <si>
    <t>30 mL</t>
  </si>
  <si>
    <t>E. Coli</t>
  </si>
  <si>
    <t>Ent</t>
  </si>
  <si>
    <t>Tet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</si>
</sst>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77FE-F4BA-1143-8599-A0E4D0D0547D}">
  <dimension ref="A1:H69"/>
  <sheetViews>
    <sheetView tabSelected="1" workbookViewId="0">
      <selection activeCell="D47" sqref="D47"/>
    </sheetView>
  </sheetViews>
  <sheetFormatPr baseColWidth="10" defaultRowHeight="16" x14ac:dyDescent="0.2"/>
  <cols>
    <col min="1" max="1" width="13.83203125" style="9" bestFit="1" customWidth="1"/>
    <col min="2" max="2" width="14.5" style="9" bestFit="1" customWidth="1"/>
    <col min="3" max="3" width="10" style="9" bestFit="1" customWidth="1"/>
    <col min="4" max="4" width="10.83203125" style="9"/>
    <col min="5" max="5" width="12.6640625" style="9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x14ac:dyDescent="0.2">
      <c r="A2" s="4" t="s">
        <v>5</v>
      </c>
      <c r="B2" s="2" t="s">
        <v>6</v>
      </c>
      <c r="C2" s="2" t="s">
        <v>7</v>
      </c>
      <c r="D2" s="1">
        <v>21</v>
      </c>
      <c r="E2" s="5">
        <f>D2*20000</f>
        <v>420000</v>
      </c>
    </row>
    <row r="3" spans="1:8" x14ac:dyDescent="0.2">
      <c r="A3" s="4" t="s">
        <v>8</v>
      </c>
      <c r="B3" s="2" t="s">
        <v>9</v>
      </c>
      <c r="C3" s="2" t="s">
        <v>7</v>
      </c>
      <c r="D3" s="1">
        <v>12</v>
      </c>
      <c r="E3" s="5">
        <f>D3*1000</f>
        <v>12000</v>
      </c>
    </row>
    <row r="4" spans="1:8" x14ac:dyDescent="0.2">
      <c r="A4" s="6" t="s">
        <v>10</v>
      </c>
      <c r="B4" s="2" t="s">
        <v>11</v>
      </c>
      <c r="C4" s="2" t="s">
        <v>7</v>
      </c>
      <c r="D4" s="1">
        <v>6</v>
      </c>
      <c r="E4" s="5">
        <f>D4</f>
        <v>6</v>
      </c>
    </row>
    <row r="5" spans="1:8" x14ac:dyDescent="0.2">
      <c r="A5" s="6" t="s">
        <v>12</v>
      </c>
      <c r="B5" s="2" t="s">
        <v>11</v>
      </c>
      <c r="C5" s="2" t="s">
        <v>7</v>
      </c>
      <c r="D5" s="1">
        <v>1</v>
      </c>
      <c r="E5" s="5">
        <f t="shared" ref="E5:E6" si="0">D5</f>
        <v>1</v>
      </c>
    </row>
    <row r="6" spans="1:8" x14ac:dyDescent="0.2">
      <c r="A6" s="4" t="s">
        <v>13</v>
      </c>
      <c r="B6" s="2" t="s">
        <v>11</v>
      </c>
      <c r="C6" s="2" t="s">
        <v>7</v>
      </c>
      <c r="D6" s="1">
        <v>3</v>
      </c>
      <c r="E6" s="5">
        <f t="shared" si="0"/>
        <v>3</v>
      </c>
    </row>
    <row r="7" spans="1:8" x14ac:dyDescent="0.2">
      <c r="A7" s="6" t="s">
        <v>14</v>
      </c>
      <c r="B7" s="2" t="s">
        <v>15</v>
      </c>
      <c r="C7" s="2" t="s">
        <v>7</v>
      </c>
      <c r="D7" s="1">
        <v>8</v>
      </c>
      <c r="E7" s="5">
        <f>D7*20</f>
        <v>160</v>
      </c>
    </row>
    <row r="8" spans="1:8" x14ac:dyDescent="0.2">
      <c r="A8" s="6" t="s">
        <v>16</v>
      </c>
      <c r="B8" s="2" t="s">
        <v>15</v>
      </c>
      <c r="C8" s="2" t="s">
        <v>7</v>
      </c>
      <c r="D8" s="1">
        <v>21</v>
      </c>
      <c r="E8" s="5">
        <f t="shared" ref="E8:E24" si="1">D8*20</f>
        <v>420</v>
      </c>
    </row>
    <row r="9" spans="1:8" x14ac:dyDescent="0.2">
      <c r="A9" s="6" t="s">
        <v>17</v>
      </c>
      <c r="B9" s="2" t="s">
        <v>15</v>
      </c>
      <c r="C9" s="2" t="s">
        <v>7</v>
      </c>
      <c r="D9" s="1">
        <v>21</v>
      </c>
      <c r="E9" s="5">
        <f t="shared" si="1"/>
        <v>420</v>
      </c>
    </row>
    <row r="10" spans="1:8" x14ac:dyDescent="0.2">
      <c r="A10" s="6" t="s">
        <v>18</v>
      </c>
      <c r="B10" s="2" t="s">
        <v>15</v>
      </c>
      <c r="C10" s="2" t="s">
        <v>7</v>
      </c>
      <c r="D10" s="1">
        <v>22</v>
      </c>
      <c r="E10" s="5">
        <f t="shared" si="1"/>
        <v>440</v>
      </c>
    </row>
    <row r="11" spans="1:8" x14ac:dyDescent="0.2">
      <c r="A11" s="6" t="s">
        <v>19</v>
      </c>
      <c r="B11" s="2" t="s">
        <v>15</v>
      </c>
      <c r="C11" s="2" t="s">
        <v>7</v>
      </c>
      <c r="D11" s="1">
        <v>29</v>
      </c>
      <c r="E11" s="5">
        <f t="shared" si="1"/>
        <v>580</v>
      </c>
      <c r="H11" s="10"/>
    </row>
    <row r="12" spans="1:8" x14ac:dyDescent="0.2">
      <c r="A12" s="6" t="s">
        <v>20</v>
      </c>
      <c r="B12" s="2" t="s">
        <v>15</v>
      </c>
      <c r="C12" s="2" t="s">
        <v>7</v>
      </c>
      <c r="D12" s="1">
        <v>24</v>
      </c>
      <c r="E12" s="5">
        <f t="shared" si="1"/>
        <v>480</v>
      </c>
    </row>
    <row r="13" spans="1:8" x14ac:dyDescent="0.2">
      <c r="A13" s="6" t="s">
        <v>21</v>
      </c>
      <c r="B13" s="2" t="s">
        <v>15</v>
      </c>
      <c r="C13" s="2" t="s">
        <v>7</v>
      </c>
      <c r="D13" s="7">
        <v>24</v>
      </c>
      <c r="E13" s="5">
        <f t="shared" si="1"/>
        <v>480</v>
      </c>
    </row>
    <row r="14" spans="1:8" x14ac:dyDescent="0.2">
      <c r="A14" s="6" t="s">
        <v>22</v>
      </c>
      <c r="B14" s="2" t="s">
        <v>15</v>
      </c>
      <c r="C14" s="2" t="s">
        <v>7</v>
      </c>
      <c r="D14" s="1">
        <v>23</v>
      </c>
      <c r="E14" s="5">
        <f t="shared" si="1"/>
        <v>460</v>
      </c>
    </row>
    <row r="15" spans="1:8" x14ac:dyDescent="0.2">
      <c r="A15" s="6" t="s">
        <v>23</v>
      </c>
      <c r="B15" s="2" t="s">
        <v>15</v>
      </c>
      <c r="C15" s="2" t="s">
        <v>7</v>
      </c>
      <c r="D15" s="1">
        <v>43</v>
      </c>
      <c r="E15" s="5">
        <f t="shared" si="1"/>
        <v>860</v>
      </c>
    </row>
    <row r="16" spans="1:8" x14ac:dyDescent="0.2">
      <c r="A16" s="6" t="s">
        <v>24</v>
      </c>
      <c r="B16" s="2" t="s">
        <v>15</v>
      </c>
      <c r="C16" s="2" t="s">
        <v>7</v>
      </c>
      <c r="D16" s="1">
        <v>20</v>
      </c>
      <c r="E16" s="5">
        <f t="shared" si="1"/>
        <v>400</v>
      </c>
      <c r="G16" s="10"/>
    </row>
    <row r="17" spans="1:5" x14ac:dyDescent="0.2">
      <c r="A17" s="6" t="s">
        <v>25</v>
      </c>
      <c r="B17" s="2" t="s">
        <v>15</v>
      </c>
      <c r="C17" s="2" t="s">
        <v>7</v>
      </c>
      <c r="D17" s="1">
        <v>18</v>
      </c>
      <c r="E17" s="5">
        <f t="shared" si="1"/>
        <v>360</v>
      </c>
    </row>
    <row r="18" spans="1:5" x14ac:dyDescent="0.2">
      <c r="A18" s="6" t="s">
        <v>26</v>
      </c>
      <c r="B18" s="2" t="s">
        <v>15</v>
      </c>
      <c r="C18" s="2" t="s">
        <v>7</v>
      </c>
      <c r="D18" s="1">
        <v>31</v>
      </c>
      <c r="E18" s="5">
        <f t="shared" si="1"/>
        <v>620</v>
      </c>
    </row>
    <row r="19" spans="1:5" x14ac:dyDescent="0.2">
      <c r="A19" s="6" t="s">
        <v>27</v>
      </c>
      <c r="B19" s="2" t="s">
        <v>15</v>
      </c>
      <c r="C19" s="2" t="s">
        <v>7</v>
      </c>
      <c r="D19" s="1">
        <v>26</v>
      </c>
      <c r="E19" s="5">
        <f t="shared" si="1"/>
        <v>520</v>
      </c>
    </row>
    <row r="20" spans="1:5" x14ac:dyDescent="0.2">
      <c r="A20" s="6" t="s">
        <v>28</v>
      </c>
      <c r="B20" s="2" t="s">
        <v>15</v>
      </c>
      <c r="C20" s="2" t="s">
        <v>7</v>
      </c>
      <c r="D20" s="1">
        <v>28</v>
      </c>
      <c r="E20" s="5">
        <f t="shared" si="1"/>
        <v>560</v>
      </c>
    </row>
    <row r="21" spans="1:5" x14ac:dyDescent="0.2">
      <c r="A21" s="6" t="s">
        <v>29</v>
      </c>
      <c r="B21" s="2" t="s">
        <v>15</v>
      </c>
      <c r="C21" s="2" t="s">
        <v>7</v>
      </c>
      <c r="D21" s="1">
        <v>29</v>
      </c>
      <c r="E21" s="5">
        <f t="shared" si="1"/>
        <v>580</v>
      </c>
    </row>
    <row r="22" spans="1:5" x14ac:dyDescent="0.2">
      <c r="A22" s="6" t="s">
        <v>30</v>
      </c>
      <c r="B22" s="2" t="s">
        <v>15</v>
      </c>
      <c r="C22" s="2" t="s">
        <v>7</v>
      </c>
      <c r="D22" s="1">
        <v>29</v>
      </c>
      <c r="E22" s="5">
        <f t="shared" si="1"/>
        <v>580</v>
      </c>
    </row>
    <row r="23" spans="1:5" x14ac:dyDescent="0.2">
      <c r="A23" s="6" t="s">
        <v>31</v>
      </c>
      <c r="B23" s="2" t="s">
        <v>15</v>
      </c>
      <c r="C23" s="2" t="s">
        <v>7</v>
      </c>
      <c r="D23" s="1">
        <v>25</v>
      </c>
      <c r="E23" s="5">
        <f t="shared" si="1"/>
        <v>500</v>
      </c>
    </row>
    <row r="24" spans="1:5" x14ac:dyDescent="0.2">
      <c r="A24" s="6" t="s">
        <v>32</v>
      </c>
      <c r="B24" s="2" t="s">
        <v>15</v>
      </c>
      <c r="C24" s="2" t="s">
        <v>7</v>
      </c>
      <c r="D24" s="1">
        <v>59</v>
      </c>
      <c r="E24" s="5">
        <f t="shared" si="1"/>
        <v>1180</v>
      </c>
    </row>
    <row r="25" spans="1:5" x14ac:dyDescent="0.2">
      <c r="A25" s="4" t="s">
        <v>5</v>
      </c>
      <c r="B25" s="2" t="s">
        <v>33</v>
      </c>
      <c r="C25" s="2" t="s">
        <v>7</v>
      </c>
      <c r="D25" s="1">
        <v>34</v>
      </c>
      <c r="E25" s="5">
        <f>(D25/3)*20000</f>
        <v>226666.66666666669</v>
      </c>
    </row>
    <row r="26" spans="1:5" x14ac:dyDescent="0.2">
      <c r="A26" s="4" t="s">
        <v>8</v>
      </c>
      <c r="B26" s="2" t="s">
        <v>34</v>
      </c>
      <c r="C26" s="2" t="s">
        <v>7</v>
      </c>
      <c r="D26" s="1">
        <v>30</v>
      </c>
      <c r="E26" s="5">
        <f>(D26/3)*1000</f>
        <v>10000</v>
      </c>
    </row>
    <row r="27" spans="1:5" x14ac:dyDescent="0.2">
      <c r="A27" s="6" t="s">
        <v>14</v>
      </c>
      <c r="B27" s="2" t="s">
        <v>35</v>
      </c>
      <c r="C27" s="2" t="s">
        <v>7</v>
      </c>
      <c r="D27" s="1">
        <v>48</v>
      </c>
      <c r="E27" s="5">
        <f>D27*(100/15)</f>
        <v>320</v>
      </c>
    </row>
    <row r="28" spans="1:5" x14ac:dyDescent="0.2">
      <c r="A28" s="6" t="s">
        <v>16</v>
      </c>
      <c r="B28" s="2" t="s">
        <v>35</v>
      </c>
      <c r="C28" s="2" t="s">
        <v>7</v>
      </c>
      <c r="D28" s="1">
        <v>55</v>
      </c>
      <c r="E28" s="5">
        <f t="shared" ref="E28:E44" si="2">D28*(100/15)</f>
        <v>366.66666666666669</v>
      </c>
    </row>
    <row r="29" spans="1:5" x14ac:dyDescent="0.2">
      <c r="A29" s="6" t="s">
        <v>17</v>
      </c>
      <c r="B29" s="2" t="s">
        <v>35</v>
      </c>
      <c r="C29" s="2" t="s">
        <v>7</v>
      </c>
      <c r="D29" s="1">
        <v>50</v>
      </c>
      <c r="E29" s="5">
        <f t="shared" si="2"/>
        <v>333.33333333333337</v>
      </c>
    </row>
    <row r="30" spans="1:5" x14ac:dyDescent="0.2">
      <c r="A30" s="6" t="s">
        <v>18</v>
      </c>
      <c r="B30" s="2" t="s">
        <v>35</v>
      </c>
      <c r="C30" s="2" t="s">
        <v>7</v>
      </c>
      <c r="D30" s="1">
        <v>41</v>
      </c>
      <c r="E30" s="5">
        <f t="shared" si="2"/>
        <v>273.33333333333337</v>
      </c>
    </row>
    <row r="31" spans="1:5" x14ac:dyDescent="0.2">
      <c r="A31" s="6" t="s">
        <v>19</v>
      </c>
      <c r="B31" s="2" t="s">
        <v>35</v>
      </c>
      <c r="C31" s="2" t="s">
        <v>7</v>
      </c>
      <c r="D31" s="1">
        <v>47</v>
      </c>
      <c r="E31" s="5">
        <f t="shared" si="2"/>
        <v>313.33333333333337</v>
      </c>
    </row>
    <row r="32" spans="1:5" x14ac:dyDescent="0.2">
      <c r="A32" s="6" t="s">
        <v>20</v>
      </c>
      <c r="B32" s="2" t="s">
        <v>35</v>
      </c>
      <c r="C32" s="2" t="s">
        <v>7</v>
      </c>
      <c r="D32" s="1">
        <v>58</v>
      </c>
      <c r="E32" s="5">
        <f t="shared" si="2"/>
        <v>386.66666666666669</v>
      </c>
    </row>
    <row r="33" spans="1:6" x14ac:dyDescent="0.2">
      <c r="A33" s="6" t="s">
        <v>21</v>
      </c>
      <c r="B33" s="2" t="s">
        <v>35</v>
      </c>
      <c r="C33" s="2" t="s">
        <v>7</v>
      </c>
      <c r="D33" s="1">
        <v>45</v>
      </c>
      <c r="E33" s="5">
        <f t="shared" si="2"/>
        <v>300</v>
      </c>
    </row>
    <row r="34" spans="1:6" x14ac:dyDescent="0.2">
      <c r="A34" s="6" t="s">
        <v>22</v>
      </c>
      <c r="B34" s="2" t="s">
        <v>35</v>
      </c>
      <c r="C34" s="2" t="s">
        <v>7</v>
      </c>
      <c r="D34" s="1">
        <v>72</v>
      </c>
      <c r="E34" s="5">
        <f t="shared" si="2"/>
        <v>480</v>
      </c>
    </row>
    <row r="35" spans="1:6" x14ac:dyDescent="0.2">
      <c r="A35" s="6" t="s">
        <v>23</v>
      </c>
      <c r="B35" s="2" t="s">
        <v>35</v>
      </c>
      <c r="C35" s="2" t="s">
        <v>7</v>
      </c>
      <c r="D35" s="1">
        <v>107</v>
      </c>
      <c r="E35" s="5">
        <f t="shared" si="2"/>
        <v>713.33333333333337</v>
      </c>
    </row>
    <row r="36" spans="1:6" x14ac:dyDescent="0.2">
      <c r="A36" s="6" t="s">
        <v>24</v>
      </c>
      <c r="B36" s="2" t="s">
        <v>35</v>
      </c>
      <c r="C36" s="2" t="s">
        <v>7</v>
      </c>
      <c r="D36" s="1">
        <v>30</v>
      </c>
      <c r="E36" s="5">
        <f t="shared" si="2"/>
        <v>200</v>
      </c>
    </row>
    <row r="37" spans="1:6" x14ac:dyDescent="0.2">
      <c r="A37" s="6" t="s">
        <v>25</v>
      </c>
      <c r="B37" s="2" t="s">
        <v>35</v>
      </c>
      <c r="C37" s="2" t="s">
        <v>7</v>
      </c>
      <c r="D37" s="1">
        <v>42</v>
      </c>
      <c r="E37" s="5">
        <f t="shared" si="2"/>
        <v>280</v>
      </c>
    </row>
    <row r="38" spans="1:6" x14ac:dyDescent="0.2">
      <c r="A38" s="6" t="s">
        <v>26</v>
      </c>
      <c r="B38" s="2" t="s">
        <v>35</v>
      </c>
      <c r="C38" s="2" t="s">
        <v>7</v>
      </c>
      <c r="D38" s="1">
        <v>50</v>
      </c>
      <c r="E38" s="5">
        <f t="shared" si="2"/>
        <v>333.33333333333337</v>
      </c>
    </row>
    <row r="39" spans="1:6" x14ac:dyDescent="0.2">
      <c r="A39" s="6" t="s">
        <v>27</v>
      </c>
      <c r="B39" s="2" t="s">
        <v>35</v>
      </c>
      <c r="C39" s="2" t="s">
        <v>7</v>
      </c>
      <c r="D39" s="1">
        <v>40</v>
      </c>
      <c r="E39" s="5">
        <f t="shared" si="2"/>
        <v>266.66666666666669</v>
      </c>
    </row>
    <row r="40" spans="1:6" x14ac:dyDescent="0.2">
      <c r="A40" s="6" t="s">
        <v>28</v>
      </c>
      <c r="B40" s="2" t="s">
        <v>35</v>
      </c>
      <c r="C40" s="2" t="s">
        <v>7</v>
      </c>
      <c r="D40" s="1">
        <v>58</v>
      </c>
      <c r="E40" s="5">
        <f t="shared" si="2"/>
        <v>386.66666666666669</v>
      </c>
    </row>
    <row r="41" spans="1:6" x14ac:dyDescent="0.2">
      <c r="A41" s="6" t="s">
        <v>29</v>
      </c>
      <c r="B41" s="2" t="s">
        <v>35</v>
      </c>
      <c r="C41" s="2" t="s">
        <v>7</v>
      </c>
      <c r="D41" s="1">
        <v>46</v>
      </c>
      <c r="E41" s="5">
        <f t="shared" si="2"/>
        <v>306.66666666666669</v>
      </c>
    </row>
    <row r="42" spans="1:6" x14ac:dyDescent="0.2">
      <c r="A42" s="6" t="s">
        <v>30</v>
      </c>
      <c r="B42" s="2" t="s">
        <v>35</v>
      </c>
      <c r="C42" s="2" t="s">
        <v>7</v>
      </c>
      <c r="D42" s="1">
        <v>48</v>
      </c>
      <c r="E42" s="5">
        <f t="shared" si="2"/>
        <v>320</v>
      </c>
    </row>
    <row r="43" spans="1:6" x14ac:dyDescent="0.2">
      <c r="A43" s="6" t="s">
        <v>31</v>
      </c>
      <c r="B43" s="2" t="s">
        <v>35</v>
      </c>
      <c r="C43" s="2" t="s">
        <v>7</v>
      </c>
      <c r="D43" s="1">
        <v>55</v>
      </c>
      <c r="E43" s="5">
        <f t="shared" si="2"/>
        <v>366.66666666666669</v>
      </c>
    </row>
    <row r="44" spans="1:6" x14ac:dyDescent="0.2">
      <c r="A44" s="6" t="s">
        <v>32</v>
      </c>
      <c r="B44" s="2" t="s">
        <v>35</v>
      </c>
      <c r="C44" s="2" t="s">
        <v>7</v>
      </c>
      <c r="D44" s="1">
        <v>116</v>
      </c>
      <c r="E44" s="5">
        <f t="shared" si="2"/>
        <v>773.33333333333337</v>
      </c>
    </row>
    <row r="45" spans="1:6" x14ac:dyDescent="0.2">
      <c r="A45" s="1" t="s">
        <v>36</v>
      </c>
      <c r="B45" s="2" t="s">
        <v>37</v>
      </c>
      <c r="C45" s="2" t="s">
        <v>7</v>
      </c>
      <c r="D45" s="1">
        <v>0</v>
      </c>
      <c r="E45" s="5">
        <f>D45*2</f>
        <v>0</v>
      </c>
    </row>
    <row r="46" spans="1:6" ht="17" x14ac:dyDescent="0.2">
      <c r="A46" s="8" t="s">
        <v>38</v>
      </c>
      <c r="B46" s="8" t="s">
        <v>15</v>
      </c>
      <c r="C46" s="8" t="s">
        <v>7</v>
      </c>
      <c r="D46" s="2">
        <v>10</v>
      </c>
      <c r="E46" s="5">
        <f>D46*20</f>
        <v>200</v>
      </c>
      <c r="F46" s="10"/>
    </row>
    <row r="47" spans="1:6" x14ac:dyDescent="0.2">
      <c r="A47" s="1" t="s">
        <v>38</v>
      </c>
      <c r="B47" s="1" t="s">
        <v>37</v>
      </c>
      <c r="C47" s="1" t="s">
        <v>7</v>
      </c>
      <c r="D47" s="8">
        <v>83</v>
      </c>
      <c r="E47" s="5">
        <f>D47*2</f>
        <v>166</v>
      </c>
    </row>
    <row r="48" spans="1:6" x14ac:dyDescent="0.2">
      <c r="A48" s="1" t="s">
        <v>39</v>
      </c>
      <c r="B48" s="1" t="s">
        <v>15</v>
      </c>
      <c r="C48" s="1" t="s">
        <v>7</v>
      </c>
      <c r="D48" s="1">
        <v>27</v>
      </c>
      <c r="E48" s="5">
        <f>D48*20</f>
        <v>540</v>
      </c>
      <c r="F48" s="10"/>
    </row>
    <row r="49" spans="1:6" x14ac:dyDescent="0.2">
      <c r="A49" s="1" t="s">
        <v>39</v>
      </c>
      <c r="B49" s="1" t="s">
        <v>37</v>
      </c>
      <c r="C49" s="1" t="s">
        <v>7</v>
      </c>
      <c r="D49" s="1">
        <v>176</v>
      </c>
      <c r="E49" s="5">
        <f t="shared" ref="E49" si="3">D49*2</f>
        <v>352</v>
      </c>
    </row>
    <row r="50" spans="1:6" x14ac:dyDescent="0.2">
      <c r="A50" s="1" t="s">
        <v>40</v>
      </c>
      <c r="B50" s="1" t="s">
        <v>15</v>
      </c>
      <c r="C50" s="1" t="s">
        <v>7</v>
      </c>
      <c r="D50" s="1">
        <v>30</v>
      </c>
      <c r="E50" s="5">
        <f t="shared" ref="E50" si="4">D50*20</f>
        <v>600</v>
      </c>
      <c r="F50" s="10"/>
    </row>
    <row r="51" spans="1:6" x14ac:dyDescent="0.2">
      <c r="A51" s="1" t="s">
        <v>40</v>
      </c>
      <c r="B51" s="1" t="s">
        <v>37</v>
      </c>
      <c r="C51" s="1" t="s">
        <v>7</v>
      </c>
      <c r="D51" s="1">
        <v>211</v>
      </c>
      <c r="E51" s="5">
        <f t="shared" ref="E51" si="5">D51*2</f>
        <v>422</v>
      </c>
    </row>
    <row r="52" spans="1:6" x14ac:dyDescent="0.2">
      <c r="A52" s="1" t="s">
        <v>41</v>
      </c>
      <c r="B52" s="1" t="s">
        <v>15</v>
      </c>
      <c r="C52" s="1" t="s">
        <v>7</v>
      </c>
      <c r="D52" s="1">
        <v>50</v>
      </c>
      <c r="E52" s="5">
        <f t="shared" ref="E52" si="6">D52*20</f>
        <v>1000</v>
      </c>
      <c r="F52" s="10"/>
    </row>
    <row r="53" spans="1:6" x14ac:dyDescent="0.2">
      <c r="A53" s="1" t="s">
        <v>41</v>
      </c>
      <c r="B53" s="1" t="s">
        <v>37</v>
      </c>
      <c r="C53" s="1" t="s">
        <v>7</v>
      </c>
      <c r="D53" s="1">
        <v>192</v>
      </c>
      <c r="E53" s="5">
        <f t="shared" ref="E53" si="7">D53*2</f>
        <v>384</v>
      </c>
    </row>
    <row r="54" spans="1:6" x14ac:dyDescent="0.2">
      <c r="A54" s="1" t="s">
        <v>42</v>
      </c>
      <c r="B54" s="1" t="s">
        <v>15</v>
      </c>
      <c r="C54" s="1" t="s">
        <v>7</v>
      </c>
      <c r="D54" s="1">
        <v>30</v>
      </c>
      <c r="E54" s="5">
        <f t="shared" ref="E54" si="8">D54*20</f>
        <v>600</v>
      </c>
      <c r="F54" s="10"/>
    </row>
    <row r="55" spans="1:6" x14ac:dyDescent="0.2">
      <c r="A55" s="1" t="s">
        <v>42</v>
      </c>
      <c r="B55" s="1" t="s">
        <v>37</v>
      </c>
      <c r="C55" s="1" t="s">
        <v>7</v>
      </c>
      <c r="D55" s="1">
        <v>225</v>
      </c>
      <c r="E55" s="5">
        <f t="shared" ref="E55" si="9">D55*2</f>
        <v>450</v>
      </c>
    </row>
    <row r="56" spans="1:6" x14ac:dyDescent="0.2">
      <c r="A56" s="1" t="s">
        <v>43</v>
      </c>
      <c r="B56" s="1" t="s">
        <v>15</v>
      </c>
      <c r="C56" s="1" t="s">
        <v>7</v>
      </c>
      <c r="D56" s="1">
        <v>24</v>
      </c>
      <c r="E56" s="5">
        <f t="shared" ref="E56" si="10">D56*20</f>
        <v>480</v>
      </c>
      <c r="F56" s="10"/>
    </row>
    <row r="57" spans="1:6" x14ac:dyDescent="0.2">
      <c r="A57" s="1" t="s">
        <v>43</v>
      </c>
      <c r="B57" s="1" t="s">
        <v>37</v>
      </c>
      <c r="C57" s="1" t="s">
        <v>7</v>
      </c>
      <c r="D57" s="1">
        <v>174</v>
      </c>
      <c r="E57" s="5">
        <f t="shared" ref="E57" si="11">D57*2</f>
        <v>348</v>
      </c>
    </row>
    <row r="58" spans="1:6" x14ac:dyDescent="0.2">
      <c r="A58" s="1" t="s">
        <v>44</v>
      </c>
      <c r="B58" s="1" t="s">
        <v>15</v>
      </c>
      <c r="C58" s="1" t="s">
        <v>7</v>
      </c>
      <c r="D58" s="1">
        <v>30</v>
      </c>
      <c r="E58" s="5">
        <f t="shared" ref="E58" si="12">D58*20</f>
        <v>600</v>
      </c>
      <c r="F58" s="10"/>
    </row>
    <row r="59" spans="1:6" x14ac:dyDescent="0.2">
      <c r="A59" s="1" t="s">
        <v>44</v>
      </c>
      <c r="B59" s="1" t="s">
        <v>37</v>
      </c>
      <c r="C59" s="1" t="s">
        <v>7</v>
      </c>
      <c r="D59" s="1">
        <v>170</v>
      </c>
      <c r="E59" s="5">
        <f t="shared" ref="E59" si="13">D59*2</f>
        <v>340</v>
      </c>
    </row>
    <row r="60" spans="1:6" x14ac:dyDescent="0.2">
      <c r="A60" s="1" t="s">
        <v>45</v>
      </c>
      <c r="B60" s="1" t="s">
        <v>15</v>
      </c>
      <c r="C60" s="1" t="s">
        <v>7</v>
      </c>
      <c r="D60" s="1">
        <v>26</v>
      </c>
      <c r="E60" s="5">
        <f t="shared" ref="E60" si="14">D60*20</f>
        <v>520</v>
      </c>
      <c r="F60" s="10"/>
    </row>
    <row r="61" spans="1:6" x14ac:dyDescent="0.2">
      <c r="A61" s="1" t="s">
        <v>45</v>
      </c>
      <c r="B61" s="1" t="s">
        <v>37</v>
      </c>
      <c r="C61" s="1" t="s">
        <v>7</v>
      </c>
      <c r="D61" s="1">
        <v>164</v>
      </c>
      <c r="E61" s="5">
        <f t="shared" ref="E61" si="15">D61*2</f>
        <v>328</v>
      </c>
    </row>
    <row r="62" spans="1:6" x14ac:dyDescent="0.2">
      <c r="A62" s="1" t="s">
        <v>46</v>
      </c>
      <c r="B62" s="1" t="s">
        <v>15</v>
      </c>
      <c r="C62" s="1" t="s">
        <v>7</v>
      </c>
      <c r="D62" s="1">
        <v>31</v>
      </c>
      <c r="E62" s="5">
        <f t="shared" ref="E62" si="16">D62*20</f>
        <v>620</v>
      </c>
      <c r="F62" s="10"/>
    </row>
    <row r="63" spans="1:6" x14ac:dyDescent="0.2">
      <c r="A63" s="1" t="s">
        <v>46</v>
      </c>
      <c r="B63" s="1" t="s">
        <v>37</v>
      </c>
      <c r="C63" s="1" t="s">
        <v>7</v>
      </c>
      <c r="D63" s="1">
        <v>166</v>
      </c>
      <c r="E63" s="5">
        <f t="shared" ref="E63" si="17">D63*2</f>
        <v>332</v>
      </c>
    </row>
    <row r="64" spans="1:6" x14ac:dyDescent="0.2">
      <c r="A64" s="1" t="s">
        <v>47</v>
      </c>
      <c r="B64" s="1" t="s">
        <v>15</v>
      </c>
      <c r="C64" s="1" t="s">
        <v>7</v>
      </c>
      <c r="D64" s="1">
        <v>30</v>
      </c>
      <c r="E64" s="5">
        <f t="shared" ref="E64" si="18">D64*20</f>
        <v>600</v>
      </c>
      <c r="F64" s="10"/>
    </row>
    <row r="65" spans="1:6" x14ac:dyDescent="0.2">
      <c r="A65" s="1" t="s">
        <v>47</v>
      </c>
      <c r="B65" s="1" t="s">
        <v>37</v>
      </c>
      <c r="C65" s="1" t="s">
        <v>7</v>
      </c>
      <c r="D65" s="1">
        <v>186</v>
      </c>
      <c r="E65" s="5">
        <f t="shared" ref="E65" si="19">D65*2</f>
        <v>372</v>
      </c>
    </row>
    <row r="66" spans="1:6" x14ac:dyDescent="0.2">
      <c r="A66" s="1" t="s">
        <v>48</v>
      </c>
      <c r="B66" s="1" t="s">
        <v>15</v>
      </c>
      <c r="C66" s="1" t="s">
        <v>7</v>
      </c>
      <c r="D66" s="1">
        <v>40</v>
      </c>
      <c r="E66" s="5">
        <f t="shared" ref="E66" si="20">D66*20</f>
        <v>800</v>
      </c>
      <c r="F66" s="10"/>
    </row>
    <row r="67" spans="1:6" x14ac:dyDescent="0.2">
      <c r="A67" s="1" t="s">
        <v>48</v>
      </c>
      <c r="B67" s="1" t="s">
        <v>37</v>
      </c>
      <c r="C67" s="1" t="s">
        <v>7</v>
      </c>
      <c r="D67" s="1">
        <v>267</v>
      </c>
      <c r="E67" s="5">
        <f t="shared" ref="E67" si="21">D67*2</f>
        <v>534</v>
      </c>
    </row>
    <row r="68" spans="1:6" x14ac:dyDescent="0.2">
      <c r="A68" s="1" t="s">
        <v>49</v>
      </c>
      <c r="B68" s="1" t="s">
        <v>15</v>
      </c>
      <c r="C68" s="1" t="s">
        <v>7</v>
      </c>
      <c r="D68" s="1">
        <v>36</v>
      </c>
      <c r="E68" s="5">
        <f t="shared" ref="E68" si="22">D68*20</f>
        <v>720</v>
      </c>
      <c r="F68" s="10"/>
    </row>
    <row r="69" spans="1:6" x14ac:dyDescent="0.2">
      <c r="A69" s="1" t="s">
        <v>49</v>
      </c>
      <c r="B69" s="1" t="s">
        <v>37</v>
      </c>
      <c r="C69" s="1" t="s">
        <v>7</v>
      </c>
      <c r="D69" s="1">
        <v>279</v>
      </c>
      <c r="E69" s="5">
        <f t="shared" ref="E69" si="23">D69*2</f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477E-3A78-6944-A30C-60AC3C433990}">
  <dimension ref="A1:E69"/>
  <sheetViews>
    <sheetView topLeftCell="A39" workbookViewId="0">
      <selection activeCell="D68" activeCellId="10" sqref="D48 D50 D52 D54 D56 D58 D60 D62 D64 D66 D68"/>
    </sheetView>
  </sheetViews>
  <sheetFormatPr baseColWidth="10" defaultRowHeight="16" x14ac:dyDescent="0.2"/>
  <cols>
    <col min="1" max="1" width="13.83203125" bestFit="1" customWidth="1"/>
    <col min="2" max="2" width="14.5" bestFit="1" customWidth="1"/>
    <col min="3" max="3" width="10" bestFit="1" customWidth="1"/>
    <col min="4" max="4" width="5.832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2" t="s">
        <v>6</v>
      </c>
      <c r="C2" s="2" t="s">
        <v>50</v>
      </c>
      <c r="D2" s="1">
        <v>90</v>
      </c>
      <c r="E2" s="5">
        <f>D2*20000</f>
        <v>1800000</v>
      </c>
    </row>
    <row r="3" spans="1:5" x14ac:dyDescent="0.2">
      <c r="A3" s="4" t="s">
        <v>8</v>
      </c>
      <c r="B3" s="2" t="s">
        <v>9</v>
      </c>
      <c r="C3" s="2" t="s">
        <v>50</v>
      </c>
      <c r="D3" s="1">
        <v>53</v>
      </c>
      <c r="E3" s="5">
        <f>D3*1000</f>
        <v>53000</v>
      </c>
    </row>
    <row r="4" spans="1:5" x14ac:dyDescent="0.2">
      <c r="A4" s="6" t="s">
        <v>10</v>
      </c>
      <c r="B4" s="2" t="s">
        <v>11</v>
      </c>
      <c r="C4" s="2" t="s">
        <v>50</v>
      </c>
      <c r="D4" s="1">
        <v>2</v>
      </c>
      <c r="E4" s="5">
        <f>D4</f>
        <v>2</v>
      </c>
    </row>
    <row r="5" spans="1:5" x14ac:dyDescent="0.2">
      <c r="A5" s="6" t="s">
        <v>12</v>
      </c>
      <c r="B5" s="2" t="s">
        <v>11</v>
      </c>
      <c r="C5" s="2" t="s">
        <v>50</v>
      </c>
      <c r="D5" s="1">
        <v>3</v>
      </c>
      <c r="E5" s="5">
        <f>D5</f>
        <v>3</v>
      </c>
    </row>
    <row r="6" spans="1:5" x14ac:dyDescent="0.2">
      <c r="A6" s="4" t="s">
        <v>13</v>
      </c>
      <c r="B6" s="2" t="s">
        <v>11</v>
      </c>
      <c r="C6" s="2" t="s">
        <v>50</v>
      </c>
      <c r="D6" s="1">
        <v>0</v>
      </c>
      <c r="E6" s="5">
        <f>D6</f>
        <v>0</v>
      </c>
    </row>
    <row r="7" spans="1:5" x14ac:dyDescent="0.2">
      <c r="A7" s="6" t="s">
        <v>14</v>
      </c>
      <c r="B7" s="2" t="s">
        <v>15</v>
      </c>
      <c r="C7" s="2" t="s">
        <v>50</v>
      </c>
      <c r="D7" s="1">
        <v>174</v>
      </c>
      <c r="E7" s="5">
        <f>D7*20</f>
        <v>3480</v>
      </c>
    </row>
    <row r="8" spans="1:5" x14ac:dyDescent="0.2">
      <c r="A8" s="6" t="s">
        <v>16</v>
      </c>
      <c r="B8" s="2" t="s">
        <v>15</v>
      </c>
      <c r="C8" s="2" t="s">
        <v>50</v>
      </c>
      <c r="D8" s="1">
        <v>169</v>
      </c>
      <c r="E8" s="5">
        <f t="shared" ref="E8:E24" si="0">D8*20</f>
        <v>3380</v>
      </c>
    </row>
    <row r="9" spans="1:5" x14ac:dyDescent="0.2">
      <c r="A9" s="6" t="s">
        <v>17</v>
      </c>
      <c r="B9" s="2" t="s">
        <v>15</v>
      </c>
      <c r="C9" s="2" t="s">
        <v>50</v>
      </c>
      <c r="D9" s="1">
        <v>181</v>
      </c>
      <c r="E9" s="5">
        <f t="shared" si="0"/>
        <v>3620</v>
      </c>
    </row>
    <row r="10" spans="1:5" x14ac:dyDescent="0.2">
      <c r="A10" s="6" t="s">
        <v>18</v>
      </c>
      <c r="B10" s="2" t="s">
        <v>15</v>
      </c>
      <c r="C10" s="2" t="s">
        <v>50</v>
      </c>
      <c r="D10" s="1">
        <v>192</v>
      </c>
      <c r="E10" s="5">
        <f t="shared" si="0"/>
        <v>3840</v>
      </c>
    </row>
    <row r="11" spans="1:5" x14ac:dyDescent="0.2">
      <c r="A11" s="6" t="s">
        <v>19</v>
      </c>
      <c r="B11" s="2" t="s">
        <v>15</v>
      </c>
      <c r="C11" s="2" t="s">
        <v>50</v>
      </c>
      <c r="D11" s="1">
        <v>172</v>
      </c>
      <c r="E11" s="5">
        <f t="shared" si="0"/>
        <v>3440</v>
      </c>
    </row>
    <row r="12" spans="1:5" x14ac:dyDescent="0.2">
      <c r="A12" s="6" t="s">
        <v>20</v>
      </c>
      <c r="B12" s="2" t="s">
        <v>15</v>
      </c>
      <c r="C12" s="2" t="s">
        <v>50</v>
      </c>
      <c r="D12" s="1">
        <v>194</v>
      </c>
      <c r="E12" s="5">
        <f t="shared" si="0"/>
        <v>3880</v>
      </c>
    </row>
    <row r="13" spans="1:5" x14ac:dyDescent="0.2">
      <c r="A13" s="6" t="s">
        <v>21</v>
      </c>
      <c r="B13" s="2" t="s">
        <v>15</v>
      </c>
      <c r="C13" s="2" t="s">
        <v>50</v>
      </c>
      <c r="D13" s="1">
        <v>186</v>
      </c>
      <c r="E13" s="5">
        <f t="shared" si="0"/>
        <v>3720</v>
      </c>
    </row>
    <row r="14" spans="1:5" x14ac:dyDescent="0.2">
      <c r="A14" s="6" t="s">
        <v>22</v>
      </c>
      <c r="B14" s="2" t="s">
        <v>15</v>
      </c>
      <c r="C14" s="2" t="s">
        <v>50</v>
      </c>
      <c r="D14" s="1">
        <v>106</v>
      </c>
      <c r="E14" s="5">
        <f t="shared" si="0"/>
        <v>2120</v>
      </c>
    </row>
    <row r="15" spans="1:5" x14ac:dyDescent="0.2">
      <c r="A15" s="6" t="s">
        <v>23</v>
      </c>
      <c r="B15" s="2" t="s">
        <v>15</v>
      </c>
      <c r="C15" s="2" t="s">
        <v>50</v>
      </c>
      <c r="D15" s="1">
        <v>170</v>
      </c>
      <c r="E15" s="5">
        <f t="shared" si="0"/>
        <v>3400</v>
      </c>
    </row>
    <row r="16" spans="1:5" x14ac:dyDescent="0.2">
      <c r="A16" s="6" t="s">
        <v>24</v>
      </c>
      <c r="B16" s="2" t="s">
        <v>15</v>
      </c>
      <c r="C16" s="2" t="s">
        <v>50</v>
      </c>
      <c r="D16" s="1">
        <v>170</v>
      </c>
      <c r="E16" s="5">
        <f t="shared" si="0"/>
        <v>3400</v>
      </c>
    </row>
    <row r="17" spans="1:5" x14ac:dyDescent="0.2">
      <c r="A17" s="6" t="s">
        <v>25</v>
      </c>
      <c r="B17" s="2" t="s">
        <v>15</v>
      </c>
      <c r="C17" s="2" t="s">
        <v>50</v>
      </c>
      <c r="D17" s="1">
        <v>157</v>
      </c>
      <c r="E17" s="5">
        <f t="shared" si="0"/>
        <v>3140</v>
      </c>
    </row>
    <row r="18" spans="1:5" x14ac:dyDescent="0.2">
      <c r="A18" s="6" t="s">
        <v>26</v>
      </c>
      <c r="B18" s="2" t="s">
        <v>15</v>
      </c>
      <c r="C18" s="2" t="s">
        <v>50</v>
      </c>
      <c r="D18" s="1">
        <v>153</v>
      </c>
      <c r="E18" s="5">
        <f t="shared" si="0"/>
        <v>3060</v>
      </c>
    </row>
    <row r="19" spans="1:5" x14ac:dyDescent="0.2">
      <c r="A19" s="6" t="s">
        <v>27</v>
      </c>
      <c r="B19" s="2" t="s">
        <v>15</v>
      </c>
      <c r="C19" s="2" t="s">
        <v>50</v>
      </c>
      <c r="D19" s="1">
        <v>181</v>
      </c>
      <c r="E19" s="5">
        <f t="shared" si="0"/>
        <v>3620</v>
      </c>
    </row>
    <row r="20" spans="1:5" x14ac:dyDescent="0.2">
      <c r="A20" s="6" t="s">
        <v>28</v>
      </c>
      <c r="B20" s="2" t="s">
        <v>15</v>
      </c>
      <c r="C20" s="2" t="s">
        <v>50</v>
      </c>
      <c r="D20" s="1">
        <v>171</v>
      </c>
      <c r="E20" s="5">
        <f t="shared" si="0"/>
        <v>3420</v>
      </c>
    </row>
    <row r="21" spans="1:5" x14ac:dyDescent="0.2">
      <c r="A21" s="6" t="s">
        <v>29</v>
      </c>
      <c r="B21" s="2" t="s">
        <v>15</v>
      </c>
      <c r="C21" s="2" t="s">
        <v>50</v>
      </c>
      <c r="D21" s="1">
        <v>154</v>
      </c>
      <c r="E21" s="5">
        <f t="shared" si="0"/>
        <v>3080</v>
      </c>
    </row>
    <row r="22" spans="1:5" x14ac:dyDescent="0.2">
      <c r="A22" s="6" t="s">
        <v>30</v>
      </c>
      <c r="B22" s="2" t="s">
        <v>15</v>
      </c>
      <c r="C22" s="2" t="s">
        <v>50</v>
      </c>
      <c r="D22" s="1">
        <v>178</v>
      </c>
      <c r="E22" s="5">
        <f t="shared" si="0"/>
        <v>3560</v>
      </c>
    </row>
    <row r="23" spans="1:5" x14ac:dyDescent="0.2">
      <c r="A23" s="6" t="s">
        <v>31</v>
      </c>
      <c r="B23" s="2" t="s">
        <v>15</v>
      </c>
      <c r="C23" s="2" t="s">
        <v>50</v>
      </c>
      <c r="D23" s="1">
        <v>161</v>
      </c>
      <c r="E23" s="5">
        <f t="shared" si="0"/>
        <v>3220</v>
      </c>
    </row>
    <row r="24" spans="1:5" x14ac:dyDescent="0.2">
      <c r="A24" s="6" t="s">
        <v>32</v>
      </c>
      <c r="B24" s="2" t="s">
        <v>15</v>
      </c>
      <c r="C24" s="2" t="s">
        <v>50</v>
      </c>
      <c r="D24" s="1">
        <v>154</v>
      </c>
      <c r="E24" s="5">
        <f t="shared" si="0"/>
        <v>3080</v>
      </c>
    </row>
    <row r="25" spans="1:5" x14ac:dyDescent="0.2">
      <c r="A25" s="4" t="s">
        <v>5</v>
      </c>
      <c r="B25" s="2" t="s">
        <v>33</v>
      </c>
      <c r="C25" s="2" t="s">
        <v>50</v>
      </c>
      <c r="D25" s="1">
        <v>166</v>
      </c>
      <c r="E25" s="5">
        <f>(D25/3)*20000</f>
        <v>1106666.6666666667</v>
      </c>
    </row>
    <row r="26" spans="1:5" x14ac:dyDescent="0.2">
      <c r="A26" s="4" t="s">
        <v>8</v>
      </c>
      <c r="B26" s="2" t="s">
        <v>34</v>
      </c>
      <c r="C26" s="2" t="s">
        <v>50</v>
      </c>
      <c r="D26" s="1">
        <v>138</v>
      </c>
      <c r="E26" s="5">
        <f>(D26/3)*1000</f>
        <v>46000</v>
      </c>
    </row>
    <row r="27" spans="1:5" x14ac:dyDescent="0.2">
      <c r="A27" s="6" t="s">
        <v>14</v>
      </c>
      <c r="B27" s="2" t="s">
        <v>35</v>
      </c>
      <c r="C27" s="2" t="s">
        <v>50</v>
      </c>
      <c r="D27" s="1" t="s">
        <v>51</v>
      </c>
      <c r="E27" s="5" t="s">
        <v>52</v>
      </c>
    </row>
    <row r="28" spans="1:5" x14ac:dyDescent="0.2">
      <c r="A28" s="6" t="s">
        <v>16</v>
      </c>
      <c r="B28" s="2" t="s">
        <v>35</v>
      </c>
      <c r="C28" s="2" t="s">
        <v>50</v>
      </c>
      <c r="D28" s="1" t="s">
        <v>51</v>
      </c>
      <c r="E28" s="5" t="s">
        <v>52</v>
      </c>
    </row>
    <row r="29" spans="1:5" x14ac:dyDescent="0.2">
      <c r="A29" s="6" t="s">
        <v>17</v>
      </c>
      <c r="B29" s="2" t="s">
        <v>35</v>
      </c>
      <c r="C29" s="2" t="s">
        <v>50</v>
      </c>
      <c r="D29" s="1" t="s">
        <v>51</v>
      </c>
      <c r="E29" s="5" t="s">
        <v>52</v>
      </c>
    </row>
    <row r="30" spans="1:5" x14ac:dyDescent="0.2">
      <c r="A30" s="6" t="s">
        <v>18</v>
      </c>
      <c r="B30" s="2" t="s">
        <v>35</v>
      </c>
      <c r="C30" s="2" t="s">
        <v>50</v>
      </c>
      <c r="D30" s="1" t="s">
        <v>51</v>
      </c>
      <c r="E30" s="5" t="s">
        <v>52</v>
      </c>
    </row>
    <row r="31" spans="1:5" x14ac:dyDescent="0.2">
      <c r="A31" s="6" t="s">
        <v>19</v>
      </c>
      <c r="B31" s="2" t="s">
        <v>35</v>
      </c>
      <c r="C31" s="2" t="s">
        <v>50</v>
      </c>
      <c r="D31" s="1" t="s">
        <v>51</v>
      </c>
      <c r="E31" s="5" t="s">
        <v>52</v>
      </c>
    </row>
    <row r="32" spans="1:5" x14ac:dyDescent="0.2">
      <c r="A32" s="6" t="s">
        <v>20</v>
      </c>
      <c r="B32" s="2" t="s">
        <v>35</v>
      </c>
      <c r="C32" s="2" t="s">
        <v>50</v>
      </c>
      <c r="D32" s="1" t="s">
        <v>51</v>
      </c>
      <c r="E32" s="5" t="s">
        <v>52</v>
      </c>
    </row>
    <row r="33" spans="1:5" x14ac:dyDescent="0.2">
      <c r="A33" s="6" t="s">
        <v>21</v>
      </c>
      <c r="B33" s="2" t="s">
        <v>35</v>
      </c>
      <c r="C33" s="2" t="s">
        <v>50</v>
      </c>
      <c r="D33" s="1" t="s">
        <v>51</v>
      </c>
      <c r="E33" s="5" t="s">
        <v>52</v>
      </c>
    </row>
    <row r="34" spans="1:5" x14ac:dyDescent="0.2">
      <c r="A34" s="6" t="s">
        <v>22</v>
      </c>
      <c r="B34" s="2" t="s">
        <v>35</v>
      </c>
      <c r="C34" s="2" t="s">
        <v>50</v>
      </c>
      <c r="D34" s="1" t="s">
        <v>51</v>
      </c>
      <c r="E34" s="5" t="s">
        <v>52</v>
      </c>
    </row>
    <row r="35" spans="1:5" x14ac:dyDescent="0.2">
      <c r="A35" s="6" t="s">
        <v>23</v>
      </c>
      <c r="B35" s="2" t="s">
        <v>35</v>
      </c>
      <c r="C35" s="2" t="s">
        <v>50</v>
      </c>
      <c r="D35" s="1" t="s">
        <v>51</v>
      </c>
      <c r="E35" s="5" t="s">
        <v>52</v>
      </c>
    </row>
    <row r="36" spans="1:5" x14ac:dyDescent="0.2">
      <c r="A36" s="6" t="s">
        <v>24</v>
      </c>
      <c r="B36" s="2" t="s">
        <v>35</v>
      </c>
      <c r="C36" s="2" t="s">
        <v>50</v>
      </c>
      <c r="D36" s="1" t="s">
        <v>51</v>
      </c>
      <c r="E36" s="5" t="s">
        <v>52</v>
      </c>
    </row>
    <row r="37" spans="1:5" x14ac:dyDescent="0.2">
      <c r="A37" s="6" t="s">
        <v>25</v>
      </c>
      <c r="B37" s="2" t="s">
        <v>35</v>
      </c>
      <c r="C37" s="2" t="s">
        <v>50</v>
      </c>
      <c r="D37" s="1" t="s">
        <v>51</v>
      </c>
      <c r="E37" s="5" t="s">
        <v>52</v>
      </c>
    </row>
    <row r="38" spans="1:5" x14ac:dyDescent="0.2">
      <c r="A38" s="6" t="s">
        <v>26</v>
      </c>
      <c r="B38" s="2" t="s">
        <v>35</v>
      </c>
      <c r="C38" s="2" t="s">
        <v>50</v>
      </c>
      <c r="D38" s="1" t="s">
        <v>51</v>
      </c>
      <c r="E38" s="5" t="s">
        <v>52</v>
      </c>
    </row>
    <row r="39" spans="1:5" x14ac:dyDescent="0.2">
      <c r="A39" s="6" t="s">
        <v>27</v>
      </c>
      <c r="B39" s="2" t="s">
        <v>35</v>
      </c>
      <c r="C39" s="2" t="s">
        <v>50</v>
      </c>
      <c r="D39" s="1" t="s">
        <v>51</v>
      </c>
      <c r="E39" s="5" t="s">
        <v>52</v>
      </c>
    </row>
    <row r="40" spans="1:5" x14ac:dyDescent="0.2">
      <c r="A40" s="6" t="s">
        <v>28</v>
      </c>
      <c r="B40" s="2" t="s">
        <v>35</v>
      </c>
      <c r="C40" s="2" t="s">
        <v>50</v>
      </c>
      <c r="D40" s="1" t="s">
        <v>51</v>
      </c>
      <c r="E40" s="5" t="s">
        <v>52</v>
      </c>
    </row>
    <row r="41" spans="1:5" x14ac:dyDescent="0.2">
      <c r="A41" s="6" t="s">
        <v>29</v>
      </c>
      <c r="B41" s="2" t="s">
        <v>35</v>
      </c>
      <c r="C41" s="2" t="s">
        <v>50</v>
      </c>
      <c r="D41" s="1" t="s">
        <v>51</v>
      </c>
      <c r="E41" s="5" t="s">
        <v>52</v>
      </c>
    </row>
    <row r="42" spans="1:5" x14ac:dyDescent="0.2">
      <c r="A42" s="6" t="s">
        <v>30</v>
      </c>
      <c r="B42" s="2" t="s">
        <v>35</v>
      </c>
      <c r="C42" s="2" t="s">
        <v>50</v>
      </c>
      <c r="D42" s="1" t="s">
        <v>51</v>
      </c>
      <c r="E42" s="5" t="s">
        <v>52</v>
      </c>
    </row>
    <row r="43" spans="1:5" x14ac:dyDescent="0.2">
      <c r="A43" s="6" t="s">
        <v>31</v>
      </c>
      <c r="B43" s="2" t="s">
        <v>35</v>
      </c>
      <c r="C43" s="2" t="s">
        <v>50</v>
      </c>
      <c r="D43" s="1" t="s">
        <v>51</v>
      </c>
      <c r="E43" s="5" t="s">
        <v>52</v>
      </c>
    </row>
    <row r="44" spans="1:5" x14ac:dyDescent="0.2">
      <c r="A44" s="6" t="s">
        <v>32</v>
      </c>
      <c r="B44" s="2" t="s">
        <v>35</v>
      </c>
      <c r="C44" s="2" t="s">
        <v>50</v>
      </c>
      <c r="D44" s="1" t="s">
        <v>51</v>
      </c>
      <c r="E44" s="5" t="s">
        <v>52</v>
      </c>
    </row>
    <row r="45" spans="1:5" x14ac:dyDescent="0.2">
      <c r="A45" s="1" t="s">
        <v>36</v>
      </c>
      <c r="B45" s="2" t="s">
        <v>37</v>
      </c>
      <c r="C45" s="2" t="s">
        <v>50</v>
      </c>
      <c r="D45" s="2">
        <v>44</v>
      </c>
      <c r="E45" s="5">
        <f>D45*2</f>
        <v>88</v>
      </c>
    </row>
    <row r="46" spans="1:5" x14ac:dyDescent="0.2">
      <c r="A46" s="1" t="s">
        <v>38</v>
      </c>
      <c r="B46" s="1" t="s">
        <v>15</v>
      </c>
      <c r="C46" s="1" t="s">
        <v>50</v>
      </c>
      <c r="D46" s="1">
        <v>100</v>
      </c>
      <c r="E46" s="5">
        <f>D46*20</f>
        <v>2000</v>
      </c>
    </row>
    <row r="47" spans="1:5" x14ac:dyDescent="0.2">
      <c r="A47" s="1" t="s">
        <v>38</v>
      </c>
      <c r="B47" s="1" t="s">
        <v>37</v>
      </c>
      <c r="C47" s="1" t="s">
        <v>50</v>
      </c>
      <c r="D47" s="1" t="s">
        <v>51</v>
      </c>
      <c r="E47" s="5" t="s">
        <v>52</v>
      </c>
    </row>
    <row r="48" spans="1:5" x14ac:dyDescent="0.2">
      <c r="A48" s="1" t="s">
        <v>39</v>
      </c>
      <c r="B48" s="1" t="s">
        <v>15</v>
      </c>
      <c r="C48" s="1" t="s">
        <v>50</v>
      </c>
      <c r="D48" s="1">
        <v>135</v>
      </c>
      <c r="E48" s="5">
        <f>D48*20</f>
        <v>2700</v>
      </c>
    </row>
    <row r="49" spans="1:5" x14ac:dyDescent="0.2">
      <c r="A49" s="1" t="s">
        <v>39</v>
      </c>
      <c r="B49" s="1" t="s">
        <v>37</v>
      </c>
      <c r="C49" s="1" t="s">
        <v>50</v>
      </c>
      <c r="D49" s="1" t="s">
        <v>51</v>
      </c>
      <c r="E49" s="5" t="s">
        <v>52</v>
      </c>
    </row>
    <row r="50" spans="1:5" x14ac:dyDescent="0.2">
      <c r="A50" s="1" t="s">
        <v>40</v>
      </c>
      <c r="B50" s="1" t="s">
        <v>15</v>
      </c>
      <c r="C50" s="1" t="s">
        <v>50</v>
      </c>
      <c r="D50" s="1">
        <v>153</v>
      </c>
      <c r="E50" s="5">
        <f>D50*20</f>
        <v>3060</v>
      </c>
    </row>
    <row r="51" spans="1:5" x14ac:dyDescent="0.2">
      <c r="A51" s="1" t="s">
        <v>40</v>
      </c>
      <c r="B51" s="1" t="s">
        <v>37</v>
      </c>
      <c r="C51" s="1" t="s">
        <v>50</v>
      </c>
      <c r="D51" s="1" t="s">
        <v>51</v>
      </c>
      <c r="E51" s="5" t="s">
        <v>52</v>
      </c>
    </row>
    <row r="52" spans="1:5" x14ac:dyDescent="0.2">
      <c r="A52" s="1" t="s">
        <v>41</v>
      </c>
      <c r="B52" s="1" t="s">
        <v>15</v>
      </c>
      <c r="C52" s="1" t="s">
        <v>50</v>
      </c>
      <c r="D52" s="1">
        <v>155</v>
      </c>
      <c r="E52" s="5">
        <f>D52*20</f>
        <v>3100</v>
      </c>
    </row>
    <row r="53" spans="1:5" x14ac:dyDescent="0.2">
      <c r="A53" s="1" t="s">
        <v>41</v>
      </c>
      <c r="B53" s="1" t="s">
        <v>37</v>
      </c>
      <c r="C53" s="1" t="s">
        <v>50</v>
      </c>
      <c r="D53" s="1" t="s">
        <v>51</v>
      </c>
      <c r="E53" s="5" t="s">
        <v>52</v>
      </c>
    </row>
    <row r="54" spans="1:5" x14ac:dyDescent="0.2">
      <c r="A54" s="1" t="s">
        <v>42</v>
      </c>
      <c r="B54" s="1" t="s">
        <v>15</v>
      </c>
      <c r="C54" s="1" t="s">
        <v>50</v>
      </c>
      <c r="D54" s="1">
        <v>150</v>
      </c>
      <c r="E54" s="5">
        <f>D54*20</f>
        <v>3000</v>
      </c>
    </row>
    <row r="55" spans="1:5" x14ac:dyDescent="0.2">
      <c r="A55" s="1" t="s">
        <v>42</v>
      </c>
      <c r="B55" s="1" t="s">
        <v>37</v>
      </c>
      <c r="C55" s="1" t="s">
        <v>50</v>
      </c>
      <c r="D55" s="1" t="s">
        <v>51</v>
      </c>
      <c r="E55" s="5" t="s">
        <v>52</v>
      </c>
    </row>
    <row r="56" spans="1:5" x14ac:dyDescent="0.2">
      <c r="A56" s="1" t="s">
        <v>43</v>
      </c>
      <c r="B56" s="1" t="s">
        <v>15</v>
      </c>
      <c r="C56" s="1" t="s">
        <v>50</v>
      </c>
      <c r="D56" s="1">
        <v>164</v>
      </c>
      <c r="E56" s="5">
        <f>D56*20</f>
        <v>3280</v>
      </c>
    </row>
    <row r="57" spans="1:5" x14ac:dyDescent="0.2">
      <c r="A57" s="1" t="s">
        <v>43</v>
      </c>
      <c r="B57" s="1" t="s">
        <v>37</v>
      </c>
      <c r="C57" s="1" t="s">
        <v>50</v>
      </c>
      <c r="D57" s="1" t="s">
        <v>51</v>
      </c>
      <c r="E57" s="5" t="s">
        <v>52</v>
      </c>
    </row>
    <row r="58" spans="1:5" x14ac:dyDescent="0.2">
      <c r="A58" s="1" t="s">
        <v>44</v>
      </c>
      <c r="B58" s="1" t="s">
        <v>15</v>
      </c>
      <c r="C58" s="1" t="s">
        <v>50</v>
      </c>
      <c r="D58" s="1">
        <v>148</v>
      </c>
      <c r="E58" s="5">
        <f>D58*20</f>
        <v>2960</v>
      </c>
    </row>
    <row r="59" spans="1:5" x14ac:dyDescent="0.2">
      <c r="A59" s="1" t="s">
        <v>44</v>
      </c>
      <c r="B59" s="1" t="s">
        <v>37</v>
      </c>
      <c r="C59" s="1" t="s">
        <v>50</v>
      </c>
      <c r="D59" s="1" t="s">
        <v>51</v>
      </c>
      <c r="E59" s="5" t="s">
        <v>52</v>
      </c>
    </row>
    <row r="60" spans="1:5" x14ac:dyDescent="0.2">
      <c r="A60" s="1" t="s">
        <v>45</v>
      </c>
      <c r="B60" s="1" t="s">
        <v>15</v>
      </c>
      <c r="C60" s="1" t="s">
        <v>50</v>
      </c>
      <c r="D60" s="1">
        <v>191</v>
      </c>
      <c r="E60" s="5">
        <f>D60*20</f>
        <v>3820</v>
      </c>
    </row>
    <row r="61" spans="1:5" x14ac:dyDescent="0.2">
      <c r="A61" s="1" t="s">
        <v>45</v>
      </c>
      <c r="B61" s="1" t="s">
        <v>37</v>
      </c>
      <c r="C61" s="1" t="s">
        <v>50</v>
      </c>
      <c r="D61" s="1" t="s">
        <v>51</v>
      </c>
      <c r="E61" s="5" t="s">
        <v>52</v>
      </c>
    </row>
    <row r="62" spans="1:5" x14ac:dyDescent="0.2">
      <c r="A62" s="1" t="s">
        <v>46</v>
      </c>
      <c r="B62" s="1" t="s">
        <v>15</v>
      </c>
      <c r="C62" s="1" t="s">
        <v>50</v>
      </c>
      <c r="D62" s="1">
        <v>155</v>
      </c>
      <c r="E62" s="5">
        <f>D62*20</f>
        <v>3100</v>
      </c>
    </row>
    <row r="63" spans="1:5" x14ac:dyDescent="0.2">
      <c r="A63" s="1" t="s">
        <v>46</v>
      </c>
      <c r="B63" s="1" t="s">
        <v>37</v>
      </c>
      <c r="C63" s="1" t="s">
        <v>50</v>
      </c>
      <c r="D63" s="1" t="s">
        <v>51</v>
      </c>
      <c r="E63" s="5" t="s">
        <v>52</v>
      </c>
    </row>
    <row r="64" spans="1:5" x14ac:dyDescent="0.2">
      <c r="A64" s="1" t="s">
        <v>47</v>
      </c>
      <c r="B64" s="1" t="s">
        <v>15</v>
      </c>
      <c r="C64" s="1" t="s">
        <v>50</v>
      </c>
      <c r="D64" s="1">
        <v>148</v>
      </c>
      <c r="E64" s="5">
        <f>D64*20</f>
        <v>2960</v>
      </c>
    </row>
    <row r="65" spans="1:5" x14ac:dyDescent="0.2">
      <c r="A65" s="1" t="s">
        <v>47</v>
      </c>
      <c r="B65" s="1" t="s">
        <v>37</v>
      </c>
      <c r="C65" s="1" t="s">
        <v>50</v>
      </c>
      <c r="D65" s="1" t="s">
        <v>51</v>
      </c>
      <c r="E65" s="5" t="s">
        <v>52</v>
      </c>
    </row>
    <row r="66" spans="1:5" x14ac:dyDescent="0.2">
      <c r="A66" s="1" t="s">
        <v>48</v>
      </c>
      <c r="B66" s="1" t="s">
        <v>15</v>
      </c>
      <c r="C66" s="1" t="s">
        <v>50</v>
      </c>
      <c r="D66" s="1">
        <v>149</v>
      </c>
      <c r="E66" s="5">
        <f>D66*20</f>
        <v>2980</v>
      </c>
    </row>
    <row r="67" spans="1:5" x14ac:dyDescent="0.2">
      <c r="A67" s="1" t="s">
        <v>48</v>
      </c>
      <c r="B67" s="1" t="s">
        <v>37</v>
      </c>
      <c r="C67" s="1" t="s">
        <v>50</v>
      </c>
      <c r="D67" s="1" t="s">
        <v>51</v>
      </c>
      <c r="E67" s="5" t="s">
        <v>52</v>
      </c>
    </row>
    <row r="68" spans="1:5" x14ac:dyDescent="0.2">
      <c r="A68" s="1" t="s">
        <v>49</v>
      </c>
      <c r="B68" s="1" t="s">
        <v>15</v>
      </c>
      <c r="C68" s="1" t="s">
        <v>50</v>
      </c>
      <c r="D68" s="1">
        <v>92</v>
      </c>
      <c r="E68" s="5">
        <f>D68*20</f>
        <v>1840</v>
      </c>
    </row>
    <row r="69" spans="1:5" x14ac:dyDescent="0.2">
      <c r="A69" s="1" t="s">
        <v>49</v>
      </c>
      <c r="B69" s="1" t="s">
        <v>37</v>
      </c>
      <c r="C69" s="1" t="s">
        <v>50</v>
      </c>
      <c r="D69" s="1" t="s">
        <v>51</v>
      </c>
      <c r="E69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A12F-DA22-154E-9B85-BC062F75F667}">
  <dimension ref="A1:E69"/>
  <sheetViews>
    <sheetView topLeftCell="A7" workbookViewId="0"/>
  </sheetViews>
  <sheetFormatPr baseColWidth="10" defaultRowHeight="16" x14ac:dyDescent="0.2"/>
  <cols>
    <col min="1" max="1" width="13.83203125" bestFit="1" customWidth="1"/>
    <col min="2" max="2" width="14.5" bestFit="1" customWidth="1"/>
    <col min="3" max="3" width="10" bestFit="1" customWidth="1"/>
    <col min="4" max="4" width="5.832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2" t="s">
        <v>6</v>
      </c>
      <c r="C2" s="2" t="s">
        <v>53</v>
      </c>
      <c r="D2" s="1">
        <v>114</v>
      </c>
      <c r="E2" s="1">
        <f>D2*20000</f>
        <v>2280000</v>
      </c>
    </row>
    <row r="3" spans="1:5" x14ac:dyDescent="0.2">
      <c r="A3" s="4" t="s">
        <v>8</v>
      </c>
      <c r="B3" s="2" t="s">
        <v>9</v>
      </c>
      <c r="C3" s="2" t="s">
        <v>53</v>
      </c>
      <c r="D3" s="1">
        <v>44</v>
      </c>
      <c r="E3" s="1">
        <f>D3*1000</f>
        <v>44000</v>
      </c>
    </row>
    <row r="4" spans="1:5" x14ac:dyDescent="0.2">
      <c r="A4" s="6" t="s">
        <v>10</v>
      </c>
      <c r="B4" s="2" t="s">
        <v>11</v>
      </c>
      <c r="C4" s="2" t="s">
        <v>53</v>
      </c>
      <c r="D4" s="1">
        <v>0</v>
      </c>
      <c r="E4" s="1">
        <f>D4</f>
        <v>0</v>
      </c>
    </row>
    <row r="5" spans="1:5" x14ac:dyDescent="0.2">
      <c r="A5" s="6" t="s">
        <v>12</v>
      </c>
      <c r="B5" s="2" t="s">
        <v>11</v>
      </c>
      <c r="C5" s="2" t="s">
        <v>53</v>
      </c>
      <c r="D5" s="1">
        <v>0</v>
      </c>
      <c r="E5" s="1">
        <f>D5</f>
        <v>0</v>
      </c>
    </row>
    <row r="6" spans="1:5" x14ac:dyDescent="0.2">
      <c r="A6" s="4" t="s">
        <v>13</v>
      </c>
      <c r="B6" s="2" t="s">
        <v>11</v>
      </c>
      <c r="C6" s="2" t="s">
        <v>53</v>
      </c>
      <c r="D6" s="1">
        <v>0</v>
      </c>
      <c r="E6" s="1">
        <f>D6</f>
        <v>0</v>
      </c>
    </row>
    <row r="7" spans="1:5" x14ac:dyDescent="0.2">
      <c r="A7" s="6" t="s">
        <v>14</v>
      </c>
      <c r="B7" s="2" t="s">
        <v>15</v>
      </c>
      <c r="C7" s="2" t="s">
        <v>53</v>
      </c>
      <c r="D7" s="1">
        <v>143</v>
      </c>
      <c r="E7" s="1">
        <f>D7*20</f>
        <v>2860</v>
      </c>
    </row>
    <row r="8" spans="1:5" x14ac:dyDescent="0.2">
      <c r="A8" s="6" t="s">
        <v>16</v>
      </c>
      <c r="B8" s="2" t="s">
        <v>15</v>
      </c>
      <c r="C8" s="2" t="s">
        <v>53</v>
      </c>
      <c r="D8" s="1">
        <v>169</v>
      </c>
      <c r="E8" s="1">
        <f t="shared" ref="E8:E24" si="0">D8*20</f>
        <v>3380</v>
      </c>
    </row>
    <row r="9" spans="1:5" x14ac:dyDescent="0.2">
      <c r="A9" s="6" t="s">
        <v>17</v>
      </c>
      <c r="B9" s="2" t="s">
        <v>15</v>
      </c>
      <c r="C9" s="2" t="s">
        <v>53</v>
      </c>
      <c r="D9" s="1">
        <v>169</v>
      </c>
      <c r="E9" s="1">
        <f t="shared" si="0"/>
        <v>3380</v>
      </c>
    </row>
    <row r="10" spans="1:5" x14ac:dyDescent="0.2">
      <c r="A10" s="6" t="s">
        <v>18</v>
      </c>
      <c r="B10" s="2" t="s">
        <v>15</v>
      </c>
      <c r="C10" s="2" t="s">
        <v>53</v>
      </c>
      <c r="D10" s="1">
        <v>164</v>
      </c>
      <c r="E10" s="1">
        <f t="shared" si="0"/>
        <v>3280</v>
      </c>
    </row>
    <row r="11" spans="1:5" x14ac:dyDescent="0.2">
      <c r="A11" s="6" t="s">
        <v>19</v>
      </c>
      <c r="B11" s="2" t="s">
        <v>15</v>
      </c>
      <c r="C11" s="2" t="s">
        <v>53</v>
      </c>
      <c r="D11" s="1">
        <v>156</v>
      </c>
      <c r="E11" s="1">
        <f t="shared" si="0"/>
        <v>3120</v>
      </c>
    </row>
    <row r="12" spans="1:5" x14ac:dyDescent="0.2">
      <c r="A12" s="6" t="s">
        <v>20</v>
      </c>
      <c r="B12" s="2" t="s">
        <v>15</v>
      </c>
      <c r="C12" s="2" t="s">
        <v>53</v>
      </c>
      <c r="D12" s="1">
        <v>176</v>
      </c>
      <c r="E12" s="1">
        <f t="shared" si="0"/>
        <v>3520</v>
      </c>
    </row>
    <row r="13" spans="1:5" x14ac:dyDescent="0.2">
      <c r="A13" s="6" t="s">
        <v>21</v>
      </c>
      <c r="B13" s="2" t="s">
        <v>15</v>
      </c>
      <c r="C13" s="2" t="s">
        <v>53</v>
      </c>
      <c r="D13" s="1">
        <v>149</v>
      </c>
      <c r="E13" s="1">
        <f t="shared" si="0"/>
        <v>2980</v>
      </c>
    </row>
    <row r="14" spans="1:5" x14ac:dyDescent="0.2">
      <c r="A14" s="6" t="s">
        <v>22</v>
      </c>
      <c r="B14" s="2" t="s">
        <v>15</v>
      </c>
      <c r="C14" s="2" t="s">
        <v>53</v>
      </c>
      <c r="D14" s="1">
        <v>163</v>
      </c>
      <c r="E14" s="1">
        <f t="shared" si="0"/>
        <v>3260</v>
      </c>
    </row>
    <row r="15" spans="1:5" x14ac:dyDescent="0.2">
      <c r="A15" s="6" t="s">
        <v>23</v>
      </c>
      <c r="B15" s="2" t="s">
        <v>15</v>
      </c>
      <c r="C15" s="2" t="s">
        <v>53</v>
      </c>
      <c r="D15" s="1">
        <v>151</v>
      </c>
      <c r="E15" s="1">
        <f t="shared" si="0"/>
        <v>3020</v>
      </c>
    </row>
    <row r="16" spans="1:5" x14ac:dyDescent="0.2">
      <c r="A16" s="6" t="s">
        <v>24</v>
      </c>
      <c r="B16" s="2" t="s">
        <v>15</v>
      </c>
      <c r="C16" s="2" t="s">
        <v>53</v>
      </c>
      <c r="D16" s="1">
        <v>146</v>
      </c>
      <c r="E16" s="1">
        <f t="shared" si="0"/>
        <v>2920</v>
      </c>
    </row>
    <row r="17" spans="1:5" x14ac:dyDescent="0.2">
      <c r="A17" s="6" t="s">
        <v>25</v>
      </c>
      <c r="B17" s="2" t="s">
        <v>15</v>
      </c>
      <c r="C17" s="2" t="s">
        <v>53</v>
      </c>
      <c r="D17" s="1">
        <v>170</v>
      </c>
      <c r="E17" s="1">
        <f t="shared" si="0"/>
        <v>3400</v>
      </c>
    </row>
    <row r="18" spans="1:5" x14ac:dyDescent="0.2">
      <c r="A18" s="6" t="s">
        <v>26</v>
      </c>
      <c r="B18" s="2" t="s">
        <v>15</v>
      </c>
      <c r="C18" s="2" t="s">
        <v>53</v>
      </c>
      <c r="D18" s="1">
        <v>165</v>
      </c>
      <c r="E18" s="1">
        <f t="shared" si="0"/>
        <v>3300</v>
      </c>
    </row>
    <row r="19" spans="1:5" x14ac:dyDescent="0.2">
      <c r="A19" s="6" t="s">
        <v>27</v>
      </c>
      <c r="B19" s="2" t="s">
        <v>15</v>
      </c>
      <c r="C19" s="2" t="s">
        <v>53</v>
      </c>
      <c r="D19" s="1">
        <v>141</v>
      </c>
      <c r="E19" s="1">
        <f t="shared" si="0"/>
        <v>2820</v>
      </c>
    </row>
    <row r="20" spans="1:5" x14ac:dyDescent="0.2">
      <c r="A20" s="6" t="s">
        <v>28</v>
      </c>
      <c r="B20" s="2" t="s">
        <v>15</v>
      </c>
      <c r="C20" s="2" t="s">
        <v>53</v>
      </c>
      <c r="D20" s="1">
        <v>184</v>
      </c>
      <c r="E20" s="1">
        <f t="shared" si="0"/>
        <v>3680</v>
      </c>
    </row>
    <row r="21" spans="1:5" x14ac:dyDescent="0.2">
      <c r="A21" s="6" t="s">
        <v>29</v>
      </c>
      <c r="B21" s="2" t="s">
        <v>15</v>
      </c>
      <c r="C21" s="2" t="s">
        <v>53</v>
      </c>
      <c r="D21" s="1">
        <v>137</v>
      </c>
      <c r="E21" s="1">
        <f t="shared" si="0"/>
        <v>2740</v>
      </c>
    </row>
    <row r="22" spans="1:5" x14ac:dyDescent="0.2">
      <c r="A22" s="6" t="s">
        <v>30</v>
      </c>
      <c r="B22" s="2" t="s">
        <v>15</v>
      </c>
      <c r="C22" s="2" t="s">
        <v>53</v>
      </c>
      <c r="D22" s="1">
        <v>161</v>
      </c>
      <c r="E22" s="1">
        <f t="shared" si="0"/>
        <v>3220</v>
      </c>
    </row>
    <row r="23" spans="1:5" x14ac:dyDescent="0.2">
      <c r="A23" s="6" t="s">
        <v>31</v>
      </c>
      <c r="B23" s="2" t="s">
        <v>15</v>
      </c>
      <c r="C23" s="2" t="s">
        <v>53</v>
      </c>
      <c r="D23" s="1">
        <v>149</v>
      </c>
      <c r="E23" s="1">
        <f t="shared" si="0"/>
        <v>2980</v>
      </c>
    </row>
    <row r="24" spans="1:5" x14ac:dyDescent="0.2">
      <c r="A24" s="6" t="s">
        <v>32</v>
      </c>
      <c r="B24" s="2" t="s">
        <v>15</v>
      </c>
      <c r="C24" s="2" t="s">
        <v>53</v>
      </c>
      <c r="D24" s="1">
        <v>172</v>
      </c>
      <c r="E24" s="1">
        <f t="shared" si="0"/>
        <v>3440</v>
      </c>
    </row>
    <row r="25" spans="1:5" x14ac:dyDescent="0.2">
      <c r="A25" s="4" t="s">
        <v>5</v>
      </c>
      <c r="B25" s="2" t="s">
        <v>54</v>
      </c>
      <c r="C25" s="2" t="s">
        <v>53</v>
      </c>
      <c r="D25" s="1">
        <v>207</v>
      </c>
      <c r="E25" s="1">
        <f>(D25/6)*20000</f>
        <v>690000</v>
      </c>
    </row>
    <row r="26" spans="1:5" x14ac:dyDescent="0.2">
      <c r="A26" s="4" t="s">
        <v>8</v>
      </c>
      <c r="B26" s="2" t="s">
        <v>55</v>
      </c>
      <c r="C26" s="2" t="s">
        <v>53</v>
      </c>
      <c r="D26" s="1">
        <v>203</v>
      </c>
      <c r="E26" s="5">
        <f>(D26/6)*1000</f>
        <v>33833.333333333336</v>
      </c>
    </row>
    <row r="27" spans="1:5" x14ac:dyDescent="0.2">
      <c r="A27" s="6" t="s">
        <v>14</v>
      </c>
      <c r="B27" s="2" t="s">
        <v>56</v>
      </c>
      <c r="C27" s="2" t="s">
        <v>53</v>
      </c>
      <c r="D27" s="1" t="s">
        <v>51</v>
      </c>
      <c r="E27" s="1" t="s">
        <v>52</v>
      </c>
    </row>
    <row r="28" spans="1:5" x14ac:dyDescent="0.2">
      <c r="A28" s="6" t="s">
        <v>16</v>
      </c>
      <c r="B28" s="2" t="s">
        <v>56</v>
      </c>
      <c r="C28" s="2" t="s">
        <v>53</v>
      </c>
      <c r="D28" s="1" t="s">
        <v>51</v>
      </c>
      <c r="E28" s="1" t="s">
        <v>52</v>
      </c>
    </row>
    <row r="29" spans="1:5" x14ac:dyDescent="0.2">
      <c r="A29" s="6" t="s">
        <v>17</v>
      </c>
      <c r="B29" s="2" t="s">
        <v>56</v>
      </c>
      <c r="C29" s="2" t="s">
        <v>53</v>
      </c>
      <c r="D29" s="1" t="s">
        <v>51</v>
      </c>
      <c r="E29" s="1" t="s">
        <v>52</v>
      </c>
    </row>
    <row r="30" spans="1:5" x14ac:dyDescent="0.2">
      <c r="A30" s="6" t="s">
        <v>18</v>
      </c>
      <c r="B30" s="2" t="s">
        <v>56</v>
      </c>
      <c r="C30" s="2" t="s">
        <v>53</v>
      </c>
      <c r="D30" s="1" t="s">
        <v>51</v>
      </c>
      <c r="E30" s="1" t="s">
        <v>52</v>
      </c>
    </row>
    <row r="31" spans="1:5" x14ac:dyDescent="0.2">
      <c r="A31" s="6" t="s">
        <v>19</v>
      </c>
      <c r="B31" s="2" t="s">
        <v>56</v>
      </c>
      <c r="C31" s="2" t="s">
        <v>53</v>
      </c>
      <c r="D31" s="1" t="s">
        <v>51</v>
      </c>
      <c r="E31" s="1" t="s">
        <v>52</v>
      </c>
    </row>
    <row r="32" spans="1:5" x14ac:dyDescent="0.2">
      <c r="A32" s="6" t="s">
        <v>20</v>
      </c>
      <c r="B32" s="2" t="s">
        <v>56</v>
      </c>
      <c r="C32" s="2" t="s">
        <v>53</v>
      </c>
      <c r="D32" s="1" t="s">
        <v>51</v>
      </c>
      <c r="E32" s="1" t="s">
        <v>52</v>
      </c>
    </row>
    <row r="33" spans="1:5" x14ac:dyDescent="0.2">
      <c r="A33" s="6" t="s">
        <v>21</v>
      </c>
      <c r="B33" s="2" t="s">
        <v>56</v>
      </c>
      <c r="C33" s="2" t="s">
        <v>53</v>
      </c>
      <c r="D33" s="1" t="s">
        <v>51</v>
      </c>
      <c r="E33" s="1" t="s">
        <v>52</v>
      </c>
    </row>
    <row r="34" spans="1:5" x14ac:dyDescent="0.2">
      <c r="A34" s="6" t="s">
        <v>22</v>
      </c>
      <c r="B34" s="2" t="s">
        <v>56</v>
      </c>
      <c r="C34" s="2" t="s">
        <v>53</v>
      </c>
      <c r="D34" s="1" t="s">
        <v>51</v>
      </c>
      <c r="E34" s="1" t="s">
        <v>52</v>
      </c>
    </row>
    <row r="35" spans="1:5" x14ac:dyDescent="0.2">
      <c r="A35" s="6" t="s">
        <v>23</v>
      </c>
      <c r="B35" s="2" t="s">
        <v>56</v>
      </c>
      <c r="C35" s="2" t="s">
        <v>53</v>
      </c>
      <c r="D35" s="1" t="s">
        <v>51</v>
      </c>
      <c r="E35" s="1" t="s">
        <v>52</v>
      </c>
    </row>
    <row r="36" spans="1:5" x14ac:dyDescent="0.2">
      <c r="A36" s="6" t="s">
        <v>24</v>
      </c>
      <c r="B36" s="2" t="s">
        <v>56</v>
      </c>
      <c r="C36" s="2" t="s">
        <v>53</v>
      </c>
      <c r="D36" s="1" t="s">
        <v>51</v>
      </c>
      <c r="E36" s="1" t="s">
        <v>52</v>
      </c>
    </row>
    <row r="37" spans="1:5" x14ac:dyDescent="0.2">
      <c r="A37" s="6" t="s">
        <v>25</v>
      </c>
      <c r="B37" s="2" t="s">
        <v>56</v>
      </c>
      <c r="C37" s="2" t="s">
        <v>53</v>
      </c>
      <c r="D37" s="1" t="s">
        <v>51</v>
      </c>
      <c r="E37" s="1" t="s">
        <v>52</v>
      </c>
    </row>
    <row r="38" spans="1:5" x14ac:dyDescent="0.2">
      <c r="A38" s="6" t="s">
        <v>26</v>
      </c>
      <c r="B38" s="2" t="s">
        <v>56</v>
      </c>
      <c r="C38" s="2" t="s">
        <v>53</v>
      </c>
      <c r="D38" s="1" t="s">
        <v>51</v>
      </c>
      <c r="E38" s="1" t="s">
        <v>52</v>
      </c>
    </row>
    <row r="39" spans="1:5" x14ac:dyDescent="0.2">
      <c r="A39" s="6" t="s">
        <v>27</v>
      </c>
      <c r="B39" s="2" t="s">
        <v>56</v>
      </c>
      <c r="C39" s="2" t="s">
        <v>53</v>
      </c>
      <c r="D39" s="1" t="s">
        <v>51</v>
      </c>
      <c r="E39" s="1" t="s">
        <v>52</v>
      </c>
    </row>
    <row r="40" spans="1:5" x14ac:dyDescent="0.2">
      <c r="A40" s="6" t="s">
        <v>28</v>
      </c>
      <c r="B40" s="2" t="s">
        <v>56</v>
      </c>
      <c r="C40" s="2" t="s">
        <v>53</v>
      </c>
      <c r="D40" s="1" t="s">
        <v>51</v>
      </c>
      <c r="E40" s="1" t="s">
        <v>52</v>
      </c>
    </row>
    <row r="41" spans="1:5" x14ac:dyDescent="0.2">
      <c r="A41" s="6" t="s">
        <v>29</v>
      </c>
      <c r="B41" s="2" t="s">
        <v>56</v>
      </c>
      <c r="C41" s="2" t="s">
        <v>53</v>
      </c>
      <c r="D41" s="1" t="s">
        <v>51</v>
      </c>
      <c r="E41" s="1" t="s">
        <v>52</v>
      </c>
    </row>
    <row r="42" spans="1:5" x14ac:dyDescent="0.2">
      <c r="A42" s="6" t="s">
        <v>30</v>
      </c>
      <c r="B42" s="2" t="s">
        <v>56</v>
      </c>
      <c r="C42" s="2" t="s">
        <v>53</v>
      </c>
      <c r="D42" s="1" t="s">
        <v>51</v>
      </c>
      <c r="E42" s="1" t="s">
        <v>52</v>
      </c>
    </row>
    <row r="43" spans="1:5" x14ac:dyDescent="0.2">
      <c r="A43" s="6" t="s">
        <v>31</v>
      </c>
      <c r="B43" s="2" t="s">
        <v>56</v>
      </c>
      <c r="C43" s="2" t="s">
        <v>53</v>
      </c>
      <c r="D43" s="1" t="s">
        <v>51</v>
      </c>
      <c r="E43" s="1" t="s">
        <v>52</v>
      </c>
    </row>
    <row r="44" spans="1:5" x14ac:dyDescent="0.2">
      <c r="A44" s="6" t="s">
        <v>32</v>
      </c>
      <c r="B44" s="2" t="s">
        <v>56</v>
      </c>
      <c r="C44" s="2" t="s">
        <v>53</v>
      </c>
      <c r="D44" s="1" t="s">
        <v>51</v>
      </c>
      <c r="E44" s="1" t="s">
        <v>52</v>
      </c>
    </row>
    <row r="45" spans="1:5" x14ac:dyDescent="0.2">
      <c r="A45" s="1" t="s">
        <v>36</v>
      </c>
      <c r="B45" s="2" t="s">
        <v>37</v>
      </c>
      <c r="C45" s="2" t="s">
        <v>53</v>
      </c>
      <c r="D45" s="2">
        <v>0</v>
      </c>
      <c r="E45" s="1">
        <f>D45*2</f>
        <v>0</v>
      </c>
    </row>
    <row r="46" spans="1:5" x14ac:dyDescent="0.2">
      <c r="A46" s="1" t="s">
        <v>38</v>
      </c>
      <c r="B46" s="1" t="s">
        <v>15</v>
      </c>
      <c r="C46" s="1" t="s">
        <v>53</v>
      </c>
      <c r="D46" s="1">
        <v>70</v>
      </c>
      <c r="E46" s="1">
        <f>D46*20</f>
        <v>1400</v>
      </c>
    </row>
    <row r="47" spans="1:5" x14ac:dyDescent="0.2">
      <c r="A47" s="1" t="s">
        <v>38</v>
      </c>
      <c r="B47" s="1" t="s">
        <v>37</v>
      </c>
      <c r="C47" s="1" t="s">
        <v>53</v>
      </c>
      <c r="D47" s="1" t="s">
        <v>51</v>
      </c>
      <c r="E47" s="1" t="s">
        <v>52</v>
      </c>
    </row>
    <row r="48" spans="1:5" x14ac:dyDescent="0.2">
      <c r="A48" s="1" t="s">
        <v>39</v>
      </c>
      <c r="B48" s="1" t="s">
        <v>15</v>
      </c>
      <c r="C48" s="1" t="s">
        <v>53</v>
      </c>
      <c r="D48" s="1">
        <v>140</v>
      </c>
      <c r="E48" s="1">
        <f>D48*20</f>
        <v>2800</v>
      </c>
    </row>
    <row r="49" spans="1:5" x14ac:dyDescent="0.2">
      <c r="A49" s="1" t="s">
        <v>39</v>
      </c>
      <c r="B49" s="1" t="s">
        <v>37</v>
      </c>
      <c r="C49" s="1" t="s">
        <v>53</v>
      </c>
      <c r="D49" s="1" t="s">
        <v>51</v>
      </c>
      <c r="E49" s="1" t="s">
        <v>52</v>
      </c>
    </row>
    <row r="50" spans="1:5" x14ac:dyDescent="0.2">
      <c r="A50" s="1" t="s">
        <v>40</v>
      </c>
      <c r="B50" s="1" t="s">
        <v>15</v>
      </c>
      <c r="C50" s="1" t="s">
        <v>53</v>
      </c>
      <c r="D50" s="1">
        <v>131</v>
      </c>
      <c r="E50" s="1">
        <f>D50*20</f>
        <v>2620</v>
      </c>
    </row>
    <row r="51" spans="1:5" x14ac:dyDescent="0.2">
      <c r="A51" s="1" t="s">
        <v>40</v>
      </c>
      <c r="B51" s="1" t="s">
        <v>37</v>
      </c>
      <c r="C51" s="1" t="s">
        <v>53</v>
      </c>
      <c r="D51" s="1" t="s">
        <v>51</v>
      </c>
      <c r="E51" s="1" t="s">
        <v>52</v>
      </c>
    </row>
    <row r="52" spans="1:5" x14ac:dyDescent="0.2">
      <c r="A52" s="1" t="s">
        <v>41</v>
      </c>
      <c r="B52" s="1" t="s">
        <v>15</v>
      </c>
      <c r="C52" s="1" t="s">
        <v>53</v>
      </c>
      <c r="D52" s="1">
        <v>130</v>
      </c>
      <c r="E52" s="1">
        <f>D52*20</f>
        <v>2600</v>
      </c>
    </row>
    <row r="53" spans="1:5" x14ac:dyDescent="0.2">
      <c r="A53" s="1" t="s">
        <v>41</v>
      </c>
      <c r="B53" s="1" t="s">
        <v>37</v>
      </c>
      <c r="C53" s="1" t="s">
        <v>53</v>
      </c>
      <c r="D53" s="1" t="s">
        <v>51</v>
      </c>
      <c r="E53" s="1" t="s">
        <v>52</v>
      </c>
    </row>
    <row r="54" spans="1:5" x14ac:dyDescent="0.2">
      <c r="A54" s="1" t="s">
        <v>42</v>
      </c>
      <c r="B54" s="1" t="s">
        <v>15</v>
      </c>
      <c r="C54" s="1" t="s">
        <v>53</v>
      </c>
      <c r="D54" s="1">
        <v>139</v>
      </c>
      <c r="E54" s="1">
        <f>D54*20</f>
        <v>2780</v>
      </c>
    </row>
    <row r="55" spans="1:5" x14ac:dyDescent="0.2">
      <c r="A55" s="1" t="s">
        <v>42</v>
      </c>
      <c r="B55" s="1" t="s">
        <v>37</v>
      </c>
      <c r="C55" s="1" t="s">
        <v>53</v>
      </c>
      <c r="D55" s="1" t="s">
        <v>51</v>
      </c>
      <c r="E55" s="1" t="s">
        <v>52</v>
      </c>
    </row>
    <row r="56" spans="1:5" x14ac:dyDescent="0.2">
      <c r="A56" s="1" t="s">
        <v>43</v>
      </c>
      <c r="B56" s="1" t="s">
        <v>15</v>
      </c>
      <c r="C56" s="1" t="s">
        <v>53</v>
      </c>
      <c r="D56" s="1">
        <v>130</v>
      </c>
      <c r="E56" s="1">
        <f>D56*20</f>
        <v>2600</v>
      </c>
    </row>
    <row r="57" spans="1:5" x14ac:dyDescent="0.2">
      <c r="A57" s="1" t="s">
        <v>43</v>
      </c>
      <c r="B57" s="1" t="s">
        <v>37</v>
      </c>
      <c r="C57" s="1" t="s">
        <v>53</v>
      </c>
      <c r="D57" s="1" t="s">
        <v>51</v>
      </c>
      <c r="E57" s="1" t="s">
        <v>52</v>
      </c>
    </row>
    <row r="58" spans="1:5" x14ac:dyDescent="0.2">
      <c r="A58" s="1" t="s">
        <v>44</v>
      </c>
      <c r="B58" s="1" t="s">
        <v>15</v>
      </c>
      <c r="C58" s="1" t="s">
        <v>53</v>
      </c>
      <c r="D58" s="1">
        <v>153</v>
      </c>
      <c r="E58" s="1">
        <f>D58*20</f>
        <v>3060</v>
      </c>
    </row>
    <row r="59" spans="1:5" x14ac:dyDescent="0.2">
      <c r="A59" s="1" t="s">
        <v>44</v>
      </c>
      <c r="B59" s="1" t="s">
        <v>37</v>
      </c>
      <c r="C59" s="1" t="s">
        <v>53</v>
      </c>
      <c r="D59" s="1" t="s">
        <v>51</v>
      </c>
      <c r="E59" s="1" t="s">
        <v>52</v>
      </c>
    </row>
    <row r="60" spans="1:5" x14ac:dyDescent="0.2">
      <c r="A60" s="1" t="s">
        <v>45</v>
      </c>
      <c r="B60" s="1" t="s">
        <v>15</v>
      </c>
      <c r="C60" s="1" t="s">
        <v>53</v>
      </c>
      <c r="D60" s="1">
        <v>131</v>
      </c>
      <c r="E60" s="1">
        <f>D60*20</f>
        <v>2620</v>
      </c>
    </row>
    <row r="61" spans="1:5" x14ac:dyDescent="0.2">
      <c r="A61" s="1" t="s">
        <v>45</v>
      </c>
      <c r="B61" s="1" t="s">
        <v>37</v>
      </c>
      <c r="C61" s="1" t="s">
        <v>53</v>
      </c>
      <c r="D61" s="1" t="s">
        <v>51</v>
      </c>
      <c r="E61" s="1" t="s">
        <v>52</v>
      </c>
    </row>
    <row r="62" spans="1:5" x14ac:dyDescent="0.2">
      <c r="A62" s="1" t="s">
        <v>46</v>
      </c>
      <c r="B62" s="1" t="s">
        <v>15</v>
      </c>
      <c r="C62" s="1" t="s">
        <v>53</v>
      </c>
      <c r="D62" s="1">
        <v>110</v>
      </c>
      <c r="E62" s="1">
        <f>D62*20</f>
        <v>2200</v>
      </c>
    </row>
    <row r="63" spans="1:5" x14ac:dyDescent="0.2">
      <c r="A63" s="1" t="s">
        <v>46</v>
      </c>
      <c r="B63" s="1" t="s">
        <v>37</v>
      </c>
      <c r="C63" s="1" t="s">
        <v>53</v>
      </c>
      <c r="D63" s="1" t="s">
        <v>51</v>
      </c>
      <c r="E63" s="1" t="s">
        <v>52</v>
      </c>
    </row>
    <row r="64" spans="1:5" x14ac:dyDescent="0.2">
      <c r="A64" s="1" t="s">
        <v>47</v>
      </c>
      <c r="B64" s="1" t="s">
        <v>15</v>
      </c>
      <c r="C64" s="1" t="s">
        <v>53</v>
      </c>
      <c r="D64" s="1">
        <v>128</v>
      </c>
      <c r="E64" s="1">
        <f>D64*20</f>
        <v>2560</v>
      </c>
    </row>
    <row r="65" spans="1:5" x14ac:dyDescent="0.2">
      <c r="A65" s="1" t="s">
        <v>47</v>
      </c>
      <c r="B65" s="1" t="s">
        <v>37</v>
      </c>
      <c r="C65" s="1" t="s">
        <v>53</v>
      </c>
      <c r="D65" s="1" t="s">
        <v>51</v>
      </c>
      <c r="E65" s="1" t="s">
        <v>52</v>
      </c>
    </row>
    <row r="66" spans="1:5" x14ac:dyDescent="0.2">
      <c r="A66" s="1" t="s">
        <v>48</v>
      </c>
      <c r="B66" s="1" t="s">
        <v>15</v>
      </c>
      <c r="C66" s="1" t="s">
        <v>53</v>
      </c>
      <c r="D66" s="1">
        <v>117</v>
      </c>
      <c r="E66" s="1">
        <f>D66*20</f>
        <v>2340</v>
      </c>
    </row>
    <row r="67" spans="1:5" x14ac:dyDescent="0.2">
      <c r="A67" s="1" t="s">
        <v>48</v>
      </c>
      <c r="B67" s="1" t="s">
        <v>37</v>
      </c>
      <c r="C67" s="1" t="s">
        <v>53</v>
      </c>
      <c r="D67" s="1" t="s">
        <v>51</v>
      </c>
      <c r="E67" s="1" t="s">
        <v>52</v>
      </c>
    </row>
    <row r="68" spans="1:5" x14ac:dyDescent="0.2">
      <c r="A68" s="1" t="s">
        <v>49</v>
      </c>
      <c r="B68" s="1" t="s">
        <v>15</v>
      </c>
      <c r="C68" s="1" t="s">
        <v>53</v>
      </c>
      <c r="D68" s="1">
        <v>76</v>
      </c>
      <c r="E68" s="1">
        <f>D68*20</f>
        <v>1520</v>
      </c>
    </row>
    <row r="69" spans="1:5" x14ac:dyDescent="0.2">
      <c r="A69" s="1" t="s">
        <v>49</v>
      </c>
      <c r="B69" s="1" t="s">
        <v>37</v>
      </c>
      <c r="C69" s="1" t="s">
        <v>53</v>
      </c>
      <c r="D69" s="1" t="s">
        <v>51</v>
      </c>
      <c r="E69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3705-762F-074E-9478-4898C6F9B9FE}">
  <dimension ref="A1:O32"/>
  <sheetViews>
    <sheetView workbookViewId="0">
      <selection activeCell="G4" sqref="G4"/>
    </sheetView>
  </sheetViews>
  <sheetFormatPr baseColWidth="10" defaultRowHeight="16" x14ac:dyDescent="0.2"/>
  <cols>
    <col min="1" max="1" width="10.5" bestFit="1" customWidth="1"/>
    <col min="2" max="2" width="15" bestFit="1" customWidth="1"/>
    <col min="3" max="11" width="13.1640625" bestFit="1" customWidth="1"/>
    <col min="12" max="14" width="12.33203125" bestFit="1" customWidth="1"/>
  </cols>
  <sheetData>
    <row r="1" spans="1:14" ht="17" thickBot="1" x14ac:dyDescent="0.25">
      <c r="A1" s="11" t="s">
        <v>4</v>
      </c>
      <c r="B1" s="12" t="s">
        <v>5</v>
      </c>
      <c r="C1" s="12" t="s">
        <v>8</v>
      </c>
      <c r="D1" s="12" t="s">
        <v>10</v>
      </c>
      <c r="E1" s="13"/>
      <c r="F1" s="14"/>
      <c r="G1" s="11"/>
      <c r="H1" s="15"/>
      <c r="I1" s="14"/>
      <c r="J1" s="14"/>
      <c r="K1" s="14"/>
      <c r="L1" s="11"/>
      <c r="M1" s="11"/>
      <c r="N1" s="11"/>
    </row>
    <row r="2" spans="1:14" x14ac:dyDescent="0.2">
      <c r="A2" s="11" t="s">
        <v>57</v>
      </c>
      <c r="B2" s="16">
        <v>323333.33333333337</v>
      </c>
      <c r="C2" s="16">
        <v>11000</v>
      </c>
      <c r="D2" s="16">
        <v>6</v>
      </c>
      <c r="E2" s="17"/>
      <c r="F2" s="18"/>
      <c r="G2" s="11"/>
      <c r="H2" s="15"/>
      <c r="I2" s="17"/>
      <c r="J2" s="17"/>
      <c r="K2" s="15"/>
      <c r="L2" s="11"/>
      <c r="M2" s="11"/>
      <c r="N2" s="11"/>
    </row>
    <row r="3" spans="1:14" x14ac:dyDescent="0.2">
      <c r="A3" s="11" t="s">
        <v>58</v>
      </c>
      <c r="B3" s="16">
        <v>1453333.3333333335</v>
      </c>
      <c r="C3" s="16">
        <v>49500</v>
      </c>
      <c r="D3" s="16">
        <v>2</v>
      </c>
      <c r="E3" s="17"/>
      <c r="F3" s="18"/>
      <c r="G3" s="11"/>
      <c r="H3" s="15"/>
      <c r="I3" s="17"/>
      <c r="J3" s="17"/>
      <c r="K3" s="15"/>
      <c r="L3" s="11"/>
      <c r="M3" s="11"/>
      <c r="N3" s="11"/>
    </row>
    <row r="4" spans="1:14" ht="17" thickBot="1" x14ac:dyDescent="0.25">
      <c r="A4" s="11" t="s">
        <v>59</v>
      </c>
      <c r="B4" s="21">
        <v>1485000</v>
      </c>
      <c r="C4" s="19">
        <v>38916.666666666672</v>
      </c>
      <c r="D4" s="19">
        <v>0</v>
      </c>
      <c r="E4" s="17"/>
      <c r="F4" s="18"/>
      <c r="G4" s="11"/>
      <c r="H4" s="15"/>
      <c r="I4" s="17"/>
      <c r="J4" s="17"/>
      <c r="K4" s="15"/>
      <c r="L4" s="11"/>
      <c r="M4" s="11"/>
      <c r="N4" s="11"/>
    </row>
    <row r="5" spans="1:14" x14ac:dyDescent="0.2">
      <c r="A5" s="11"/>
      <c r="B5" s="11"/>
      <c r="C5" s="11"/>
      <c r="D5" s="11"/>
      <c r="E5" s="11"/>
      <c r="F5" s="11"/>
      <c r="G5" s="11"/>
      <c r="H5" s="15"/>
      <c r="I5" s="17"/>
      <c r="J5" s="17"/>
      <c r="K5" s="15"/>
      <c r="L5" s="11"/>
      <c r="M5" s="11"/>
      <c r="N5" s="11"/>
    </row>
    <row r="6" spans="1:14" ht="17" thickBo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7" thickBot="1" x14ac:dyDescent="0.25">
      <c r="A7" s="11" t="s">
        <v>4</v>
      </c>
      <c r="B7" s="12" t="s">
        <v>12</v>
      </c>
      <c r="C7" s="12" t="s">
        <v>14</v>
      </c>
      <c r="D7" s="12" t="s">
        <v>16</v>
      </c>
      <c r="E7" s="12" t="s">
        <v>17</v>
      </c>
      <c r="F7" s="12" t="s">
        <v>18</v>
      </c>
      <c r="G7" s="12" t="s">
        <v>19</v>
      </c>
      <c r="H7" s="12" t="s">
        <v>20</v>
      </c>
      <c r="I7" s="12" t="s">
        <v>21</v>
      </c>
      <c r="J7" s="12" t="s">
        <v>22</v>
      </c>
      <c r="K7" s="12" t="s">
        <v>23</v>
      </c>
      <c r="L7" s="11"/>
      <c r="M7" s="11"/>
      <c r="N7" s="11"/>
    </row>
    <row r="8" spans="1:14" x14ac:dyDescent="0.2">
      <c r="A8" s="11" t="s">
        <v>57</v>
      </c>
      <c r="B8" s="16">
        <v>1</v>
      </c>
      <c r="C8" s="16">
        <v>240</v>
      </c>
      <c r="D8" s="16">
        <v>393.3</v>
      </c>
      <c r="E8" s="16">
        <v>376.7</v>
      </c>
      <c r="F8" s="16">
        <v>356.7</v>
      </c>
      <c r="G8" s="16">
        <v>446.7</v>
      </c>
      <c r="H8" s="16">
        <v>433.3</v>
      </c>
      <c r="I8" s="16">
        <v>390</v>
      </c>
      <c r="J8" s="16">
        <v>470</v>
      </c>
      <c r="K8" s="16">
        <v>786.7</v>
      </c>
      <c r="L8" s="11"/>
      <c r="M8" s="20"/>
      <c r="N8" s="11"/>
    </row>
    <row r="9" spans="1:14" x14ac:dyDescent="0.2">
      <c r="A9" s="11" t="s">
        <v>58</v>
      </c>
      <c r="B9" s="16">
        <v>3</v>
      </c>
      <c r="C9" s="16">
        <v>3480</v>
      </c>
      <c r="D9" s="16">
        <v>3380</v>
      </c>
      <c r="E9" s="16">
        <v>3620</v>
      </c>
      <c r="F9" s="16">
        <v>3840</v>
      </c>
      <c r="G9" s="16">
        <v>3440</v>
      </c>
      <c r="H9" s="16">
        <v>3880</v>
      </c>
      <c r="I9" s="16">
        <v>3720</v>
      </c>
      <c r="J9" s="16">
        <v>2120</v>
      </c>
      <c r="K9" s="16">
        <v>3400</v>
      </c>
      <c r="L9" s="11"/>
      <c r="M9" s="20"/>
      <c r="N9" s="11"/>
    </row>
    <row r="10" spans="1:14" ht="17" thickBot="1" x14ac:dyDescent="0.25">
      <c r="A10" s="11" t="s">
        <v>59</v>
      </c>
      <c r="B10" s="19">
        <v>0</v>
      </c>
      <c r="C10" s="19">
        <v>2860</v>
      </c>
      <c r="D10" s="19">
        <v>3380</v>
      </c>
      <c r="E10" s="19">
        <v>3380</v>
      </c>
      <c r="F10" s="19">
        <v>3280</v>
      </c>
      <c r="G10" s="19">
        <v>3120</v>
      </c>
      <c r="H10" s="19">
        <v>3520</v>
      </c>
      <c r="I10" s="19">
        <v>2980</v>
      </c>
      <c r="J10" s="19">
        <v>3260</v>
      </c>
      <c r="K10" s="19">
        <v>3020</v>
      </c>
      <c r="L10" s="11"/>
      <c r="M10" s="20"/>
      <c r="N10" s="11"/>
    </row>
    <row r="11" spans="1:14" ht="17" thickBo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7" thickBot="1" x14ac:dyDescent="0.25">
      <c r="A12" s="11" t="s">
        <v>4</v>
      </c>
      <c r="B12" s="12" t="s">
        <v>13</v>
      </c>
      <c r="C12" s="12" t="s">
        <v>24</v>
      </c>
      <c r="D12" s="12" t="s">
        <v>25</v>
      </c>
      <c r="E12" s="12" t="s">
        <v>26</v>
      </c>
      <c r="F12" s="12" t="s">
        <v>27</v>
      </c>
      <c r="G12" s="12" t="s">
        <v>28</v>
      </c>
      <c r="H12" s="12" t="s">
        <v>29</v>
      </c>
      <c r="I12" s="12" t="s">
        <v>30</v>
      </c>
      <c r="J12" s="12" t="s">
        <v>31</v>
      </c>
      <c r="K12" s="12" t="s">
        <v>32</v>
      </c>
      <c r="L12" s="11"/>
      <c r="M12" s="11"/>
      <c r="N12" s="11"/>
    </row>
    <row r="13" spans="1:14" x14ac:dyDescent="0.2">
      <c r="A13" s="11" t="s">
        <v>57</v>
      </c>
      <c r="B13" s="16">
        <v>3</v>
      </c>
      <c r="C13" s="16">
        <v>300</v>
      </c>
      <c r="D13" s="16">
        <v>320</v>
      </c>
      <c r="E13" s="16">
        <v>476.7</v>
      </c>
      <c r="F13" s="16">
        <v>396.7</v>
      </c>
      <c r="G13" s="16">
        <v>473.3</v>
      </c>
      <c r="H13" s="16">
        <v>443.3</v>
      </c>
      <c r="I13" s="16">
        <v>450</v>
      </c>
      <c r="J13" s="16">
        <v>433.3</v>
      </c>
      <c r="K13" s="16">
        <v>976.7</v>
      </c>
      <c r="L13" s="11"/>
      <c r="M13" s="20"/>
      <c r="N13" s="11"/>
    </row>
    <row r="14" spans="1:14" x14ac:dyDescent="0.2">
      <c r="A14" s="11" t="s">
        <v>58</v>
      </c>
      <c r="B14" s="16">
        <v>0</v>
      </c>
      <c r="C14" s="16">
        <v>3400</v>
      </c>
      <c r="D14" s="16">
        <v>3140</v>
      </c>
      <c r="E14" s="16">
        <v>3060</v>
      </c>
      <c r="F14" s="16">
        <v>3620</v>
      </c>
      <c r="G14" s="16">
        <v>3420</v>
      </c>
      <c r="H14" s="16">
        <v>3080</v>
      </c>
      <c r="I14" s="16">
        <v>3560</v>
      </c>
      <c r="J14" s="16">
        <v>3220</v>
      </c>
      <c r="K14" s="16">
        <v>3080</v>
      </c>
      <c r="L14" s="11"/>
      <c r="M14" s="20"/>
      <c r="N14" s="11"/>
    </row>
    <row r="15" spans="1:14" ht="17" thickBot="1" x14ac:dyDescent="0.25">
      <c r="A15" s="11" t="s">
        <v>59</v>
      </c>
      <c r="B15" s="19">
        <v>0</v>
      </c>
      <c r="C15" s="19">
        <v>2920</v>
      </c>
      <c r="D15" s="19">
        <v>3400</v>
      </c>
      <c r="E15" s="19">
        <v>3300</v>
      </c>
      <c r="F15" s="19">
        <v>2820</v>
      </c>
      <c r="G15" s="19">
        <v>3680</v>
      </c>
      <c r="H15" s="19">
        <v>2740</v>
      </c>
      <c r="I15" s="19">
        <v>3220</v>
      </c>
      <c r="J15" s="19">
        <v>2980</v>
      </c>
      <c r="K15" s="19">
        <v>3440</v>
      </c>
      <c r="L15" s="11"/>
      <c r="M15" s="20"/>
      <c r="N15" s="11"/>
    </row>
    <row r="16" spans="1:14" ht="17" thickBo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5" ht="17" thickBot="1" x14ac:dyDescent="0.25">
      <c r="A17" s="11" t="s">
        <v>4</v>
      </c>
      <c r="B17" s="12" t="s">
        <v>36</v>
      </c>
      <c r="C17" s="12" t="s">
        <v>38</v>
      </c>
      <c r="D17" s="12" t="s">
        <v>39</v>
      </c>
      <c r="E17" s="12" t="s">
        <v>40</v>
      </c>
      <c r="F17" s="12" t="s">
        <v>41</v>
      </c>
      <c r="G17" s="12" t="s">
        <v>42</v>
      </c>
      <c r="H17" s="12" t="s">
        <v>43</v>
      </c>
      <c r="I17" s="12" t="s">
        <v>44</v>
      </c>
      <c r="J17" s="12" t="s">
        <v>45</v>
      </c>
      <c r="K17" s="12" t="s">
        <v>46</v>
      </c>
      <c r="L17" s="12" t="s">
        <v>47</v>
      </c>
      <c r="M17" s="12" t="s">
        <v>48</v>
      </c>
      <c r="N17" s="12" t="s">
        <v>49</v>
      </c>
    </row>
    <row r="18" spans="1:15" x14ac:dyDescent="0.2">
      <c r="A18" s="11" t="s">
        <v>57</v>
      </c>
      <c r="B18" s="16">
        <v>0</v>
      </c>
      <c r="C18" s="16">
        <v>183</v>
      </c>
      <c r="D18" s="16">
        <v>446</v>
      </c>
      <c r="E18" s="16">
        <v>511</v>
      </c>
      <c r="F18" s="16">
        <v>692</v>
      </c>
      <c r="G18" s="16">
        <v>525</v>
      </c>
      <c r="H18" s="16">
        <v>414</v>
      </c>
      <c r="I18" s="16">
        <v>470</v>
      </c>
      <c r="J18" s="16">
        <v>424</v>
      </c>
      <c r="K18" s="16">
        <v>476</v>
      </c>
      <c r="L18" s="16">
        <v>486</v>
      </c>
      <c r="M18" s="16">
        <v>667</v>
      </c>
      <c r="N18" s="16">
        <v>639</v>
      </c>
    </row>
    <row r="19" spans="1:15" x14ac:dyDescent="0.2">
      <c r="A19" s="11" t="s">
        <v>58</v>
      </c>
      <c r="B19" s="16">
        <v>88</v>
      </c>
      <c r="C19" s="16">
        <v>2000</v>
      </c>
      <c r="D19" s="16">
        <v>2700</v>
      </c>
      <c r="E19" s="16">
        <v>3060</v>
      </c>
      <c r="F19" s="16">
        <v>3100</v>
      </c>
      <c r="G19" s="16">
        <v>3000</v>
      </c>
      <c r="H19" s="16">
        <v>3280</v>
      </c>
      <c r="I19" s="16">
        <v>2960</v>
      </c>
      <c r="J19" s="16">
        <v>3820</v>
      </c>
      <c r="K19" s="16">
        <v>3100</v>
      </c>
      <c r="L19" s="16">
        <v>2960</v>
      </c>
      <c r="M19" s="16">
        <v>2980</v>
      </c>
      <c r="N19" s="16">
        <v>1840</v>
      </c>
      <c r="O19" s="22"/>
    </row>
    <row r="20" spans="1:15" ht="17" thickBot="1" x14ac:dyDescent="0.25">
      <c r="A20" s="11" t="s">
        <v>59</v>
      </c>
      <c r="B20" s="19">
        <v>0</v>
      </c>
      <c r="C20" s="19">
        <v>1400</v>
      </c>
      <c r="D20" s="19">
        <v>2800</v>
      </c>
      <c r="E20" s="19">
        <v>2620</v>
      </c>
      <c r="F20" s="19">
        <v>2600</v>
      </c>
      <c r="G20" s="19">
        <v>2780</v>
      </c>
      <c r="H20" s="19">
        <v>2600</v>
      </c>
      <c r="I20" s="19">
        <v>3060</v>
      </c>
      <c r="J20" s="19">
        <v>2620</v>
      </c>
      <c r="K20" s="19">
        <v>2200</v>
      </c>
      <c r="L20" s="19">
        <v>2560</v>
      </c>
      <c r="M20" s="19">
        <v>2340</v>
      </c>
      <c r="N20" s="19">
        <v>1520</v>
      </c>
    </row>
    <row r="25" spans="1:15" x14ac:dyDescent="0.2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x14ac:dyDescent="0.2">
      <c r="C26" s="17"/>
      <c r="D26" s="17"/>
      <c r="E26" s="17"/>
      <c r="F26" s="17"/>
      <c r="G26" s="17"/>
      <c r="H26" s="17"/>
      <c r="I26" s="17"/>
      <c r="J26" s="17"/>
      <c r="K26" s="17"/>
      <c r="L26" s="23"/>
      <c r="M26" s="24"/>
      <c r="N26" s="24"/>
      <c r="O26" s="23"/>
    </row>
    <row r="27" spans="1:15" x14ac:dyDescent="0.2">
      <c r="C27" s="17"/>
      <c r="D27" s="17"/>
      <c r="E27" s="17"/>
      <c r="F27" s="17"/>
      <c r="G27" s="17"/>
      <c r="H27" s="17"/>
      <c r="I27" s="17"/>
      <c r="J27" s="17"/>
      <c r="K27" s="17"/>
      <c r="L27" s="23"/>
      <c r="M27" s="24"/>
      <c r="N27" s="24"/>
      <c r="O27" s="23"/>
    </row>
    <row r="28" spans="1:15" x14ac:dyDescent="0.2">
      <c r="C28" s="17"/>
      <c r="D28" s="17"/>
      <c r="E28" s="17"/>
      <c r="F28" s="17"/>
      <c r="G28" s="17"/>
      <c r="H28" s="17"/>
      <c r="I28" s="17"/>
      <c r="J28" s="17"/>
      <c r="K28" s="17"/>
      <c r="L28" s="23"/>
      <c r="M28" s="24"/>
      <c r="N28" s="24"/>
      <c r="O28" s="23"/>
    </row>
    <row r="29" spans="1:15" x14ac:dyDescent="0.2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x14ac:dyDescent="0.2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x14ac:dyDescent="0.2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mTec Plate Counts</vt:lpstr>
      <vt:lpstr>mEnt Plate Counts</vt:lpstr>
      <vt:lpstr>Tet Plate Counts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2019-05-08T19:11:29Z</dcterms:created>
  <dcterms:modified xsi:type="dcterms:W3CDTF">2019-11-05T18:47:38Z</dcterms:modified>
</cp:coreProperties>
</file>