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Desktop/STRIPS/Flume/Flume Run 4 - 11:07:19 (Medium Flow)/qPCR/"/>
    </mc:Choice>
  </mc:AlternateContent>
  <xr:revisionPtr revIDLastSave="0" documentId="13_ncr:1_{4745C296-092F-C94C-B974-C2CE457A6CCE}" xr6:coauthVersionLast="47" xr6:coauthVersionMax="47" xr10:uidLastSave="{00000000-0000-0000-0000-000000000000}"/>
  <bookViews>
    <workbookView xWindow="29160" yWindow="1380" windowWidth="28800" windowHeight="16160" activeTab="1" xr2:uid="{1C4D621F-E46A-B147-ADE5-86E03CA9DD49}"/>
  </bookViews>
  <sheets>
    <sheet name="Sequences" sheetId="1" r:id="rId1"/>
    <sheet name="Copy_Nu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2" l="1"/>
  <c r="B36" i="2" s="1"/>
  <c r="E36" i="2" s="1"/>
  <c r="F36" i="2" s="1"/>
  <c r="E35" i="2"/>
  <c r="F35" i="2" s="1"/>
  <c r="B28" i="2" l="1"/>
  <c r="B29" i="2" s="1"/>
  <c r="B19" i="2"/>
  <c r="B20" i="2" s="1"/>
  <c r="B9" i="2"/>
  <c r="B10" i="2" s="1"/>
  <c r="B2" i="2"/>
  <c r="E2" i="2" s="1"/>
  <c r="F2" i="2" s="1"/>
  <c r="E28" i="2" l="1"/>
  <c r="F28" i="2" s="1"/>
  <c r="E10" i="2"/>
  <c r="F10" i="2" s="1"/>
  <c r="B11" i="2"/>
  <c r="E11" i="2" s="1"/>
  <c r="F11" i="2" s="1"/>
  <c r="E29" i="2"/>
  <c r="F29" i="2" s="1"/>
  <c r="B30" i="2"/>
  <c r="E30" i="2" s="1"/>
  <c r="F30" i="2" s="1"/>
  <c r="E9" i="2"/>
  <c r="F9" i="2" s="1"/>
  <c r="E19" i="2"/>
  <c r="F19" i="2" s="1"/>
  <c r="B21" i="2"/>
  <c r="E20" i="2"/>
  <c r="F20" i="2" s="1"/>
  <c r="B3" i="2"/>
  <c r="B12" i="2"/>
  <c r="B31" i="2" l="1"/>
  <c r="B32" i="2" s="1"/>
  <c r="B13" i="2"/>
  <c r="E12" i="2"/>
  <c r="F12" i="2" s="1"/>
  <c r="B4" i="2"/>
  <c r="E3" i="2"/>
  <c r="F3" i="2" s="1"/>
  <c r="E31" i="2"/>
  <c r="F31" i="2" s="1"/>
  <c r="E21" i="2"/>
  <c r="F21" i="2" s="1"/>
  <c r="B22" i="2"/>
  <c r="B33" i="2" l="1"/>
  <c r="E32" i="2"/>
  <c r="F32" i="2" s="1"/>
  <c r="E22" i="2"/>
  <c r="F22" i="2" s="1"/>
  <c r="B23" i="2"/>
  <c r="B5" i="2"/>
  <c r="E4" i="2"/>
  <c r="F4" i="2" s="1"/>
  <c r="B14" i="2"/>
  <c r="E13" i="2"/>
  <c r="F13" i="2" s="1"/>
  <c r="B24" i="2" l="1"/>
  <c r="E23" i="2"/>
  <c r="F23" i="2" s="1"/>
  <c r="E14" i="2"/>
  <c r="F14" i="2" s="1"/>
  <c r="B15" i="2"/>
  <c r="E5" i="2"/>
  <c r="F5" i="2" s="1"/>
  <c r="B6" i="2"/>
  <c r="E33" i="2"/>
  <c r="F33" i="2" s="1"/>
  <c r="B34" i="2"/>
  <c r="E34" i="2" s="1"/>
  <c r="F34" i="2" s="1"/>
  <c r="E15" i="2" l="1"/>
  <c r="F15" i="2" s="1"/>
  <c r="B16" i="2"/>
  <c r="B25" i="2"/>
  <c r="E24" i="2"/>
  <c r="F24" i="2" s="1"/>
  <c r="E6" i="2"/>
  <c r="F6" i="2" s="1"/>
  <c r="B7" i="2"/>
  <c r="E7" i="2" s="1"/>
  <c r="F7" i="2" s="1"/>
  <c r="E16" i="2" l="1"/>
  <c r="F16" i="2" s="1"/>
  <c r="B17" i="2"/>
  <c r="E17" i="2" s="1"/>
  <c r="F17" i="2" s="1"/>
  <c r="E25" i="2"/>
  <c r="F25" i="2" s="1"/>
  <c r="B26" i="2"/>
  <c r="E26" i="2" l="1"/>
  <c r="F26" i="2" s="1"/>
</calcChain>
</file>

<file path=xl/sharedStrings.xml><?xml version="1.0" encoding="utf-8"?>
<sst xmlns="http://schemas.openxmlformats.org/spreadsheetml/2006/main" count="53" uniqueCount="25">
  <si>
    <t>Assay</t>
  </si>
  <si>
    <t>Sequence F</t>
  </si>
  <si>
    <t>Sequence R</t>
  </si>
  <si>
    <t>ACTCCTACGGGAGGCAGCAG</t>
  </si>
  <si>
    <t>ATTACCGCGGCTGCTGG</t>
  </si>
  <si>
    <t>erm(B)</t>
  </si>
  <si>
    <t>CTG GAA CAT CTG TGG TAT GGC</t>
  </si>
  <si>
    <t>erm(F)</t>
  </si>
  <si>
    <t>TCT GAT GCC CGA AAT GTT CAA G</t>
  </si>
  <si>
    <t>tetM</t>
  </si>
  <si>
    <t>GGA GCG ATT ACA GAA TTA GGA AGC</t>
  </si>
  <si>
    <t>TCC ATA TGT CCT GGC GTG TC</t>
  </si>
  <si>
    <t>GAA CAC TAG GGT TGC TCT TGC A</t>
  </si>
  <si>
    <t>TGA AGG ACA ATG GAA CCT CCC A</t>
  </si>
  <si>
    <t>STD</t>
  </si>
  <si>
    <t>Concentration (ng/uL)</t>
  </si>
  <si>
    <t># Base Pairs</t>
  </si>
  <si>
    <t>Volume</t>
  </si>
  <si>
    <t>Copy Number</t>
  </si>
  <si>
    <t>Log</t>
  </si>
  <si>
    <t>16S_Eub_STD (Wafergen)</t>
  </si>
  <si>
    <t>ermB_STD (Wafergen)</t>
  </si>
  <si>
    <t>ermF_STD (Wafergen)</t>
  </si>
  <si>
    <t>tetM_STD (Wafergen)</t>
  </si>
  <si>
    <t>16S_Eub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</si>
</sst>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"/>
    <numFmt numFmtId="165" formatCode="0.0000"/>
    <numFmt numFmtId="166" formatCode="0.00000"/>
    <numFmt numFmtId="167" formatCode="0.000000"/>
    <numFmt numFmtId="168" formatCode="0.0000000"/>
    <numFmt numFmtId="169" formatCode="0.00000000"/>
    <numFmt numFmtId="170" formatCode="0.000000000"/>
    <numFmt numFmtId="171" formatCode="0.0000000000"/>
    <numFmt numFmtId="172" formatCode="0.00000000000"/>
  </numFmts>
  <fonts count="3" x14ac:knownFonts="1">
    <font>
      <sz val="12"/>
      <color theme="1"/>
      <name val="Calibri"/>
      <family val="2"/>
      <scheme val="minor"/>
    </font>
    <font>
      <sz val="12"/>
      <color rgb="FF24292E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55B60-2ECF-FC47-B941-C96669C05E5C}">
  <sheetPr>
    <pageSetUpPr fitToPage="1"/>
  </sheetPr>
  <dimension ref="A1:H13"/>
  <sheetViews>
    <sheetView workbookViewId="0">
      <selection activeCell="A3" sqref="A3"/>
    </sheetView>
  </sheetViews>
  <sheetFormatPr baseColWidth="10" defaultRowHeight="16" x14ac:dyDescent="0.2"/>
  <cols>
    <col min="1" max="1" width="11.6640625" style="2" bestFit="1" customWidth="1"/>
    <col min="2" max="2" width="41.33203125" style="2" bestFit="1" customWidth="1"/>
    <col min="3" max="3" width="45.33203125" style="2" bestFit="1" customWidth="1"/>
    <col min="4" max="16384" width="10.83203125" style="2"/>
  </cols>
  <sheetData>
    <row r="1" spans="1:8" x14ac:dyDescent="0.2">
      <c r="A1" s="2" t="s">
        <v>0</v>
      </c>
      <c r="B1" s="2" t="s">
        <v>1</v>
      </c>
      <c r="C1" s="2" t="s">
        <v>2</v>
      </c>
    </row>
    <row r="2" spans="1:8" x14ac:dyDescent="0.2">
      <c r="A2" s="2" t="s">
        <v>24</v>
      </c>
      <c r="B2" s="1" t="s">
        <v>3</v>
      </c>
      <c r="C2" s="1" t="s">
        <v>4</v>
      </c>
      <c r="D2" s="1"/>
      <c r="E2" s="1"/>
    </row>
    <row r="3" spans="1:8" x14ac:dyDescent="0.2">
      <c r="A3" s="2" t="s">
        <v>5</v>
      </c>
      <c r="B3" s="1" t="s">
        <v>12</v>
      </c>
      <c r="C3" s="1" t="s">
        <v>6</v>
      </c>
    </row>
    <row r="4" spans="1:8" x14ac:dyDescent="0.2">
      <c r="A4" s="1" t="s">
        <v>7</v>
      </c>
      <c r="B4" s="1" t="s">
        <v>8</v>
      </c>
      <c r="C4" s="1" t="s">
        <v>13</v>
      </c>
    </row>
    <row r="5" spans="1:8" x14ac:dyDescent="0.2">
      <c r="A5" s="1" t="s">
        <v>9</v>
      </c>
      <c r="B5" s="1" t="s">
        <v>10</v>
      </c>
      <c r="C5" s="1" t="s">
        <v>11</v>
      </c>
    </row>
    <row r="6" spans="1:8" x14ac:dyDescent="0.2">
      <c r="B6" s="1"/>
      <c r="C6" s="1"/>
    </row>
    <row r="7" spans="1:8" x14ac:dyDescent="0.2">
      <c r="B7" s="1"/>
      <c r="C7" s="1"/>
    </row>
    <row r="8" spans="1:8" x14ac:dyDescent="0.2">
      <c r="B8" s="1"/>
      <c r="C8" s="1"/>
    </row>
    <row r="9" spans="1:8" x14ac:dyDescent="0.2">
      <c r="B9" s="1"/>
      <c r="C9" s="1"/>
      <c r="D9" s="1"/>
    </row>
    <row r="10" spans="1:8" x14ac:dyDescent="0.2">
      <c r="B10" s="1"/>
      <c r="C10" s="1"/>
      <c r="D10" s="1"/>
      <c r="E10" s="1"/>
      <c r="F10" s="1"/>
      <c r="G10" s="1"/>
      <c r="H10" s="1"/>
    </row>
    <row r="11" spans="1:8" x14ac:dyDescent="0.2">
      <c r="B11" s="1"/>
      <c r="C11" s="1"/>
      <c r="D11" s="1"/>
      <c r="E11" s="1"/>
      <c r="F11" s="1"/>
      <c r="G11" s="1"/>
    </row>
    <row r="12" spans="1:8" x14ac:dyDescent="0.2">
      <c r="A12" s="3"/>
      <c r="B12" s="4"/>
      <c r="C12" s="4"/>
    </row>
    <row r="13" spans="1:8" x14ac:dyDescent="0.2">
      <c r="B13" s="1"/>
      <c r="C13" s="1"/>
    </row>
  </sheetData>
  <pageMargins left="0.7" right="0.7" top="0.75" bottom="0.75" header="0.3" footer="0.3"/>
  <pageSetup scale="95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0EE6-9319-724D-8E0A-681C35B5F066}">
  <dimension ref="A1:F36"/>
  <sheetViews>
    <sheetView tabSelected="1" workbookViewId="0"/>
  </sheetViews>
  <sheetFormatPr baseColWidth="10" defaultRowHeight="16" x14ac:dyDescent="0.2"/>
  <cols>
    <col min="1" max="1" width="22.6640625" bestFit="1" customWidth="1"/>
    <col min="2" max="2" width="19.1640625" bestFit="1" customWidth="1"/>
    <col min="3" max="3" width="11.1640625" bestFit="1" customWidth="1"/>
    <col min="4" max="4" width="7.5" bestFit="1" customWidth="1"/>
    <col min="5" max="5" width="12.6640625" bestFit="1" customWidth="1"/>
    <col min="6" max="6" width="12.1640625" bestFit="1" customWidth="1"/>
  </cols>
  <sheetData>
    <row r="1" spans="1:6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">
      <c r="A2" t="s">
        <v>20</v>
      </c>
      <c r="B2" s="5">
        <f>1/37</f>
        <v>2.7027027027027029E-2</v>
      </c>
      <c r="C2">
        <v>478</v>
      </c>
      <c r="D2">
        <v>2</v>
      </c>
      <c r="E2" s="6">
        <f>SUM(B2)*(1/(10^9))*(1/660)*((6.023*10^23)/1)*(1/C2)*(D2)</f>
        <v>103197529.97577263</v>
      </c>
      <c r="F2" s="6">
        <f>LOG(E2)</f>
        <v>8.0136693026135788</v>
      </c>
    </row>
    <row r="3" spans="1:6" x14ac:dyDescent="0.2">
      <c r="A3" t="s">
        <v>20</v>
      </c>
      <c r="B3" s="7">
        <f>B2/10</f>
        <v>2.7027027027027029E-3</v>
      </c>
      <c r="C3">
        <v>478</v>
      </c>
      <c r="D3">
        <v>2</v>
      </c>
      <c r="E3" s="6">
        <f t="shared" ref="E3:E7" si="0">SUM(B3)*(1/(10^9))*(1/660)*((6.023*10^23)/1)*(1/C3)*(D3)</f>
        <v>10319752.997577263</v>
      </c>
      <c r="F3" s="6">
        <f t="shared" ref="F3:F7" si="1">LOG(E3)</f>
        <v>7.0136693026135788</v>
      </c>
    </row>
    <row r="4" spans="1:6" x14ac:dyDescent="0.2">
      <c r="A4" t="s">
        <v>20</v>
      </c>
      <c r="B4" s="8">
        <f>B3/10</f>
        <v>2.7027027027027027E-4</v>
      </c>
      <c r="C4">
        <v>478</v>
      </c>
      <c r="D4">
        <v>2</v>
      </c>
      <c r="E4" s="6">
        <f t="shared" si="0"/>
        <v>1031975.2997577263</v>
      </c>
      <c r="F4" s="6">
        <f t="shared" si="1"/>
        <v>6.0136693026135788</v>
      </c>
    </row>
    <row r="5" spans="1:6" x14ac:dyDescent="0.2">
      <c r="A5" t="s">
        <v>20</v>
      </c>
      <c r="B5" s="9">
        <f>B4/10</f>
        <v>2.7027027027027027E-5</v>
      </c>
      <c r="C5">
        <v>478</v>
      </c>
      <c r="D5">
        <v>2</v>
      </c>
      <c r="E5" s="6">
        <f t="shared" si="0"/>
        <v>103197.52997577263</v>
      </c>
      <c r="F5" s="6">
        <f t="shared" si="1"/>
        <v>5.0136693026135788</v>
      </c>
    </row>
    <row r="6" spans="1:6" x14ac:dyDescent="0.2">
      <c r="A6" t="s">
        <v>20</v>
      </c>
      <c r="B6" s="10">
        <f t="shared" ref="B6:B7" si="2">B5/10</f>
        <v>2.7027027027027026E-6</v>
      </c>
      <c r="C6">
        <v>478</v>
      </c>
      <c r="D6">
        <v>2</v>
      </c>
      <c r="E6" s="6">
        <f t="shared" si="0"/>
        <v>10319.752997577261</v>
      </c>
      <c r="F6" s="6">
        <f t="shared" si="1"/>
        <v>4.0136693026135788</v>
      </c>
    </row>
    <row r="7" spans="1:6" x14ac:dyDescent="0.2">
      <c r="A7" t="s">
        <v>20</v>
      </c>
      <c r="B7" s="11">
        <f t="shared" si="2"/>
        <v>2.7027027027027024E-7</v>
      </c>
      <c r="C7">
        <v>478</v>
      </c>
      <c r="D7">
        <v>2</v>
      </c>
      <c r="E7" s="6">
        <f t="shared" si="0"/>
        <v>1031.9752997577261</v>
      </c>
      <c r="F7" s="6">
        <f t="shared" si="1"/>
        <v>3.0136693026135788</v>
      </c>
    </row>
    <row r="9" spans="1:6" x14ac:dyDescent="0.2">
      <c r="A9" t="s">
        <v>21</v>
      </c>
      <c r="B9" s="5">
        <f>1/37</f>
        <v>2.7027027027027029E-2</v>
      </c>
      <c r="C9">
        <v>478</v>
      </c>
      <c r="D9">
        <v>2</v>
      </c>
      <c r="E9" s="6">
        <f>SUM(B9)*(1/(10^9))*(1/660)*((6.023*10^23)/1)*(1/C9)*(D9)</f>
        <v>103197529.97577263</v>
      </c>
      <c r="F9" s="6">
        <f>LOG(E9)</f>
        <v>8.0136693026135788</v>
      </c>
    </row>
    <row r="10" spans="1:6" x14ac:dyDescent="0.2">
      <c r="A10" t="s">
        <v>21</v>
      </c>
      <c r="B10" s="7">
        <f>B9/10</f>
        <v>2.7027027027027029E-3</v>
      </c>
      <c r="C10">
        <v>478</v>
      </c>
      <c r="D10">
        <v>2</v>
      </c>
      <c r="E10" s="6">
        <f t="shared" ref="E10:E15" si="3">SUM(B10)*(1/(10^9))*(1/660)*((6.023*10^23)/1)*(1/C10)*(D10)</f>
        <v>10319752.997577263</v>
      </c>
      <c r="F10" s="6">
        <f t="shared" ref="F10:F15" si="4">LOG(E10)</f>
        <v>7.0136693026135788</v>
      </c>
    </row>
    <row r="11" spans="1:6" x14ac:dyDescent="0.2">
      <c r="A11" t="s">
        <v>21</v>
      </c>
      <c r="B11" s="8">
        <f>B10/10</f>
        <v>2.7027027027027027E-4</v>
      </c>
      <c r="C11">
        <v>478</v>
      </c>
      <c r="D11">
        <v>2</v>
      </c>
      <c r="E11" s="6">
        <f t="shared" si="3"/>
        <v>1031975.2997577263</v>
      </c>
      <c r="F11" s="6">
        <f t="shared" si="4"/>
        <v>6.0136693026135788</v>
      </c>
    </row>
    <row r="12" spans="1:6" x14ac:dyDescent="0.2">
      <c r="A12" t="s">
        <v>21</v>
      </c>
      <c r="B12" s="9">
        <f>B11/10</f>
        <v>2.7027027027027027E-5</v>
      </c>
      <c r="C12">
        <v>478</v>
      </c>
      <c r="D12">
        <v>2</v>
      </c>
      <c r="E12" s="6">
        <f t="shared" si="3"/>
        <v>103197.52997577263</v>
      </c>
      <c r="F12" s="6">
        <f t="shared" si="4"/>
        <v>5.0136693026135788</v>
      </c>
    </row>
    <row r="13" spans="1:6" x14ac:dyDescent="0.2">
      <c r="A13" t="s">
        <v>21</v>
      </c>
      <c r="B13" s="10">
        <f t="shared" ref="B13:B17" si="5">B12/10</f>
        <v>2.7027027027027026E-6</v>
      </c>
      <c r="C13">
        <v>478</v>
      </c>
      <c r="D13">
        <v>2</v>
      </c>
      <c r="E13" s="6">
        <f t="shared" si="3"/>
        <v>10319.752997577261</v>
      </c>
      <c r="F13" s="6">
        <f t="shared" si="4"/>
        <v>4.0136693026135788</v>
      </c>
    </row>
    <row r="14" spans="1:6" x14ac:dyDescent="0.2">
      <c r="A14" t="s">
        <v>21</v>
      </c>
      <c r="B14" s="11">
        <f t="shared" si="5"/>
        <v>2.7027027027027024E-7</v>
      </c>
      <c r="C14">
        <v>478</v>
      </c>
      <c r="D14">
        <v>2</v>
      </c>
      <c r="E14" s="6">
        <f t="shared" si="3"/>
        <v>1031.9752997577261</v>
      </c>
      <c r="F14" s="6">
        <f t="shared" si="4"/>
        <v>3.0136693026135788</v>
      </c>
    </row>
    <row r="15" spans="1:6" x14ac:dyDescent="0.2">
      <c r="A15" t="s">
        <v>21</v>
      </c>
      <c r="B15" s="12">
        <f t="shared" si="5"/>
        <v>2.7027027027027024E-8</v>
      </c>
      <c r="C15">
        <v>478</v>
      </c>
      <c r="D15">
        <v>2</v>
      </c>
      <c r="E15" s="6">
        <f t="shared" si="3"/>
        <v>103.19752997577262</v>
      </c>
      <c r="F15" s="6">
        <f t="shared" si="4"/>
        <v>2.0136693026135788</v>
      </c>
    </row>
    <row r="16" spans="1:6" x14ac:dyDescent="0.2">
      <c r="A16" t="s">
        <v>21</v>
      </c>
      <c r="B16" s="13">
        <f t="shared" si="5"/>
        <v>2.7027027027027024E-9</v>
      </c>
      <c r="C16">
        <v>478</v>
      </c>
      <c r="D16">
        <v>2</v>
      </c>
      <c r="E16" s="6">
        <f t="shared" ref="E16:E17" si="6">SUM(B16)*(1/(10^9))*(1/660)*((6.023*10^23)/1)*(1/C16)*(D16)</f>
        <v>10.319752997577261</v>
      </c>
      <c r="F16" s="6">
        <f t="shared" ref="F16:F17" si="7">LOG(E16)</f>
        <v>1.013669302613579</v>
      </c>
    </row>
    <row r="17" spans="1:6" x14ac:dyDescent="0.2">
      <c r="A17" t="s">
        <v>21</v>
      </c>
      <c r="B17" s="14">
        <f t="shared" si="5"/>
        <v>2.7027027027027025E-10</v>
      </c>
      <c r="C17">
        <v>478</v>
      </c>
      <c r="D17">
        <v>2</v>
      </c>
      <c r="E17" s="6">
        <f t="shared" si="6"/>
        <v>1.0319752997577263</v>
      </c>
      <c r="F17" s="6">
        <f t="shared" si="7"/>
        <v>1.3669302613578994E-2</v>
      </c>
    </row>
    <row r="19" spans="1:6" x14ac:dyDescent="0.2">
      <c r="A19" t="s">
        <v>22</v>
      </c>
      <c r="B19" s="5">
        <f>1/37</f>
        <v>2.7027027027027029E-2</v>
      </c>
      <c r="C19">
        <v>478</v>
      </c>
      <c r="D19">
        <v>2</v>
      </c>
      <c r="E19" s="6">
        <f>SUM(B19)*(1/(10^9))*(1/660)*((6.023*10^23)/1)*(1/C19)*(D19)</f>
        <v>103197529.97577263</v>
      </c>
      <c r="F19" s="6">
        <f>LOG(E19)</f>
        <v>8.0136693026135788</v>
      </c>
    </row>
    <row r="20" spans="1:6" x14ac:dyDescent="0.2">
      <c r="A20" t="s">
        <v>22</v>
      </c>
      <c r="B20" s="7">
        <f>B19/10</f>
        <v>2.7027027027027029E-3</v>
      </c>
      <c r="C20">
        <v>478</v>
      </c>
      <c r="D20">
        <v>2</v>
      </c>
      <c r="E20" s="6">
        <f t="shared" ref="E20:E26" si="8">SUM(B20)*(1/(10^9))*(1/660)*((6.023*10^23)/1)*(1/C20)*(D20)</f>
        <v>10319752.997577263</v>
      </c>
      <c r="F20" s="6">
        <f t="shared" ref="F20:F26" si="9">LOG(E20)</f>
        <v>7.0136693026135788</v>
      </c>
    </row>
    <row r="21" spans="1:6" x14ac:dyDescent="0.2">
      <c r="A21" t="s">
        <v>22</v>
      </c>
      <c r="B21" s="8">
        <f>B20/10</f>
        <v>2.7027027027027027E-4</v>
      </c>
      <c r="C21">
        <v>478</v>
      </c>
      <c r="D21">
        <v>2</v>
      </c>
      <c r="E21" s="6">
        <f t="shared" si="8"/>
        <v>1031975.2997577263</v>
      </c>
      <c r="F21" s="6">
        <f t="shared" si="9"/>
        <v>6.0136693026135788</v>
      </c>
    </row>
    <row r="22" spans="1:6" x14ac:dyDescent="0.2">
      <c r="A22" t="s">
        <v>22</v>
      </c>
      <c r="B22" s="9">
        <f>B21/10</f>
        <v>2.7027027027027027E-5</v>
      </c>
      <c r="C22">
        <v>478</v>
      </c>
      <c r="D22">
        <v>2</v>
      </c>
      <c r="E22" s="6">
        <f t="shared" si="8"/>
        <v>103197.52997577263</v>
      </c>
      <c r="F22" s="6">
        <f t="shared" si="9"/>
        <v>5.0136693026135788</v>
      </c>
    </row>
    <row r="23" spans="1:6" x14ac:dyDescent="0.2">
      <c r="A23" t="s">
        <v>22</v>
      </c>
      <c r="B23" s="10">
        <f t="shared" ref="B23:B26" si="10">B22/10</f>
        <v>2.7027027027027026E-6</v>
      </c>
      <c r="C23">
        <v>478</v>
      </c>
      <c r="D23">
        <v>2</v>
      </c>
      <c r="E23" s="6">
        <f t="shared" si="8"/>
        <v>10319.752997577261</v>
      </c>
      <c r="F23" s="6">
        <f t="shared" si="9"/>
        <v>4.0136693026135788</v>
      </c>
    </row>
    <row r="24" spans="1:6" x14ac:dyDescent="0.2">
      <c r="A24" t="s">
        <v>22</v>
      </c>
      <c r="B24" s="11">
        <f t="shared" si="10"/>
        <v>2.7027027027027024E-7</v>
      </c>
      <c r="C24">
        <v>478</v>
      </c>
      <c r="D24">
        <v>2</v>
      </c>
      <c r="E24" s="6">
        <f t="shared" si="8"/>
        <v>1031.9752997577261</v>
      </c>
      <c r="F24" s="6">
        <f t="shared" si="9"/>
        <v>3.0136693026135788</v>
      </c>
    </row>
    <row r="25" spans="1:6" x14ac:dyDescent="0.2">
      <c r="A25" t="s">
        <v>22</v>
      </c>
      <c r="B25" s="12">
        <f t="shared" si="10"/>
        <v>2.7027027027027024E-8</v>
      </c>
      <c r="C25">
        <v>478</v>
      </c>
      <c r="D25">
        <v>2</v>
      </c>
      <c r="E25" s="6">
        <f t="shared" si="8"/>
        <v>103.19752997577262</v>
      </c>
      <c r="F25" s="6">
        <f t="shared" si="9"/>
        <v>2.0136693026135788</v>
      </c>
    </row>
    <row r="26" spans="1:6" x14ac:dyDescent="0.2">
      <c r="A26" t="s">
        <v>22</v>
      </c>
      <c r="B26" s="13">
        <f t="shared" si="10"/>
        <v>2.7027027027027024E-9</v>
      </c>
      <c r="C26">
        <v>478</v>
      </c>
      <c r="D26">
        <v>2</v>
      </c>
      <c r="E26" s="6">
        <f t="shared" si="8"/>
        <v>10.319752997577261</v>
      </c>
      <c r="F26" s="6">
        <f t="shared" si="9"/>
        <v>1.013669302613579</v>
      </c>
    </row>
    <row r="28" spans="1:6" x14ac:dyDescent="0.2">
      <c r="A28" t="s">
        <v>23</v>
      </c>
      <c r="B28" s="5">
        <f>1/37</f>
        <v>2.7027027027027029E-2</v>
      </c>
      <c r="C28">
        <v>478</v>
      </c>
      <c r="D28">
        <v>2</v>
      </c>
      <c r="E28" s="6">
        <f>SUM(B28)*(1/(10^9))*(1/660)*((6.023*10^23)/1)*(1/C28)*(D28)</f>
        <v>103197529.97577263</v>
      </c>
      <c r="F28" s="6">
        <f>LOG(E28)</f>
        <v>8.0136693026135788</v>
      </c>
    </row>
    <row r="29" spans="1:6" x14ac:dyDescent="0.2">
      <c r="A29" t="s">
        <v>23</v>
      </c>
      <c r="B29" s="7">
        <f>B28/10</f>
        <v>2.7027027027027029E-3</v>
      </c>
      <c r="C29">
        <v>478</v>
      </c>
      <c r="D29">
        <v>2</v>
      </c>
      <c r="E29" s="6">
        <f t="shared" ref="E29:E34" si="11">SUM(B29)*(1/(10^9))*(1/660)*((6.023*10^23)/1)*(1/C29)*(D29)</f>
        <v>10319752.997577263</v>
      </c>
      <c r="F29" s="6">
        <f t="shared" ref="F29:F34" si="12">LOG(E29)</f>
        <v>7.0136693026135788</v>
      </c>
    </row>
    <row r="30" spans="1:6" x14ac:dyDescent="0.2">
      <c r="A30" t="s">
        <v>23</v>
      </c>
      <c r="B30" s="8">
        <f>B29/10</f>
        <v>2.7027027027027027E-4</v>
      </c>
      <c r="C30">
        <v>478</v>
      </c>
      <c r="D30">
        <v>2</v>
      </c>
      <c r="E30" s="6">
        <f t="shared" si="11"/>
        <v>1031975.2997577263</v>
      </c>
      <c r="F30" s="6">
        <f t="shared" si="12"/>
        <v>6.0136693026135788</v>
      </c>
    </row>
    <row r="31" spans="1:6" x14ac:dyDescent="0.2">
      <c r="A31" t="s">
        <v>23</v>
      </c>
      <c r="B31" s="9">
        <f>B30/10</f>
        <v>2.7027027027027027E-5</v>
      </c>
      <c r="C31">
        <v>478</v>
      </c>
      <c r="D31">
        <v>2</v>
      </c>
      <c r="E31" s="6">
        <f t="shared" si="11"/>
        <v>103197.52997577263</v>
      </c>
      <c r="F31" s="6">
        <f t="shared" si="12"/>
        <v>5.0136693026135788</v>
      </c>
    </row>
    <row r="32" spans="1:6" x14ac:dyDescent="0.2">
      <c r="A32" t="s">
        <v>23</v>
      </c>
      <c r="B32" s="10">
        <f t="shared" ref="B32:B36" si="13">B31/10</f>
        <v>2.7027027027027026E-6</v>
      </c>
      <c r="C32">
        <v>478</v>
      </c>
      <c r="D32">
        <v>2</v>
      </c>
      <c r="E32" s="6">
        <f t="shared" si="11"/>
        <v>10319.752997577261</v>
      </c>
      <c r="F32" s="6">
        <f t="shared" si="12"/>
        <v>4.0136693026135788</v>
      </c>
    </row>
    <row r="33" spans="1:6" x14ac:dyDescent="0.2">
      <c r="A33" t="s">
        <v>23</v>
      </c>
      <c r="B33" s="11">
        <f t="shared" si="13"/>
        <v>2.7027027027027024E-7</v>
      </c>
      <c r="C33">
        <v>478</v>
      </c>
      <c r="D33">
        <v>2</v>
      </c>
      <c r="E33" s="6">
        <f t="shared" si="11"/>
        <v>1031.9752997577261</v>
      </c>
      <c r="F33" s="6">
        <f t="shared" si="12"/>
        <v>3.0136693026135788</v>
      </c>
    </row>
    <row r="34" spans="1:6" x14ac:dyDescent="0.2">
      <c r="A34" t="s">
        <v>23</v>
      </c>
      <c r="B34" s="12">
        <f t="shared" si="13"/>
        <v>2.7027027027027024E-8</v>
      </c>
      <c r="C34">
        <v>478</v>
      </c>
      <c r="D34">
        <v>2</v>
      </c>
      <c r="E34" s="6">
        <f t="shared" si="11"/>
        <v>103.19752997577262</v>
      </c>
      <c r="F34" s="6">
        <f t="shared" si="12"/>
        <v>2.0136693026135788</v>
      </c>
    </row>
    <row r="35" spans="1:6" x14ac:dyDescent="0.2">
      <c r="A35" t="s">
        <v>23</v>
      </c>
      <c r="B35" s="13">
        <f t="shared" si="13"/>
        <v>2.7027027027027024E-9</v>
      </c>
      <c r="C35">
        <v>478</v>
      </c>
      <c r="D35">
        <v>2</v>
      </c>
      <c r="E35" s="6">
        <f t="shared" ref="E35:E36" si="14">SUM(B35)*(1/(10^9))*(1/660)*((6.023*10^23)/1)*(1/C35)*(D35)</f>
        <v>10.319752997577261</v>
      </c>
      <c r="F35" s="6">
        <f t="shared" ref="F35:F36" si="15">LOG(E35)</f>
        <v>1.013669302613579</v>
      </c>
    </row>
    <row r="36" spans="1:6" x14ac:dyDescent="0.2">
      <c r="A36" t="s">
        <v>23</v>
      </c>
      <c r="B36" s="14">
        <f t="shared" si="13"/>
        <v>2.7027027027027025E-10</v>
      </c>
      <c r="C36">
        <v>478</v>
      </c>
      <c r="D36">
        <v>2</v>
      </c>
      <c r="E36" s="6">
        <f t="shared" si="14"/>
        <v>1.0319752997577263</v>
      </c>
      <c r="F36" s="6">
        <f t="shared" si="15"/>
        <v>1.3669302613578994E-2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Sequences</vt:lpstr>
      <vt:lpstr>Copy_Num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cp:lastPrinted>2019-03-18T14:29:08Z</cp:lastPrinted>
  <dcterms:created xsi:type="dcterms:W3CDTF">2019-03-14T18:56:59Z</dcterms:created>
  <dcterms:modified xsi:type="dcterms:W3CDTF">2021-06-01T19:48:14Z</dcterms:modified>
</cp:coreProperties>
</file>