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malt/Box Sync/STRIPS Research/Papers/Flume AMR/Paper Figures/Table 1/"/>
    </mc:Choice>
  </mc:AlternateContent>
  <xr:revisionPtr revIDLastSave="0" documentId="8_{98AE9E3A-A7A9-CB45-AD69-A618573E5168}" xr6:coauthVersionLast="47" xr6:coauthVersionMax="47" xr10:uidLastSave="{00000000-0000-0000-0000-000000000000}"/>
  <bookViews>
    <workbookView xWindow="31740" yWindow="1780" windowWidth="26840" windowHeight="15440" xr2:uid="{4F2FD8C4-631D-D743-8642-0F06E9218602}"/>
  </bookViews>
  <sheets>
    <sheet name="Manure_Antibiotics" sheetId="1" r:id="rId1"/>
    <sheet name="Manure_Bacteria" sheetId="2" r:id="rId2"/>
    <sheet name="Manure_Genes" sheetId="3" r:id="rId3"/>
    <sheet name="Control_Water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41" i="3" l="1"/>
  <c r="H38" i="3"/>
  <c r="H32" i="3"/>
  <c r="J32" i="3" s="1"/>
  <c r="H31" i="3"/>
  <c r="H28" i="3"/>
  <c r="H22" i="3"/>
  <c r="J22" i="3" s="1"/>
  <c r="H21" i="3"/>
  <c r="H18" i="3"/>
  <c r="H12" i="3"/>
  <c r="J2" i="3"/>
  <c r="H11" i="3"/>
  <c r="H8" i="3"/>
  <c r="H2" i="3"/>
  <c r="H9" i="2"/>
  <c r="I5" i="2"/>
  <c r="H5" i="2"/>
  <c r="I2" i="2"/>
  <c r="H2" i="2"/>
  <c r="I12" i="1"/>
  <c r="H12" i="1"/>
  <c r="I7" i="1"/>
  <c r="H7" i="1"/>
  <c r="I2" i="1"/>
  <c r="H2" i="1"/>
  <c r="I32" i="3" l="1"/>
  <c r="I12" i="3"/>
  <c r="J12" i="3"/>
  <c r="I22" i="3"/>
  <c r="I2" i="3"/>
</calcChain>
</file>

<file path=xl/sharedStrings.xml><?xml version="1.0" encoding="utf-8"?>
<sst xmlns="http://schemas.openxmlformats.org/spreadsheetml/2006/main" count="470" uniqueCount="36">
  <si>
    <t>Sample</t>
  </si>
  <si>
    <t>Sample_Num</t>
  </si>
  <si>
    <t>Contaminant_Type</t>
  </si>
  <si>
    <t>Contaminant</t>
  </si>
  <si>
    <t>Conc</t>
  </si>
  <si>
    <t>Unit</t>
  </si>
  <si>
    <t>Average</t>
  </si>
  <si>
    <t>SD</t>
  </si>
  <si>
    <t>Manure</t>
  </si>
  <si>
    <t>Antibiotic</t>
  </si>
  <si>
    <t>Tetracycline</t>
  </si>
  <si>
    <t>ppb</t>
  </si>
  <si>
    <t>Tiamulin</t>
  </si>
  <si>
    <t>Erythromycin</t>
  </si>
  <si>
    <t>Flow</t>
  </si>
  <si>
    <t>Preliminary</t>
  </si>
  <si>
    <t>High</t>
  </si>
  <si>
    <t>cfu/100 mL</t>
  </si>
  <si>
    <t>Bacteria</t>
  </si>
  <si>
    <t>ENT</t>
  </si>
  <si>
    <t>Medium</t>
  </si>
  <si>
    <t>Low</t>
  </si>
  <si>
    <t>TET</t>
  </si>
  <si>
    <t>% Resistant</t>
  </si>
  <si>
    <t>Gene</t>
  </si>
  <si>
    <t>16S_rRNA</t>
  </si>
  <si>
    <t>copies/100 mL</t>
  </si>
  <si>
    <t>ermB</t>
  </si>
  <si>
    <t>ermF</t>
  </si>
  <si>
    <t>tetM</t>
  </si>
  <si>
    <t>Notes</t>
  </si>
  <si>
    <t>Pre-Upstream</t>
  </si>
  <si>
    <t>ND</t>
  </si>
  <si>
    <t>*Below limit of detection</t>
  </si>
  <si>
    <t>Pre-Downstream</t>
  </si>
  <si>
    <t>Pre-Infiltration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</si>
</sst>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5">
    <xf numFmtId="0" fontId="0" fillId="0" borderId="0" xfId="0"/>
    <xf numFmtId="11" fontId="0" fillId="0" borderId="0" xfId="0" applyNumberFormat="1" applyAlignment="1">
      <alignment horizontal="right"/>
    </xf>
    <xf numFmtId="11" fontId="0" fillId="0" borderId="0" xfId="0" applyNumberFormat="1"/>
    <xf numFmtId="0" fontId="0" fillId="0" borderId="0" xfId="0" applyAlignment="1">
      <alignment horizontal="left"/>
    </xf>
    <xf numFmtId="11" fontId="0" fillId="0" borderId="0" xfId="0" applyNumberFormat="1" applyAlignment="1">
      <alignment horizontal="left"/>
    </xf>
    <xf numFmtId="11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top"/>
    </xf>
    <xf numFmtId="2" fontId="1" fillId="0" borderId="0" xfId="1" applyNumberFormat="1" applyFont="1" applyFill="1" applyBorder="1" applyAlignment="1">
      <alignment horizontal="left"/>
    </xf>
    <xf numFmtId="2" fontId="0" fillId="0" borderId="0" xfId="0" applyNumberFormat="1" applyAlignment="1">
      <alignment horizontal="left" vertical="center"/>
    </xf>
    <xf numFmtId="2" fontId="0" fillId="0" borderId="0" xfId="0" applyNumberFormat="1" applyAlignment="1">
      <alignment horizontal="left"/>
    </xf>
    <xf numFmtId="0" fontId="0" fillId="0" borderId="0" xfId="0" applyNumberFormat="1" applyAlignment="1">
      <alignment horizontal="left"/>
    </xf>
    <xf numFmtId="1" fontId="0" fillId="0" borderId="0" xfId="0" applyNumberFormat="1" applyAlignment="1">
      <alignment horizontal="left"/>
    </xf>
    <xf numFmtId="2" fontId="0" fillId="0" borderId="0" xfId="0" applyNumberFormat="1" applyAlignment="1">
      <alignment horizontal="left" vertical="center"/>
    </xf>
    <xf numFmtId="11" fontId="0" fillId="0" borderId="0" xfId="0" applyNumberFormat="1" applyAlignment="1">
      <alignment horizontal="lef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3B617-52FE-1243-A330-C1AD8CA3A446}">
  <dimension ref="A1:I16"/>
  <sheetViews>
    <sheetView tabSelected="1" workbookViewId="0"/>
  </sheetViews>
  <sheetFormatPr baseColWidth="10" defaultRowHeight="16" x14ac:dyDescent="0.2"/>
  <cols>
    <col min="1" max="1" width="10.83203125" style="3"/>
    <col min="2" max="2" width="7.5" style="3" bestFit="1" customWidth="1"/>
    <col min="3" max="3" width="12.33203125" style="3" bestFit="1" customWidth="1"/>
    <col min="4" max="4" width="16.6640625" style="3" bestFit="1" customWidth="1"/>
    <col min="5" max="5" width="11.83203125" style="3" bestFit="1" customWidth="1"/>
    <col min="6" max="6" width="7.6640625" style="3" bestFit="1" customWidth="1"/>
    <col min="7" max="7" width="4.6640625" style="3" bestFit="1" customWidth="1"/>
    <col min="8" max="8" width="7.83203125" style="3" bestFit="1" customWidth="1"/>
    <col min="9" max="9" width="12.1640625" style="3" bestFit="1" customWidth="1"/>
    <col min="10" max="16384" width="10.83203125" style="3"/>
  </cols>
  <sheetData>
    <row r="1" spans="1:9" x14ac:dyDescent="0.2">
      <c r="A1" s="3" t="s">
        <v>14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</row>
    <row r="2" spans="1:9" x14ac:dyDescent="0.2">
      <c r="A2" s="3" t="s">
        <v>15</v>
      </c>
      <c r="B2" s="7" t="s">
        <v>8</v>
      </c>
      <c r="C2" s="7">
        <v>1</v>
      </c>
      <c r="D2" s="3" t="s">
        <v>9</v>
      </c>
      <c r="E2" s="3" t="s">
        <v>10</v>
      </c>
      <c r="F2" s="8">
        <v>5926.7915619028527</v>
      </c>
      <c r="G2" s="8" t="s">
        <v>11</v>
      </c>
      <c r="H2" s="9">
        <f>AVERAGE(F2:F6)</f>
        <v>4432.6906333779207</v>
      </c>
      <c r="I2" s="6">
        <f>_xlfn.STDEV.S(F2:F6)</f>
        <v>1400.9619449081383</v>
      </c>
    </row>
    <row r="3" spans="1:9" x14ac:dyDescent="0.2">
      <c r="A3" s="3" t="s">
        <v>15</v>
      </c>
      <c r="B3" s="7" t="s">
        <v>8</v>
      </c>
      <c r="C3" s="7">
        <v>2</v>
      </c>
      <c r="D3" s="3" t="s">
        <v>9</v>
      </c>
      <c r="E3" s="3" t="s">
        <v>10</v>
      </c>
      <c r="F3" s="8">
        <v>5939.2489758747452</v>
      </c>
      <c r="G3" s="8" t="s">
        <v>11</v>
      </c>
      <c r="H3" s="6"/>
      <c r="I3" s="6"/>
    </row>
    <row r="4" spans="1:9" x14ac:dyDescent="0.2">
      <c r="A4" s="3" t="s">
        <v>15</v>
      </c>
      <c r="B4" s="7" t="s">
        <v>8</v>
      </c>
      <c r="C4" s="7">
        <v>3</v>
      </c>
      <c r="D4" s="3" t="s">
        <v>9</v>
      </c>
      <c r="E4" s="3" t="s">
        <v>10</v>
      </c>
      <c r="F4" s="8">
        <v>3021.8483670974215</v>
      </c>
      <c r="G4" s="8" t="s">
        <v>11</v>
      </c>
      <c r="H4" s="6"/>
      <c r="I4" s="6"/>
    </row>
    <row r="5" spans="1:9" x14ac:dyDescent="0.2">
      <c r="A5" s="3" t="s">
        <v>15</v>
      </c>
      <c r="B5" s="7" t="s">
        <v>8</v>
      </c>
      <c r="C5" s="7">
        <v>4</v>
      </c>
      <c r="D5" s="3" t="s">
        <v>9</v>
      </c>
      <c r="E5" s="3" t="s">
        <v>10</v>
      </c>
      <c r="F5" s="8">
        <v>3420.4265401525672</v>
      </c>
      <c r="G5" s="8" t="s">
        <v>11</v>
      </c>
      <c r="H5" s="6"/>
      <c r="I5" s="6"/>
    </row>
    <row r="6" spans="1:9" x14ac:dyDescent="0.2">
      <c r="A6" s="3" t="s">
        <v>15</v>
      </c>
      <c r="B6" s="7" t="s">
        <v>8</v>
      </c>
      <c r="C6" s="7">
        <v>5</v>
      </c>
      <c r="D6" s="3" t="s">
        <v>9</v>
      </c>
      <c r="E6" s="3" t="s">
        <v>10</v>
      </c>
      <c r="F6" s="8">
        <v>3855.1377218620196</v>
      </c>
      <c r="G6" s="8" t="s">
        <v>11</v>
      </c>
      <c r="H6" s="6"/>
      <c r="I6" s="6"/>
    </row>
    <row r="7" spans="1:9" x14ac:dyDescent="0.2">
      <c r="A7" s="3" t="s">
        <v>15</v>
      </c>
      <c r="B7" s="7" t="s">
        <v>8</v>
      </c>
      <c r="C7" s="7">
        <v>1</v>
      </c>
      <c r="D7" s="3" t="s">
        <v>9</v>
      </c>
      <c r="E7" s="3" t="s">
        <v>12</v>
      </c>
      <c r="F7" s="8">
        <v>1485.010032154863</v>
      </c>
      <c r="G7" s="8" t="s">
        <v>11</v>
      </c>
      <c r="H7" s="9">
        <f>AVERAGE(F7:F11)</f>
        <v>2642.1612367038506</v>
      </c>
      <c r="I7" s="6">
        <f>_xlfn.STDEV.S(F7:F11)</f>
        <v>2105.4229117914674</v>
      </c>
    </row>
    <row r="8" spans="1:9" x14ac:dyDescent="0.2">
      <c r="A8" s="3" t="s">
        <v>15</v>
      </c>
      <c r="B8" s="7" t="s">
        <v>8</v>
      </c>
      <c r="C8" s="7">
        <v>2</v>
      </c>
      <c r="D8" s="3" t="s">
        <v>9</v>
      </c>
      <c r="E8" s="3" t="s">
        <v>12</v>
      </c>
      <c r="F8" s="8">
        <v>1686.164894415188</v>
      </c>
      <c r="G8" s="8" t="s">
        <v>11</v>
      </c>
      <c r="H8" s="6"/>
      <c r="I8" s="6"/>
    </row>
    <row r="9" spans="1:9" x14ac:dyDescent="0.2">
      <c r="A9" s="3" t="s">
        <v>15</v>
      </c>
      <c r="B9" s="7" t="s">
        <v>8</v>
      </c>
      <c r="C9" s="7">
        <v>3</v>
      </c>
      <c r="D9" s="3" t="s">
        <v>9</v>
      </c>
      <c r="E9" s="3" t="s">
        <v>12</v>
      </c>
      <c r="F9" s="8">
        <v>1734.6468288268886</v>
      </c>
      <c r="G9" s="8" t="s">
        <v>11</v>
      </c>
      <c r="H9" s="6"/>
      <c r="I9" s="6"/>
    </row>
    <row r="10" spans="1:9" x14ac:dyDescent="0.2">
      <c r="A10" s="3" t="s">
        <v>15</v>
      </c>
      <c r="B10" s="7" t="s">
        <v>8</v>
      </c>
      <c r="C10" s="7">
        <v>4</v>
      </c>
      <c r="D10" s="3" t="s">
        <v>9</v>
      </c>
      <c r="E10" s="3" t="s">
        <v>12</v>
      </c>
      <c r="F10" s="8">
        <v>1906.1047908310343</v>
      </c>
      <c r="G10" s="8" t="s">
        <v>11</v>
      </c>
      <c r="H10" s="6"/>
      <c r="I10" s="6"/>
    </row>
    <row r="11" spans="1:9" x14ac:dyDescent="0.2">
      <c r="A11" s="3" t="s">
        <v>15</v>
      </c>
      <c r="B11" s="7" t="s">
        <v>8</v>
      </c>
      <c r="C11" s="7">
        <v>5</v>
      </c>
      <c r="D11" s="3" t="s">
        <v>9</v>
      </c>
      <c r="E11" s="3" t="s">
        <v>12</v>
      </c>
      <c r="F11" s="8">
        <v>6398.8796372912793</v>
      </c>
      <c r="G11" s="8" t="s">
        <v>11</v>
      </c>
      <c r="H11" s="6"/>
      <c r="I11" s="6"/>
    </row>
    <row r="12" spans="1:9" x14ac:dyDescent="0.2">
      <c r="A12" s="3" t="s">
        <v>15</v>
      </c>
      <c r="B12" s="7" t="s">
        <v>8</v>
      </c>
      <c r="C12" s="7">
        <v>1</v>
      </c>
      <c r="D12" s="3" t="s">
        <v>9</v>
      </c>
      <c r="E12" s="3" t="s">
        <v>13</v>
      </c>
      <c r="F12" s="10">
        <v>17.811551709736602</v>
      </c>
      <c r="G12" s="8" t="s">
        <v>11</v>
      </c>
      <c r="H12" s="9">
        <f>AVERAGE(F12:F16)</f>
        <v>30.441712799301683</v>
      </c>
      <c r="I12" s="6">
        <f>_xlfn.STDEV.S(F12:F16)</f>
        <v>16.497179097550504</v>
      </c>
    </row>
    <row r="13" spans="1:9" x14ac:dyDescent="0.2">
      <c r="A13" s="3" t="s">
        <v>15</v>
      </c>
      <c r="B13" s="7" t="s">
        <v>8</v>
      </c>
      <c r="C13" s="7">
        <v>2</v>
      </c>
      <c r="D13" s="3" t="s">
        <v>9</v>
      </c>
      <c r="E13" s="3" t="s">
        <v>13</v>
      </c>
      <c r="F13" s="10">
        <v>40.425350864707418</v>
      </c>
      <c r="G13" s="8" t="s">
        <v>11</v>
      </c>
      <c r="H13" s="6"/>
      <c r="I13" s="6"/>
    </row>
    <row r="14" spans="1:9" x14ac:dyDescent="0.2">
      <c r="A14" s="3" t="s">
        <v>15</v>
      </c>
      <c r="B14" s="7" t="s">
        <v>8</v>
      </c>
      <c r="C14" s="7">
        <v>3</v>
      </c>
      <c r="D14" s="3" t="s">
        <v>9</v>
      </c>
      <c r="E14" s="3" t="s">
        <v>13</v>
      </c>
      <c r="F14" s="10">
        <v>14.640091580101595</v>
      </c>
      <c r="G14" s="8" t="s">
        <v>11</v>
      </c>
      <c r="H14" s="6"/>
      <c r="I14" s="6"/>
    </row>
    <row r="15" spans="1:9" x14ac:dyDescent="0.2">
      <c r="A15" s="3" t="s">
        <v>15</v>
      </c>
      <c r="B15" s="7" t="s">
        <v>8</v>
      </c>
      <c r="C15" s="7">
        <v>4</v>
      </c>
      <c r="D15" s="3" t="s">
        <v>9</v>
      </c>
      <c r="E15" s="3" t="s">
        <v>13</v>
      </c>
      <c r="F15" s="10">
        <v>25.355379120126685</v>
      </c>
      <c r="G15" s="8" t="s">
        <v>11</v>
      </c>
      <c r="H15" s="6"/>
      <c r="I15" s="6"/>
    </row>
    <row r="16" spans="1:9" x14ac:dyDescent="0.2">
      <c r="A16" s="3" t="s">
        <v>15</v>
      </c>
      <c r="B16" s="7" t="s">
        <v>8</v>
      </c>
      <c r="C16" s="7">
        <v>5</v>
      </c>
      <c r="D16" s="3" t="s">
        <v>9</v>
      </c>
      <c r="E16" s="3" t="s">
        <v>13</v>
      </c>
      <c r="F16" s="10">
        <v>53.976190721836133</v>
      </c>
      <c r="G16" s="8" t="s">
        <v>11</v>
      </c>
      <c r="H16" s="6"/>
      <c r="I16" s="6"/>
    </row>
  </sheetData>
  <mergeCells count="6">
    <mergeCell ref="H2:H6"/>
    <mergeCell ref="I2:I6"/>
    <mergeCell ref="H7:H11"/>
    <mergeCell ref="I7:I11"/>
    <mergeCell ref="H12:H16"/>
    <mergeCell ref="I12:I1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FE877D-6D25-184F-AFDE-A9215F804ED5}">
  <dimension ref="A1:I9"/>
  <sheetViews>
    <sheetView workbookViewId="0">
      <selection sqref="A1:I1"/>
    </sheetView>
  </sheetViews>
  <sheetFormatPr baseColWidth="10" defaultRowHeight="16" x14ac:dyDescent="0.2"/>
  <cols>
    <col min="1" max="1" width="8" style="3" bestFit="1" customWidth="1"/>
    <col min="2" max="2" width="7.33203125" style="3" bestFit="1" customWidth="1"/>
    <col min="3" max="3" width="12.33203125" style="3" bestFit="1" customWidth="1"/>
    <col min="4" max="4" width="16.6640625" style="3" bestFit="1" customWidth="1"/>
    <col min="5" max="5" width="11.6640625" style="3" bestFit="1" customWidth="1"/>
    <col min="6" max="6" width="8.6640625" style="3" bestFit="1" customWidth="1"/>
    <col min="7" max="7" width="10.5" style="3" bestFit="1" customWidth="1"/>
    <col min="8" max="8" width="8.6640625" style="3" bestFit="1" customWidth="1"/>
    <col min="9" max="9" width="11.1640625" style="3" bestFit="1" customWidth="1"/>
    <col min="10" max="16384" width="10.83203125" style="3"/>
  </cols>
  <sheetData>
    <row r="1" spans="1:9" x14ac:dyDescent="0.2">
      <c r="A1" s="3" t="s">
        <v>14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</row>
    <row r="2" spans="1:9" x14ac:dyDescent="0.2">
      <c r="A2" s="3" t="s">
        <v>16</v>
      </c>
      <c r="B2" s="3" t="s">
        <v>8</v>
      </c>
      <c r="C2" s="3">
        <v>1</v>
      </c>
      <c r="D2" s="3" t="s">
        <v>18</v>
      </c>
      <c r="E2" s="3" t="s">
        <v>19</v>
      </c>
      <c r="F2" s="4">
        <v>1453333.3333333335</v>
      </c>
      <c r="G2" s="3" t="s">
        <v>17</v>
      </c>
      <c r="H2" s="5">
        <f>AVERAGE(F2:F4)</f>
        <v>1322111.1111111112</v>
      </c>
      <c r="I2" s="5">
        <f>_xlfn.STDEV.S(F2:F4)</f>
        <v>1149133.0226321509</v>
      </c>
    </row>
    <row r="3" spans="1:9" x14ac:dyDescent="0.2">
      <c r="A3" s="3" t="s">
        <v>20</v>
      </c>
      <c r="B3" s="3" t="s">
        <v>8</v>
      </c>
      <c r="C3" s="3">
        <v>1</v>
      </c>
      <c r="D3" s="3" t="s">
        <v>18</v>
      </c>
      <c r="E3" s="3" t="s">
        <v>19</v>
      </c>
      <c r="F3" s="4">
        <v>2400000</v>
      </c>
      <c r="G3" s="3" t="s">
        <v>17</v>
      </c>
      <c r="H3" s="6"/>
      <c r="I3" s="5"/>
    </row>
    <row r="4" spans="1:9" x14ac:dyDescent="0.2">
      <c r="A4" s="3" t="s">
        <v>21</v>
      </c>
      <c r="B4" s="3" t="s">
        <v>8</v>
      </c>
      <c r="C4" s="3">
        <v>1</v>
      </c>
      <c r="D4" s="3" t="s">
        <v>18</v>
      </c>
      <c r="E4" s="3" t="s">
        <v>19</v>
      </c>
      <c r="F4" s="4">
        <v>113000</v>
      </c>
      <c r="G4" s="3" t="s">
        <v>17</v>
      </c>
      <c r="H4" s="6"/>
      <c r="I4" s="5"/>
    </row>
    <row r="5" spans="1:9" x14ac:dyDescent="0.2">
      <c r="A5" s="3" t="s">
        <v>16</v>
      </c>
      <c r="B5" s="3" t="s">
        <v>8</v>
      </c>
      <c r="C5" s="3">
        <v>1</v>
      </c>
      <c r="D5" s="3" t="s">
        <v>18</v>
      </c>
      <c r="E5" s="3" t="s">
        <v>22</v>
      </c>
      <c r="F5" s="1">
        <v>1485000</v>
      </c>
      <c r="G5" s="3" t="s">
        <v>17</v>
      </c>
      <c r="H5" s="5">
        <f>AVERAGE(F5:F7)</f>
        <v>930666.66666666663</v>
      </c>
      <c r="I5" s="5">
        <f>_xlfn.STDEV.S(F5:F7)</f>
        <v>734953.2864974027</v>
      </c>
    </row>
    <row r="6" spans="1:9" x14ac:dyDescent="0.2">
      <c r="A6" s="3" t="s">
        <v>20</v>
      </c>
      <c r="B6" s="3" t="s">
        <v>8</v>
      </c>
      <c r="C6" s="3">
        <v>1</v>
      </c>
      <c r="D6" s="3" t="s">
        <v>18</v>
      </c>
      <c r="E6" s="3" t="s">
        <v>22</v>
      </c>
      <c r="F6" s="2">
        <v>1210000</v>
      </c>
      <c r="G6" s="3" t="s">
        <v>17</v>
      </c>
      <c r="H6" s="6"/>
      <c r="I6" s="5"/>
    </row>
    <row r="7" spans="1:9" x14ac:dyDescent="0.2">
      <c r="A7" s="3" t="s">
        <v>21</v>
      </c>
      <c r="B7" s="3" t="s">
        <v>8</v>
      </c>
      <c r="C7" s="3">
        <v>1</v>
      </c>
      <c r="D7" s="3" t="s">
        <v>18</v>
      </c>
      <c r="E7" s="3" t="s">
        <v>22</v>
      </c>
      <c r="F7" s="2">
        <v>97000</v>
      </c>
      <c r="G7" s="3" t="s">
        <v>17</v>
      </c>
      <c r="H7" s="6"/>
      <c r="I7" s="5"/>
    </row>
    <row r="9" spans="1:9" x14ac:dyDescent="0.2">
      <c r="H9" s="11">
        <f>H5/H2*100</f>
        <v>70.392469955458438</v>
      </c>
      <c r="I9" s="3" t="s">
        <v>23</v>
      </c>
    </row>
  </sheetData>
  <mergeCells count="4">
    <mergeCell ref="H2:H4"/>
    <mergeCell ref="I2:I4"/>
    <mergeCell ref="H5:H7"/>
    <mergeCell ref="I5:I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AB5ED-DC5C-0548-AA48-2A7A41D9B972}">
  <dimension ref="A1:J41"/>
  <sheetViews>
    <sheetView workbookViewId="0"/>
  </sheetViews>
  <sheetFormatPr baseColWidth="10" defaultRowHeight="16" x14ac:dyDescent="0.2"/>
  <cols>
    <col min="1" max="1" width="8" style="3" bestFit="1" customWidth="1"/>
    <col min="2" max="2" width="7.5" style="3" bestFit="1" customWidth="1"/>
    <col min="3" max="3" width="12.33203125" style="3" bestFit="1" customWidth="1"/>
    <col min="4" max="4" width="16.6640625" style="3" bestFit="1" customWidth="1"/>
    <col min="5" max="5" width="11.6640625" style="3" bestFit="1" customWidth="1"/>
    <col min="6" max="6" width="8.6640625" style="3" bestFit="1" customWidth="1"/>
    <col min="7" max="7" width="13.1640625" style="3" bestFit="1" customWidth="1"/>
    <col min="8" max="8" width="8.6640625" style="3" bestFit="1" customWidth="1"/>
    <col min="9" max="9" width="10.83203125" style="3"/>
    <col min="10" max="10" width="12.1640625" style="3" bestFit="1" customWidth="1"/>
    <col min="11" max="16384" width="10.83203125" style="3"/>
  </cols>
  <sheetData>
    <row r="1" spans="1:10" x14ac:dyDescent="0.2">
      <c r="A1" s="3" t="s">
        <v>14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6</v>
      </c>
    </row>
    <row r="2" spans="1:10" x14ac:dyDescent="0.2">
      <c r="A2" s="7" t="s">
        <v>16</v>
      </c>
      <c r="B2" s="7" t="s">
        <v>8</v>
      </c>
      <c r="C2" s="3">
        <v>1</v>
      </c>
      <c r="D2" s="3" t="s">
        <v>24</v>
      </c>
      <c r="E2" s="8" t="s">
        <v>25</v>
      </c>
      <c r="F2" s="4">
        <v>5306853163950.4336</v>
      </c>
      <c r="G2" s="13" t="s">
        <v>26</v>
      </c>
      <c r="H2" s="5">
        <f>AVERAGE(F2:F7)</f>
        <v>7852615753451.4248</v>
      </c>
      <c r="I2" s="5">
        <f>AVERAGE(H2:H11)</f>
        <v>3740271606720.4136</v>
      </c>
      <c r="J2" s="6">
        <f>_xlfn.STDEV.S(H2:H11)</f>
        <v>3662917503756.3848</v>
      </c>
    </row>
    <row r="3" spans="1:10" x14ac:dyDescent="0.2">
      <c r="A3" s="7" t="s">
        <v>16</v>
      </c>
      <c r="B3" s="7" t="s">
        <v>8</v>
      </c>
      <c r="C3" s="3">
        <v>2</v>
      </c>
      <c r="D3" s="3" t="s">
        <v>24</v>
      </c>
      <c r="E3" s="8" t="s">
        <v>25</v>
      </c>
      <c r="F3" s="4">
        <v>7353386914211.7559</v>
      </c>
      <c r="G3" s="13" t="s">
        <v>26</v>
      </c>
      <c r="H3" s="6"/>
      <c r="I3" s="6"/>
      <c r="J3" s="6"/>
    </row>
    <row r="4" spans="1:10" x14ac:dyDescent="0.2">
      <c r="A4" s="7" t="s">
        <v>16</v>
      </c>
      <c r="B4" s="7" t="s">
        <v>8</v>
      </c>
      <c r="C4" s="3">
        <v>3</v>
      </c>
      <c r="D4" s="3" t="s">
        <v>24</v>
      </c>
      <c r="E4" s="8" t="s">
        <v>25</v>
      </c>
      <c r="F4" s="4">
        <v>9043259237894.1035</v>
      </c>
      <c r="G4" s="13" t="s">
        <v>26</v>
      </c>
      <c r="H4" s="6"/>
      <c r="I4" s="6"/>
      <c r="J4" s="6"/>
    </row>
    <row r="5" spans="1:10" x14ac:dyDescent="0.2">
      <c r="A5" s="7" t="s">
        <v>16</v>
      </c>
      <c r="B5" s="7" t="s">
        <v>8</v>
      </c>
      <c r="C5" s="3">
        <v>4</v>
      </c>
      <c r="D5" s="3" t="s">
        <v>24</v>
      </c>
      <c r="E5" s="8" t="s">
        <v>25</v>
      </c>
      <c r="F5" s="4">
        <v>7864018279259.6807</v>
      </c>
      <c r="G5" s="13" t="s">
        <v>26</v>
      </c>
      <c r="H5" s="6"/>
      <c r="I5" s="6"/>
      <c r="J5" s="6"/>
    </row>
    <row r="6" spans="1:10" x14ac:dyDescent="0.2">
      <c r="A6" s="7" t="s">
        <v>16</v>
      </c>
      <c r="B6" s="7" t="s">
        <v>8</v>
      </c>
      <c r="C6" s="3">
        <v>5</v>
      </c>
      <c r="D6" s="3" t="s">
        <v>24</v>
      </c>
      <c r="E6" s="8" t="s">
        <v>25</v>
      </c>
      <c r="F6" s="4">
        <v>9049002932567.5371</v>
      </c>
      <c r="G6" s="13" t="s">
        <v>26</v>
      </c>
      <c r="H6" s="6"/>
      <c r="I6" s="6"/>
      <c r="J6" s="6"/>
    </row>
    <row r="7" spans="1:10" x14ac:dyDescent="0.2">
      <c r="A7" s="7" t="s">
        <v>16</v>
      </c>
      <c r="B7" s="7" t="s">
        <v>8</v>
      </c>
      <c r="C7" s="3">
        <v>6</v>
      </c>
      <c r="D7" s="3" t="s">
        <v>24</v>
      </c>
      <c r="E7" s="8" t="s">
        <v>25</v>
      </c>
      <c r="F7" s="4">
        <v>8499173992825.042</v>
      </c>
      <c r="G7" s="13" t="s">
        <v>26</v>
      </c>
      <c r="H7" s="6"/>
      <c r="I7" s="6"/>
      <c r="J7" s="6"/>
    </row>
    <row r="8" spans="1:10" x14ac:dyDescent="0.2">
      <c r="A8" s="7" t="s">
        <v>20</v>
      </c>
      <c r="B8" s="7" t="s">
        <v>8</v>
      </c>
      <c r="C8" s="3">
        <v>1</v>
      </c>
      <c r="D8" s="3" t="s">
        <v>24</v>
      </c>
      <c r="E8" s="8" t="s">
        <v>25</v>
      </c>
      <c r="F8" s="4">
        <v>2523002826922.748</v>
      </c>
      <c r="G8" s="13" t="s">
        <v>26</v>
      </c>
      <c r="H8" s="5">
        <f>AVERAGE(F8:F10)</f>
        <v>2540507061031.0117</v>
      </c>
      <c r="I8" s="6"/>
      <c r="J8" s="6"/>
    </row>
    <row r="9" spans="1:10" x14ac:dyDescent="0.2">
      <c r="A9" s="7" t="s">
        <v>20</v>
      </c>
      <c r="B9" s="7" t="s">
        <v>8</v>
      </c>
      <c r="C9" s="3">
        <v>2</v>
      </c>
      <c r="D9" s="3" t="s">
        <v>24</v>
      </c>
      <c r="E9" s="8" t="s">
        <v>25</v>
      </c>
      <c r="F9" s="4">
        <v>2249892503443.8862</v>
      </c>
      <c r="G9" s="13" t="s">
        <v>26</v>
      </c>
      <c r="H9" s="6"/>
      <c r="I9" s="6"/>
      <c r="J9" s="6"/>
    </row>
    <row r="10" spans="1:10" x14ac:dyDescent="0.2">
      <c r="A10" s="7" t="s">
        <v>20</v>
      </c>
      <c r="B10" s="7" t="s">
        <v>8</v>
      </c>
      <c r="C10" s="3">
        <v>3</v>
      </c>
      <c r="D10" s="3" t="s">
        <v>24</v>
      </c>
      <c r="E10" s="8" t="s">
        <v>25</v>
      </c>
      <c r="F10" s="4">
        <v>2848625852726.4009</v>
      </c>
      <c r="G10" s="13" t="s">
        <v>26</v>
      </c>
      <c r="H10" s="6"/>
      <c r="I10" s="6"/>
      <c r="J10" s="6"/>
    </row>
    <row r="11" spans="1:10" x14ac:dyDescent="0.2">
      <c r="A11" s="7" t="s">
        <v>21</v>
      </c>
      <c r="B11" s="7" t="s">
        <v>8</v>
      </c>
      <c r="C11" s="3">
        <v>1</v>
      </c>
      <c r="D11" s="3" t="s">
        <v>24</v>
      </c>
      <c r="E11" s="8" t="s">
        <v>25</v>
      </c>
      <c r="F11" s="4">
        <v>827692005678.80273</v>
      </c>
      <c r="G11" s="13" t="s">
        <v>26</v>
      </c>
      <c r="H11" s="14">
        <f>F11</f>
        <v>827692005678.80273</v>
      </c>
      <c r="I11" s="6"/>
      <c r="J11" s="6"/>
    </row>
    <row r="12" spans="1:10" x14ac:dyDescent="0.2">
      <c r="A12" s="7" t="s">
        <v>16</v>
      </c>
      <c r="B12" s="7" t="s">
        <v>8</v>
      </c>
      <c r="C12" s="3">
        <v>1</v>
      </c>
      <c r="D12" s="3" t="s">
        <v>24</v>
      </c>
      <c r="E12" s="10" t="s">
        <v>27</v>
      </c>
      <c r="F12" s="4">
        <v>118009035294.1171</v>
      </c>
      <c r="G12" s="13" t="s">
        <v>26</v>
      </c>
      <c r="H12" s="5">
        <f>AVERAGE(F12:F17)</f>
        <v>158685926351.69202</v>
      </c>
      <c r="I12" s="5">
        <f>AVERAGE(H12:H21)</f>
        <v>59209513250.139946</v>
      </c>
      <c r="J12" s="5">
        <f>_xlfn.STDEV.S(H12:H21)</f>
        <v>86204525825.015732</v>
      </c>
    </row>
    <row r="13" spans="1:10" x14ac:dyDescent="0.2">
      <c r="A13" s="7" t="s">
        <v>16</v>
      </c>
      <c r="B13" s="7" t="s">
        <v>8</v>
      </c>
      <c r="C13" s="3">
        <v>2</v>
      </c>
      <c r="D13" s="3" t="s">
        <v>24</v>
      </c>
      <c r="E13" s="10" t="s">
        <v>27</v>
      </c>
      <c r="F13" s="4">
        <v>161220243127.75961</v>
      </c>
      <c r="G13" s="13" t="s">
        <v>26</v>
      </c>
      <c r="H13" s="6"/>
      <c r="I13" s="6"/>
      <c r="J13" s="5"/>
    </row>
    <row r="14" spans="1:10" x14ac:dyDescent="0.2">
      <c r="A14" s="7" t="s">
        <v>16</v>
      </c>
      <c r="B14" s="7" t="s">
        <v>8</v>
      </c>
      <c r="C14" s="3">
        <v>3</v>
      </c>
      <c r="D14" s="3" t="s">
        <v>24</v>
      </c>
      <c r="E14" s="10" t="s">
        <v>27</v>
      </c>
      <c r="F14" s="4">
        <v>162347540246.65021</v>
      </c>
      <c r="G14" s="13" t="s">
        <v>26</v>
      </c>
      <c r="H14" s="6"/>
      <c r="I14" s="6"/>
      <c r="J14" s="5"/>
    </row>
    <row r="15" spans="1:10" x14ac:dyDescent="0.2">
      <c r="A15" s="7" t="s">
        <v>16</v>
      </c>
      <c r="B15" s="7" t="s">
        <v>8</v>
      </c>
      <c r="C15" s="3">
        <v>4</v>
      </c>
      <c r="D15" s="3" t="s">
        <v>24</v>
      </c>
      <c r="E15" s="10" t="s">
        <v>27</v>
      </c>
      <c r="F15" s="4">
        <v>155924232861.80289</v>
      </c>
      <c r="G15" s="13" t="s">
        <v>26</v>
      </c>
      <c r="H15" s="6"/>
      <c r="I15" s="6"/>
      <c r="J15" s="5"/>
    </row>
    <row r="16" spans="1:10" x14ac:dyDescent="0.2">
      <c r="A16" s="7" t="s">
        <v>16</v>
      </c>
      <c r="B16" s="7" t="s">
        <v>8</v>
      </c>
      <c r="C16" s="3">
        <v>5</v>
      </c>
      <c r="D16" s="3" t="s">
        <v>24</v>
      </c>
      <c r="E16" s="10" t="s">
        <v>27</v>
      </c>
      <c r="F16" s="4">
        <v>171606429487.22589</v>
      </c>
      <c r="G16" s="13" t="s">
        <v>26</v>
      </c>
      <c r="H16" s="6"/>
      <c r="I16" s="6"/>
      <c r="J16" s="5"/>
    </row>
    <row r="17" spans="1:10" x14ac:dyDescent="0.2">
      <c r="A17" s="7" t="s">
        <v>16</v>
      </c>
      <c r="B17" s="7" t="s">
        <v>8</v>
      </c>
      <c r="C17" s="3">
        <v>6</v>
      </c>
      <c r="D17" s="3" t="s">
        <v>24</v>
      </c>
      <c r="E17" s="10" t="s">
        <v>27</v>
      </c>
      <c r="F17" s="4">
        <v>183008077092.5965</v>
      </c>
      <c r="G17" s="13" t="s">
        <v>26</v>
      </c>
      <c r="H17" s="6"/>
      <c r="I17" s="6"/>
      <c r="J17" s="5"/>
    </row>
    <row r="18" spans="1:10" x14ac:dyDescent="0.2">
      <c r="A18" s="7" t="s">
        <v>20</v>
      </c>
      <c r="B18" s="7" t="s">
        <v>8</v>
      </c>
      <c r="C18" s="3">
        <v>1</v>
      </c>
      <c r="D18" s="3" t="s">
        <v>24</v>
      </c>
      <c r="E18" s="10" t="s">
        <v>27</v>
      </c>
      <c r="F18" s="4">
        <v>6721179718.6439724</v>
      </c>
      <c r="G18" s="13" t="s">
        <v>26</v>
      </c>
      <c r="H18" s="5">
        <f>AVERAGE(F18:F20)</f>
        <v>6380562443.8771887</v>
      </c>
      <c r="I18" s="6"/>
      <c r="J18" s="5"/>
    </row>
    <row r="19" spans="1:10" x14ac:dyDescent="0.2">
      <c r="A19" s="7" t="s">
        <v>20</v>
      </c>
      <c r="B19" s="7" t="s">
        <v>8</v>
      </c>
      <c r="C19" s="3">
        <v>2</v>
      </c>
      <c r="D19" s="3" t="s">
        <v>24</v>
      </c>
      <c r="E19" s="10" t="s">
        <v>27</v>
      </c>
      <c r="F19" s="4">
        <v>6171978660.5713205</v>
      </c>
      <c r="G19" s="13" t="s">
        <v>26</v>
      </c>
      <c r="H19" s="6"/>
      <c r="I19" s="6"/>
      <c r="J19" s="5"/>
    </row>
    <row r="20" spans="1:10" x14ac:dyDescent="0.2">
      <c r="A20" s="7" t="s">
        <v>20</v>
      </c>
      <c r="B20" s="7" t="s">
        <v>8</v>
      </c>
      <c r="C20" s="3">
        <v>3</v>
      </c>
      <c r="D20" s="3" t="s">
        <v>24</v>
      </c>
      <c r="E20" s="10" t="s">
        <v>27</v>
      </c>
      <c r="F20" s="4">
        <v>6248528952.4162703</v>
      </c>
      <c r="G20" s="13" t="s">
        <v>26</v>
      </c>
      <c r="H20" s="6"/>
      <c r="I20" s="6"/>
      <c r="J20" s="5"/>
    </row>
    <row r="21" spans="1:10" x14ac:dyDescent="0.2">
      <c r="A21" s="7" t="s">
        <v>21</v>
      </c>
      <c r="B21" s="7" t="s">
        <v>8</v>
      </c>
      <c r="C21" s="3">
        <v>1</v>
      </c>
      <c r="D21" s="3" t="s">
        <v>24</v>
      </c>
      <c r="E21" s="10" t="s">
        <v>27</v>
      </c>
      <c r="F21" s="4">
        <v>12562050954.85062</v>
      </c>
      <c r="G21" s="13" t="s">
        <v>26</v>
      </c>
      <c r="H21" s="14">
        <f>F21</f>
        <v>12562050954.85062</v>
      </c>
      <c r="I21" s="6"/>
      <c r="J21" s="5"/>
    </row>
    <row r="22" spans="1:10" x14ac:dyDescent="0.2">
      <c r="A22" s="7" t="s">
        <v>16</v>
      </c>
      <c r="B22" s="7" t="s">
        <v>8</v>
      </c>
      <c r="C22" s="3">
        <v>1</v>
      </c>
      <c r="D22" s="3" t="s">
        <v>24</v>
      </c>
      <c r="E22" s="10" t="s">
        <v>28</v>
      </c>
      <c r="F22" s="4">
        <v>6362381423.8126736</v>
      </c>
      <c r="G22" s="13" t="s">
        <v>26</v>
      </c>
      <c r="H22" s="5">
        <f>AVERAGE(F22:F27)</f>
        <v>9625078210.6967068</v>
      </c>
      <c r="I22" s="5">
        <f>AVERAGE(H22:H31)</f>
        <v>15883223412.716324</v>
      </c>
      <c r="J22" s="6">
        <f>_xlfn.STDEV.S(H22:H31)</f>
        <v>9629181068.7914486</v>
      </c>
    </row>
    <row r="23" spans="1:10" x14ac:dyDescent="0.2">
      <c r="A23" s="7" t="s">
        <v>16</v>
      </c>
      <c r="B23" s="7" t="s">
        <v>8</v>
      </c>
      <c r="C23" s="3">
        <v>2</v>
      </c>
      <c r="D23" s="3" t="s">
        <v>24</v>
      </c>
      <c r="E23" s="10" t="s">
        <v>28</v>
      </c>
      <c r="F23" s="4">
        <v>9031176813.9030228</v>
      </c>
      <c r="G23" s="13" t="s">
        <v>26</v>
      </c>
      <c r="H23" s="6"/>
      <c r="I23" s="6"/>
      <c r="J23" s="6"/>
    </row>
    <row r="24" spans="1:10" x14ac:dyDescent="0.2">
      <c r="A24" s="7" t="s">
        <v>16</v>
      </c>
      <c r="B24" s="7" t="s">
        <v>8</v>
      </c>
      <c r="C24" s="3">
        <v>3</v>
      </c>
      <c r="D24" s="3" t="s">
        <v>24</v>
      </c>
      <c r="E24" s="10" t="s">
        <v>28</v>
      </c>
      <c r="F24" s="4">
        <v>10376958247.46624</v>
      </c>
      <c r="G24" s="13" t="s">
        <v>26</v>
      </c>
      <c r="H24" s="6"/>
      <c r="I24" s="6"/>
      <c r="J24" s="6"/>
    </row>
    <row r="25" spans="1:10" x14ac:dyDescent="0.2">
      <c r="A25" s="7" t="s">
        <v>16</v>
      </c>
      <c r="B25" s="7" t="s">
        <v>8</v>
      </c>
      <c r="C25" s="3">
        <v>4</v>
      </c>
      <c r="D25" s="3" t="s">
        <v>24</v>
      </c>
      <c r="E25" s="10" t="s">
        <v>28</v>
      </c>
      <c r="F25" s="4">
        <v>10399024300.481991</v>
      </c>
      <c r="G25" s="13" t="s">
        <v>26</v>
      </c>
      <c r="H25" s="6"/>
      <c r="I25" s="6"/>
      <c r="J25" s="6"/>
    </row>
    <row r="26" spans="1:10" x14ac:dyDescent="0.2">
      <c r="A26" s="7" t="s">
        <v>16</v>
      </c>
      <c r="B26" s="7" t="s">
        <v>8</v>
      </c>
      <c r="C26" s="3">
        <v>5</v>
      </c>
      <c r="D26" s="3" t="s">
        <v>24</v>
      </c>
      <c r="E26" s="10" t="s">
        <v>28</v>
      </c>
      <c r="F26" s="4">
        <v>10614432643.681219</v>
      </c>
      <c r="G26" s="13" t="s">
        <v>26</v>
      </c>
      <c r="H26" s="6"/>
      <c r="I26" s="6"/>
      <c r="J26" s="6"/>
    </row>
    <row r="27" spans="1:10" x14ac:dyDescent="0.2">
      <c r="A27" s="7" t="s">
        <v>16</v>
      </c>
      <c r="B27" s="7" t="s">
        <v>8</v>
      </c>
      <c r="C27" s="3">
        <v>6</v>
      </c>
      <c r="D27" s="3" t="s">
        <v>24</v>
      </c>
      <c r="E27" s="10" t="s">
        <v>28</v>
      </c>
      <c r="F27" s="4">
        <v>10966495834.8351</v>
      </c>
      <c r="G27" s="13" t="s">
        <v>26</v>
      </c>
      <c r="H27" s="6"/>
      <c r="I27" s="6"/>
      <c r="J27" s="6"/>
    </row>
    <row r="28" spans="1:10" x14ac:dyDescent="0.2">
      <c r="A28" s="7" t="s">
        <v>20</v>
      </c>
      <c r="B28" s="7" t="s">
        <v>8</v>
      </c>
      <c r="C28" s="3">
        <v>1</v>
      </c>
      <c r="D28" s="3" t="s">
        <v>24</v>
      </c>
      <c r="E28" s="10" t="s">
        <v>28</v>
      </c>
      <c r="F28" s="4">
        <v>10887210530.95295</v>
      </c>
      <c r="G28" s="13" t="s">
        <v>26</v>
      </c>
      <c r="H28" s="5">
        <f>AVERAGE(F28:F30)</f>
        <v>11053160254.838694</v>
      </c>
      <c r="I28" s="6"/>
      <c r="J28" s="6"/>
    </row>
    <row r="29" spans="1:10" x14ac:dyDescent="0.2">
      <c r="A29" s="7" t="s">
        <v>20</v>
      </c>
      <c r="B29" s="7" t="s">
        <v>8</v>
      </c>
      <c r="C29" s="3">
        <v>2</v>
      </c>
      <c r="D29" s="3" t="s">
        <v>24</v>
      </c>
      <c r="E29" s="10" t="s">
        <v>28</v>
      </c>
      <c r="F29" s="4">
        <v>12137283215.965731</v>
      </c>
      <c r="G29" s="13" t="s">
        <v>26</v>
      </c>
      <c r="H29" s="6"/>
      <c r="I29" s="6"/>
      <c r="J29" s="6"/>
    </row>
    <row r="30" spans="1:10" x14ac:dyDescent="0.2">
      <c r="A30" s="7" t="s">
        <v>20</v>
      </c>
      <c r="B30" s="7" t="s">
        <v>8</v>
      </c>
      <c r="C30" s="3">
        <v>3</v>
      </c>
      <c r="D30" s="3" t="s">
        <v>24</v>
      </c>
      <c r="E30" s="10" t="s">
        <v>28</v>
      </c>
      <c r="F30" s="4">
        <v>10134987017.597401</v>
      </c>
      <c r="G30" s="13" t="s">
        <v>26</v>
      </c>
      <c r="H30" s="6"/>
      <c r="I30" s="6"/>
      <c r="J30" s="6"/>
    </row>
    <row r="31" spans="1:10" x14ac:dyDescent="0.2">
      <c r="A31" s="7" t="s">
        <v>21</v>
      </c>
      <c r="B31" s="7" t="s">
        <v>8</v>
      </c>
      <c r="C31" s="3">
        <v>1</v>
      </c>
      <c r="D31" s="3" t="s">
        <v>24</v>
      </c>
      <c r="E31" s="10" t="s">
        <v>28</v>
      </c>
      <c r="F31" s="4">
        <v>26971431772.613571</v>
      </c>
      <c r="G31" s="13" t="s">
        <v>26</v>
      </c>
      <c r="H31" s="14">
        <f>F31</f>
        <v>26971431772.613571</v>
      </c>
      <c r="I31" s="6"/>
      <c r="J31" s="6"/>
    </row>
    <row r="32" spans="1:10" x14ac:dyDescent="0.2">
      <c r="A32" s="7" t="s">
        <v>16</v>
      </c>
      <c r="B32" s="7" t="s">
        <v>8</v>
      </c>
      <c r="C32" s="3">
        <v>1</v>
      </c>
      <c r="D32" s="3" t="s">
        <v>24</v>
      </c>
      <c r="E32" s="10" t="s">
        <v>29</v>
      </c>
      <c r="F32" s="4">
        <v>249219962995.6889</v>
      </c>
      <c r="G32" s="13" t="s">
        <v>26</v>
      </c>
      <c r="H32" s="5">
        <f>AVERAGE(F32:F37)</f>
        <v>361318356312.09723</v>
      </c>
      <c r="I32" s="5">
        <f>AVERAGE(H32:H41)</f>
        <v>172416350537.70279</v>
      </c>
      <c r="J32" s="6">
        <f>_xlfn.STDEV.S(H32:H41)</f>
        <v>164470266695.78476</v>
      </c>
    </row>
    <row r="33" spans="1:10" x14ac:dyDescent="0.2">
      <c r="A33" s="7" t="s">
        <v>16</v>
      </c>
      <c r="B33" s="7" t="s">
        <v>8</v>
      </c>
      <c r="C33" s="3">
        <v>2</v>
      </c>
      <c r="D33" s="3" t="s">
        <v>24</v>
      </c>
      <c r="E33" s="10" t="s">
        <v>29</v>
      </c>
      <c r="F33" s="4">
        <v>343185552161.72302</v>
      </c>
      <c r="G33" s="13" t="s">
        <v>26</v>
      </c>
      <c r="H33" s="6"/>
      <c r="I33" s="6"/>
      <c r="J33" s="6"/>
    </row>
    <row r="34" spans="1:10" x14ac:dyDescent="0.2">
      <c r="A34" s="7" t="s">
        <v>16</v>
      </c>
      <c r="B34" s="7" t="s">
        <v>8</v>
      </c>
      <c r="C34" s="3">
        <v>3</v>
      </c>
      <c r="D34" s="3" t="s">
        <v>24</v>
      </c>
      <c r="E34" s="10" t="s">
        <v>29</v>
      </c>
      <c r="F34" s="4">
        <v>372973879166.99573</v>
      </c>
      <c r="G34" s="13" t="s">
        <v>26</v>
      </c>
      <c r="H34" s="6"/>
      <c r="I34" s="6"/>
      <c r="J34" s="6"/>
    </row>
    <row r="35" spans="1:10" x14ac:dyDescent="0.2">
      <c r="A35" s="7" t="s">
        <v>16</v>
      </c>
      <c r="B35" s="7" t="s">
        <v>8</v>
      </c>
      <c r="C35" s="3">
        <v>4</v>
      </c>
      <c r="D35" s="3" t="s">
        <v>24</v>
      </c>
      <c r="E35" s="10" t="s">
        <v>29</v>
      </c>
      <c r="F35" s="4">
        <v>351838662657.10809</v>
      </c>
      <c r="G35" s="13" t="s">
        <v>26</v>
      </c>
      <c r="H35" s="6"/>
      <c r="I35" s="6"/>
      <c r="J35" s="6"/>
    </row>
    <row r="36" spans="1:10" x14ac:dyDescent="0.2">
      <c r="A36" s="7" t="s">
        <v>16</v>
      </c>
      <c r="B36" s="7" t="s">
        <v>8</v>
      </c>
      <c r="C36" s="3">
        <v>5</v>
      </c>
      <c r="D36" s="3" t="s">
        <v>24</v>
      </c>
      <c r="E36" s="10" t="s">
        <v>29</v>
      </c>
      <c r="F36" s="4">
        <v>414892484056.79437</v>
      </c>
      <c r="G36" s="13" t="s">
        <v>26</v>
      </c>
      <c r="H36" s="6"/>
      <c r="I36" s="6"/>
      <c r="J36" s="6"/>
    </row>
    <row r="37" spans="1:10" x14ac:dyDescent="0.2">
      <c r="A37" s="7" t="s">
        <v>16</v>
      </c>
      <c r="B37" s="7" t="s">
        <v>8</v>
      </c>
      <c r="C37" s="3">
        <v>6</v>
      </c>
      <c r="D37" s="3" t="s">
        <v>24</v>
      </c>
      <c r="E37" s="10" t="s">
        <v>29</v>
      </c>
      <c r="F37" s="4">
        <v>435799596834.27332</v>
      </c>
      <c r="G37" s="13" t="s">
        <v>26</v>
      </c>
      <c r="H37" s="6"/>
      <c r="I37" s="6"/>
      <c r="J37" s="6"/>
    </row>
    <row r="38" spans="1:10" x14ac:dyDescent="0.2">
      <c r="A38" s="7" t="s">
        <v>20</v>
      </c>
      <c r="B38" s="7" t="s">
        <v>8</v>
      </c>
      <c r="C38" s="3">
        <v>1</v>
      </c>
      <c r="D38" s="3" t="s">
        <v>24</v>
      </c>
      <c r="E38" s="10" t="s">
        <v>29</v>
      </c>
      <c r="F38" s="4">
        <v>69059992288.317215</v>
      </c>
      <c r="G38" s="13" t="s">
        <v>26</v>
      </c>
      <c r="H38" s="5">
        <f>AVERAGE(F38:F40)</f>
        <v>61009735370.479851</v>
      </c>
      <c r="I38" s="6"/>
      <c r="J38" s="6"/>
    </row>
    <row r="39" spans="1:10" x14ac:dyDescent="0.2">
      <c r="A39" s="7" t="s">
        <v>20</v>
      </c>
      <c r="B39" s="7" t="s">
        <v>8</v>
      </c>
      <c r="C39" s="3">
        <v>2</v>
      </c>
      <c r="D39" s="3" t="s">
        <v>24</v>
      </c>
      <c r="E39" s="10" t="s">
        <v>29</v>
      </c>
      <c r="F39" s="4">
        <v>60620733124.829987</v>
      </c>
      <c r="G39" s="13" t="s">
        <v>26</v>
      </c>
      <c r="H39" s="6"/>
      <c r="I39" s="6"/>
      <c r="J39" s="6"/>
    </row>
    <row r="40" spans="1:10" x14ac:dyDescent="0.2">
      <c r="A40" s="7" t="s">
        <v>20</v>
      </c>
      <c r="B40" s="7" t="s">
        <v>8</v>
      </c>
      <c r="C40" s="3">
        <v>3</v>
      </c>
      <c r="D40" s="3" t="s">
        <v>24</v>
      </c>
      <c r="E40" s="10" t="s">
        <v>29</v>
      </c>
      <c r="F40" s="4">
        <v>53348480698.292343</v>
      </c>
      <c r="G40" s="13" t="s">
        <v>26</v>
      </c>
      <c r="H40" s="6"/>
      <c r="I40" s="6"/>
      <c r="J40" s="6"/>
    </row>
    <row r="41" spans="1:10" x14ac:dyDescent="0.2">
      <c r="A41" s="7" t="s">
        <v>21</v>
      </c>
      <c r="B41" s="7" t="s">
        <v>8</v>
      </c>
      <c r="C41" s="3">
        <v>1</v>
      </c>
      <c r="D41" s="3" t="s">
        <v>24</v>
      </c>
      <c r="E41" s="10" t="s">
        <v>29</v>
      </c>
      <c r="F41" s="4">
        <v>94920959930.531281</v>
      </c>
      <c r="G41" s="13" t="s">
        <v>26</v>
      </c>
      <c r="H41" s="14">
        <f>F41</f>
        <v>94920959930.531281</v>
      </c>
      <c r="I41" s="6"/>
      <c r="J41" s="6"/>
    </row>
  </sheetData>
  <mergeCells count="16">
    <mergeCell ref="H22:H27"/>
    <mergeCell ref="I22:I31"/>
    <mergeCell ref="J22:J31"/>
    <mergeCell ref="H28:H30"/>
    <mergeCell ref="H32:H37"/>
    <mergeCell ref="I32:I41"/>
    <mergeCell ref="J32:J41"/>
    <mergeCell ref="H38:H40"/>
    <mergeCell ref="I2:I11"/>
    <mergeCell ref="J2:J11"/>
    <mergeCell ref="H12:H17"/>
    <mergeCell ref="I12:I21"/>
    <mergeCell ref="J12:J21"/>
    <mergeCell ref="H18:H20"/>
    <mergeCell ref="H2:H7"/>
    <mergeCell ref="H8:H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68A04-DC99-5449-9345-F81C3C752A90}">
  <dimension ref="A1:H22"/>
  <sheetViews>
    <sheetView workbookViewId="0"/>
  </sheetViews>
  <sheetFormatPr baseColWidth="10" defaultRowHeight="16" x14ac:dyDescent="0.2"/>
  <cols>
    <col min="1" max="1" width="5.1640625" bestFit="1" customWidth="1"/>
    <col min="2" max="2" width="15" bestFit="1" customWidth="1"/>
    <col min="3" max="3" width="12.33203125" bestFit="1" customWidth="1"/>
    <col min="4" max="4" width="16.6640625" bestFit="1" customWidth="1"/>
    <col min="5" max="5" width="11.6640625" bestFit="1" customWidth="1"/>
    <col min="6" max="6" width="8.6640625" bestFit="1" customWidth="1"/>
    <col min="7" max="7" width="13.1640625" bestFit="1" customWidth="1"/>
    <col min="8" max="8" width="22.33203125" bestFit="1" customWidth="1"/>
  </cols>
  <sheetData>
    <row r="1" spans="1:8" x14ac:dyDescent="0.2">
      <c r="A1" s="3" t="s">
        <v>14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30</v>
      </c>
    </row>
    <row r="2" spans="1:8" x14ac:dyDescent="0.2">
      <c r="A2" s="3" t="s">
        <v>16</v>
      </c>
      <c r="B2" s="7" t="s">
        <v>31</v>
      </c>
      <c r="C2" s="3">
        <v>1</v>
      </c>
      <c r="D2" s="3" t="s">
        <v>9</v>
      </c>
      <c r="E2" s="3" t="s">
        <v>10</v>
      </c>
      <c r="F2" s="3" t="s">
        <v>32</v>
      </c>
      <c r="G2" s="3" t="s">
        <v>11</v>
      </c>
      <c r="H2" s="3" t="s">
        <v>33</v>
      </c>
    </row>
    <row r="3" spans="1:8" x14ac:dyDescent="0.2">
      <c r="A3" s="3" t="s">
        <v>16</v>
      </c>
      <c r="B3" s="7" t="s">
        <v>34</v>
      </c>
      <c r="C3" s="3">
        <v>1</v>
      </c>
      <c r="D3" s="3" t="s">
        <v>9</v>
      </c>
      <c r="E3" s="3" t="s">
        <v>10</v>
      </c>
      <c r="F3" s="3" t="s">
        <v>32</v>
      </c>
      <c r="G3" s="3" t="s">
        <v>11</v>
      </c>
      <c r="H3" s="3" t="s">
        <v>33</v>
      </c>
    </row>
    <row r="4" spans="1:8" x14ac:dyDescent="0.2">
      <c r="A4" s="3" t="s">
        <v>16</v>
      </c>
      <c r="B4" s="7" t="s">
        <v>35</v>
      </c>
      <c r="C4" s="3">
        <v>1</v>
      </c>
      <c r="D4" s="3" t="s">
        <v>9</v>
      </c>
      <c r="E4" s="3" t="s">
        <v>10</v>
      </c>
      <c r="F4" s="3" t="s">
        <v>32</v>
      </c>
      <c r="G4" s="3" t="s">
        <v>11</v>
      </c>
      <c r="H4" s="3" t="s">
        <v>33</v>
      </c>
    </row>
    <row r="5" spans="1:8" x14ac:dyDescent="0.2">
      <c r="A5" s="3" t="s">
        <v>16</v>
      </c>
      <c r="B5" s="7" t="s">
        <v>31</v>
      </c>
      <c r="C5" s="3">
        <v>1</v>
      </c>
      <c r="D5" s="3" t="s">
        <v>18</v>
      </c>
      <c r="E5" s="3" t="s">
        <v>19</v>
      </c>
      <c r="F5" s="12">
        <v>3</v>
      </c>
      <c r="G5" s="3" t="s">
        <v>17</v>
      </c>
      <c r="H5" s="3"/>
    </row>
    <row r="6" spans="1:8" x14ac:dyDescent="0.2">
      <c r="A6" s="3" t="s">
        <v>16</v>
      </c>
      <c r="B6" s="7" t="s">
        <v>34</v>
      </c>
      <c r="C6" s="3">
        <v>1</v>
      </c>
      <c r="D6" s="3" t="s">
        <v>18</v>
      </c>
      <c r="E6" s="3" t="s">
        <v>19</v>
      </c>
      <c r="F6" s="12">
        <v>0</v>
      </c>
      <c r="G6" s="3" t="s">
        <v>17</v>
      </c>
      <c r="H6" s="3"/>
    </row>
    <row r="7" spans="1:8" x14ac:dyDescent="0.2">
      <c r="A7" s="3" t="s">
        <v>16</v>
      </c>
      <c r="B7" s="7" t="s">
        <v>35</v>
      </c>
      <c r="C7" s="3">
        <v>1</v>
      </c>
      <c r="D7" s="3" t="s">
        <v>18</v>
      </c>
      <c r="E7" s="3" t="s">
        <v>19</v>
      </c>
      <c r="F7" s="12">
        <v>88</v>
      </c>
      <c r="G7" s="3" t="s">
        <v>17</v>
      </c>
      <c r="H7" s="3"/>
    </row>
    <row r="8" spans="1:8" x14ac:dyDescent="0.2">
      <c r="A8" s="3" t="s">
        <v>16</v>
      </c>
      <c r="B8" s="7" t="s">
        <v>31</v>
      </c>
      <c r="C8" s="3">
        <v>1</v>
      </c>
      <c r="D8" s="3" t="s">
        <v>18</v>
      </c>
      <c r="E8" s="3" t="s">
        <v>22</v>
      </c>
      <c r="F8" s="12">
        <v>0</v>
      </c>
      <c r="G8" s="3" t="s">
        <v>17</v>
      </c>
      <c r="H8" s="3"/>
    </row>
    <row r="9" spans="1:8" x14ac:dyDescent="0.2">
      <c r="A9" s="3" t="s">
        <v>16</v>
      </c>
      <c r="B9" s="7" t="s">
        <v>34</v>
      </c>
      <c r="C9" s="3">
        <v>1</v>
      </c>
      <c r="D9" s="3" t="s">
        <v>18</v>
      </c>
      <c r="E9" s="3" t="s">
        <v>22</v>
      </c>
      <c r="F9" s="12">
        <v>0</v>
      </c>
      <c r="G9" s="3" t="s">
        <v>17</v>
      </c>
      <c r="H9" s="3"/>
    </row>
    <row r="10" spans="1:8" x14ac:dyDescent="0.2">
      <c r="A10" s="3" t="s">
        <v>16</v>
      </c>
      <c r="B10" s="7" t="s">
        <v>35</v>
      </c>
      <c r="C10" s="3">
        <v>1</v>
      </c>
      <c r="D10" s="3" t="s">
        <v>18</v>
      </c>
      <c r="E10" s="3" t="s">
        <v>22</v>
      </c>
      <c r="F10" s="12">
        <v>0</v>
      </c>
      <c r="G10" s="3" t="s">
        <v>17</v>
      </c>
      <c r="H10" s="3"/>
    </row>
    <row r="11" spans="1:8" x14ac:dyDescent="0.2">
      <c r="A11" s="3" t="s">
        <v>16</v>
      </c>
      <c r="B11" s="7" t="s">
        <v>31</v>
      </c>
      <c r="C11" s="3">
        <v>1</v>
      </c>
      <c r="D11" s="3" t="s">
        <v>24</v>
      </c>
      <c r="E11" s="3" t="s">
        <v>25</v>
      </c>
      <c r="F11" s="4">
        <v>346612058.3988322</v>
      </c>
      <c r="G11" s="3" t="s">
        <v>26</v>
      </c>
      <c r="H11" s="3"/>
    </row>
    <row r="12" spans="1:8" x14ac:dyDescent="0.2">
      <c r="A12" s="3" t="s">
        <v>16</v>
      </c>
      <c r="B12" s="7" t="s">
        <v>34</v>
      </c>
      <c r="C12" s="3">
        <v>1</v>
      </c>
      <c r="D12" s="3" t="s">
        <v>24</v>
      </c>
      <c r="E12" s="3" t="s">
        <v>25</v>
      </c>
      <c r="F12" s="4">
        <v>351568149.70628887</v>
      </c>
      <c r="G12" s="3" t="s">
        <v>26</v>
      </c>
      <c r="H12" s="3"/>
    </row>
    <row r="13" spans="1:8" x14ac:dyDescent="0.2">
      <c r="A13" s="3" t="s">
        <v>16</v>
      </c>
      <c r="B13" s="7" t="s">
        <v>35</v>
      </c>
      <c r="C13" s="3">
        <v>1</v>
      </c>
      <c r="D13" s="3" t="s">
        <v>24</v>
      </c>
      <c r="E13" s="3" t="s">
        <v>25</v>
      </c>
      <c r="F13" s="4">
        <v>541199734.39313138</v>
      </c>
      <c r="G13" s="3" t="s">
        <v>26</v>
      </c>
      <c r="H13" s="3"/>
    </row>
    <row r="14" spans="1:8" x14ac:dyDescent="0.2">
      <c r="A14" s="3" t="s">
        <v>16</v>
      </c>
      <c r="B14" s="7" t="s">
        <v>31</v>
      </c>
      <c r="C14" s="3">
        <v>1</v>
      </c>
      <c r="D14" s="3" t="s">
        <v>24</v>
      </c>
      <c r="E14" s="3" t="s">
        <v>27</v>
      </c>
      <c r="F14" s="3" t="s">
        <v>32</v>
      </c>
      <c r="G14" s="3" t="s">
        <v>26</v>
      </c>
      <c r="H14" s="3" t="s">
        <v>33</v>
      </c>
    </row>
    <row r="15" spans="1:8" x14ac:dyDescent="0.2">
      <c r="A15" s="3" t="s">
        <v>16</v>
      </c>
      <c r="B15" s="7" t="s">
        <v>34</v>
      </c>
      <c r="C15" s="3">
        <v>1</v>
      </c>
      <c r="D15" s="3" t="s">
        <v>24</v>
      </c>
      <c r="E15" s="3" t="s">
        <v>27</v>
      </c>
      <c r="F15" s="3" t="s">
        <v>32</v>
      </c>
      <c r="G15" s="3" t="s">
        <v>26</v>
      </c>
      <c r="H15" s="3" t="s">
        <v>33</v>
      </c>
    </row>
    <row r="16" spans="1:8" x14ac:dyDescent="0.2">
      <c r="A16" s="3" t="s">
        <v>16</v>
      </c>
      <c r="B16" s="7" t="s">
        <v>35</v>
      </c>
      <c r="C16" s="3">
        <v>1</v>
      </c>
      <c r="D16" s="3" t="s">
        <v>24</v>
      </c>
      <c r="E16" s="3" t="s">
        <v>27</v>
      </c>
      <c r="F16" s="3" t="s">
        <v>32</v>
      </c>
      <c r="G16" s="3" t="s">
        <v>26</v>
      </c>
      <c r="H16" s="3" t="s">
        <v>33</v>
      </c>
    </row>
    <row r="17" spans="1:8" x14ac:dyDescent="0.2">
      <c r="A17" s="3" t="s">
        <v>16</v>
      </c>
      <c r="B17" s="7" t="s">
        <v>31</v>
      </c>
      <c r="C17" s="3">
        <v>1</v>
      </c>
      <c r="D17" s="3" t="s">
        <v>24</v>
      </c>
      <c r="E17" s="3" t="s">
        <v>28</v>
      </c>
      <c r="F17" s="3" t="s">
        <v>32</v>
      </c>
      <c r="G17" s="3" t="s">
        <v>26</v>
      </c>
      <c r="H17" s="3" t="s">
        <v>33</v>
      </c>
    </row>
    <row r="18" spans="1:8" x14ac:dyDescent="0.2">
      <c r="A18" s="3" t="s">
        <v>16</v>
      </c>
      <c r="B18" s="7" t="s">
        <v>34</v>
      </c>
      <c r="C18" s="3">
        <v>1</v>
      </c>
      <c r="D18" s="3" t="s">
        <v>24</v>
      </c>
      <c r="E18" s="3" t="s">
        <v>28</v>
      </c>
      <c r="F18" s="3" t="s">
        <v>32</v>
      </c>
      <c r="G18" s="3" t="s">
        <v>26</v>
      </c>
      <c r="H18" s="3" t="s">
        <v>33</v>
      </c>
    </row>
    <row r="19" spans="1:8" x14ac:dyDescent="0.2">
      <c r="A19" s="3" t="s">
        <v>16</v>
      </c>
      <c r="B19" s="7" t="s">
        <v>35</v>
      </c>
      <c r="C19" s="3">
        <v>1</v>
      </c>
      <c r="D19" s="3" t="s">
        <v>24</v>
      </c>
      <c r="E19" s="3" t="s">
        <v>28</v>
      </c>
      <c r="F19" s="3" t="s">
        <v>32</v>
      </c>
      <c r="G19" s="3" t="s">
        <v>26</v>
      </c>
      <c r="H19" s="3" t="s">
        <v>33</v>
      </c>
    </row>
    <row r="20" spans="1:8" x14ac:dyDescent="0.2">
      <c r="A20" s="3" t="s">
        <v>16</v>
      </c>
      <c r="B20" s="7" t="s">
        <v>31</v>
      </c>
      <c r="C20" s="3">
        <v>1</v>
      </c>
      <c r="D20" s="3" t="s">
        <v>24</v>
      </c>
      <c r="E20" s="3" t="s">
        <v>29</v>
      </c>
      <c r="F20" s="3" t="s">
        <v>32</v>
      </c>
      <c r="G20" s="3" t="s">
        <v>26</v>
      </c>
      <c r="H20" s="3" t="s">
        <v>33</v>
      </c>
    </row>
    <row r="21" spans="1:8" x14ac:dyDescent="0.2">
      <c r="A21" s="3" t="s">
        <v>16</v>
      </c>
      <c r="B21" s="7" t="s">
        <v>34</v>
      </c>
      <c r="C21" s="3">
        <v>1</v>
      </c>
      <c r="D21" s="3" t="s">
        <v>24</v>
      </c>
      <c r="E21" s="3" t="s">
        <v>29</v>
      </c>
      <c r="F21" s="3" t="s">
        <v>32</v>
      </c>
      <c r="G21" s="3" t="s">
        <v>26</v>
      </c>
      <c r="H21" s="3" t="s">
        <v>33</v>
      </c>
    </row>
    <row r="22" spans="1:8" x14ac:dyDescent="0.2">
      <c r="A22" s="3" t="s">
        <v>16</v>
      </c>
      <c r="B22" s="7" t="s">
        <v>35</v>
      </c>
      <c r="C22" s="3">
        <v>1</v>
      </c>
      <c r="D22" s="3" t="s">
        <v>24</v>
      </c>
      <c r="E22" s="3" t="s">
        <v>29</v>
      </c>
      <c r="F22" s="3" t="s">
        <v>32</v>
      </c>
      <c r="G22" s="3" t="s">
        <v>26</v>
      </c>
      <c r="H22" s="3" t="s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Manure_Antibiotics</vt:lpstr>
      <vt:lpstr>Manure_Bacteria</vt:lpstr>
      <vt:lpstr>Manure_Genes</vt:lpstr>
      <vt:lpstr>Control_Water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Alt, Laura M [ABE]</dc:creator>
  <cp:lastModifiedBy>Alt, Laura M [ABE]</cp:lastModifiedBy>
  <dcterms:created xsi:type="dcterms:W3CDTF">2022-02-24T20:19:45Z</dcterms:created>
  <dcterms:modified xsi:type="dcterms:W3CDTF">2022-02-24T20:34:17Z</dcterms:modified>
</cp:coreProperties>
</file>