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Armstrong/Stats/ARG Individual/"/>
    </mc:Choice>
  </mc:AlternateContent>
  <xr:revisionPtr revIDLastSave="0" documentId="13_ncr:1_{5311DB82-D57E-5149-A158-D6C2DADBA953}" xr6:coauthVersionLast="47" xr6:coauthVersionMax="47" xr10:uidLastSave="{00000000-0000-0000-0000-000000000000}"/>
  <bookViews>
    <workbookView xWindow="64120" yWindow="100" windowWidth="28340" windowHeight="19280" activeTab="1" xr2:uid="{122AFEC7-F20A-FD4E-A638-96791E9BC85F}"/>
  </bookViews>
  <sheets>
    <sheet name="Gene - median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12" i="3" l="1"/>
  <c r="AW12" i="3"/>
  <c r="AU12" i="3"/>
  <c r="AS12" i="3"/>
  <c r="AQ12" i="3"/>
  <c r="AO12" i="3"/>
  <c r="AM12" i="3"/>
  <c r="AK12" i="3"/>
  <c r="AI12" i="3"/>
  <c r="AG12" i="3"/>
  <c r="AE12" i="3"/>
  <c r="S12" i="3"/>
  <c r="Q12" i="3"/>
  <c r="O12" i="3"/>
  <c r="M12" i="3"/>
  <c r="K12" i="3"/>
  <c r="I12" i="3"/>
  <c r="G12" i="3"/>
  <c r="E12" i="3"/>
  <c r="C12" i="3"/>
</calcChain>
</file>

<file path=xl/sharedStrings.xml><?xml version="1.0" encoding="utf-8"?>
<sst xmlns="http://schemas.openxmlformats.org/spreadsheetml/2006/main" count="361" uniqueCount="51">
  <si>
    <t>Treatment</t>
  </si>
  <si>
    <t>aadD</t>
  </si>
  <si>
    <t>aadE</t>
  </si>
  <si>
    <t>aph3</t>
  </si>
  <si>
    <t>erm35</t>
  </si>
  <si>
    <t>ermB</t>
  </si>
  <si>
    <t>ermF</t>
  </si>
  <si>
    <t>ermQ</t>
  </si>
  <si>
    <t>ermT</t>
  </si>
  <si>
    <t>intl1</t>
  </si>
  <si>
    <t>intl2</t>
  </si>
  <si>
    <t>intl3</t>
  </si>
  <si>
    <t>sat4</t>
  </si>
  <si>
    <t>sul1</t>
  </si>
  <si>
    <t>sul2</t>
  </si>
  <si>
    <t>tet36</t>
  </si>
  <si>
    <t>tet44</t>
  </si>
  <si>
    <t>tetL</t>
  </si>
  <si>
    <t>tetM</t>
  </si>
  <si>
    <t>tetO</t>
  </si>
  <si>
    <t>tetQ</t>
  </si>
  <si>
    <t>tetT</t>
  </si>
  <si>
    <t>tetW</t>
  </si>
  <si>
    <t>tetX</t>
  </si>
  <si>
    <t>tnpA5</t>
  </si>
  <si>
    <t>tnpA6</t>
  </si>
  <si>
    <t>Matrix</t>
  </si>
  <si>
    <t>Water</t>
  </si>
  <si>
    <t>Water Sediment</t>
  </si>
  <si>
    <t>Strip + No Manure</t>
  </si>
  <si>
    <t>Strip + Manure</t>
  </si>
  <si>
    <t>No Strip + Manure</t>
  </si>
  <si>
    <t>Aminoglycosides</t>
  </si>
  <si>
    <t>Integrases</t>
  </si>
  <si>
    <t>MLSBs</t>
  </si>
  <si>
    <t>Sulfonamides</t>
  </si>
  <si>
    <t>Tetracylcines</t>
  </si>
  <si>
    <t>Transposases</t>
  </si>
  <si>
    <t>Kruskal-Wallis values for</t>
  </si>
  <si>
    <t>a</t>
  </si>
  <si>
    <t>b</t>
  </si>
  <si>
    <t>*</t>
  </si>
  <si>
    <t>Treatment - Water</t>
  </si>
  <si>
    <t>ab</t>
  </si>
  <si>
    <t>Gene</t>
  </si>
  <si>
    <t>Parameter</t>
  </si>
  <si>
    <t>Runoff</t>
  </si>
  <si>
    <t>Sediment</t>
  </si>
  <si>
    <t># detected (n = 18)</t>
  </si>
  <si>
    <t>N/A</t>
  </si>
  <si>
    <t>median of %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</si>
</sst>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11" fontId="0" fillId="0" borderId="8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8" xfId="0" applyNumberFormat="1" applyBorder="1"/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8" xfId="0" applyFill="1" applyBorder="1"/>
    <xf numFmtId="11" fontId="0" fillId="0" borderId="7" xfId="0" applyNumberFormat="1" applyFill="1" applyBorder="1"/>
    <xf numFmtId="11" fontId="0" fillId="0" borderId="6" xfId="0" applyNumberFormat="1" applyFill="1" applyBorder="1"/>
    <xf numFmtId="11" fontId="0" fillId="0" borderId="8" xfId="0" applyNumberFormat="1" applyFill="1" applyBorder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12" xfId="0" applyBorder="1" applyAlignment="1">
      <alignment horizontal="center"/>
    </xf>
    <xf numFmtId="11" fontId="0" fillId="0" borderId="12" xfId="0" applyNumberFormat="1" applyBorder="1" applyAlignment="1">
      <alignment horizontal="center"/>
    </xf>
    <xf numFmtId="11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D611-6F05-5941-97BE-0C9F42DC2595}">
  <dimension ref="A1:AZ12"/>
  <sheetViews>
    <sheetView workbookViewId="0">
      <selection activeCell="E18" sqref="E18"/>
    </sheetView>
  </sheetViews>
  <sheetFormatPr baseColWidth="10" defaultRowHeight="16" x14ac:dyDescent="0.2"/>
  <cols>
    <col min="1" max="1" width="5.6640625" customWidth="1"/>
    <col min="2" max="2" width="16.33203125" bestFit="1" customWidth="1"/>
    <col min="3" max="3" width="9.1640625" bestFit="1" customWidth="1"/>
    <col min="4" max="4" width="2.1640625" bestFit="1" customWidth="1"/>
    <col min="5" max="5" width="8.33203125" bestFit="1" customWidth="1"/>
    <col min="6" max="6" width="2.1640625" bestFit="1" customWidth="1"/>
    <col min="7" max="7" width="8.33203125" bestFit="1" customWidth="1"/>
    <col min="8" max="8" width="2.1640625" bestFit="1" customWidth="1"/>
    <col min="9" max="9" width="8.33203125" bestFit="1" customWidth="1"/>
    <col min="10" max="10" width="2.1640625" bestFit="1" customWidth="1"/>
    <col min="11" max="11" width="9.1640625" bestFit="1" customWidth="1"/>
    <col min="12" max="12" width="2.1640625" bestFit="1" customWidth="1"/>
    <col min="13" max="13" width="8.33203125" bestFit="1" customWidth="1"/>
    <col min="14" max="14" width="2.1640625" bestFit="1" customWidth="1"/>
    <col min="15" max="15" width="8.33203125" bestFit="1" customWidth="1"/>
    <col min="16" max="16" width="2.1640625" bestFit="1" customWidth="1"/>
    <col min="17" max="17" width="8.33203125" bestFit="1" customWidth="1"/>
    <col min="18" max="18" width="2.1640625" bestFit="1" customWidth="1"/>
    <col min="19" max="19" width="8.33203125" bestFit="1" customWidth="1"/>
    <col min="20" max="20" width="2.1640625" bestFit="1" customWidth="1"/>
    <col min="21" max="21" width="8.33203125" bestFit="1" customWidth="1"/>
    <col min="22" max="22" width="3.1640625" bestFit="1" customWidth="1"/>
    <col min="23" max="23" width="9.1640625" bestFit="1" customWidth="1"/>
    <col min="24" max="24" width="2.1640625" bestFit="1" customWidth="1"/>
    <col min="25" max="25" width="8.33203125" bestFit="1" customWidth="1"/>
    <col min="26" max="26" width="3.1640625" bestFit="1" customWidth="1"/>
    <col min="27" max="27" width="8.33203125" bestFit="1" customWidth="1"/>
    <col min="28" max="28" width="2.1640625" bestFit="1" customWidth="1"/>
    <col min="29" max="29" width="9.1640625" bestFit="1" customWidth="1"/>
    <col min="30" max="30" width="2.1640625" bestFit="1" customWidth="1"/>
    <col min="32" max="32" width="2.1640625" bestFit="1" customWidth="1"/>
    <col min="34" max="34" width="2.1640625" bestFit="1" customWidth="1"/>
    <col min="36" max="36" width="2.1640625" bestFit="1" customWidth="1"/>
    <col min="38" max="38" width="2.1640625" bestFit="1" customWidth="1"/>
    <col min="40" max="40" width="2.1640625" bestFit="1" customWidth="1"/>
    <col min="42" max="42" width="2.1640625" bestFit="1" customWidth="1"/>
    <col min="44" max="44" width="2.1640625" bestFit="1" customWidth="1"/>
    <col min="46" max="46" width="2.1640625" bestFit="1" customWidth="1"/>
    <col min="47" max="47" width="10.83203125" customWidth="1"/>
    <col min="48" max="48" width="2.1640625" bestFit="1" customWidth="1"/>
    <col min="50" max="50" width="2.1640625" bestFit="1" customWidth="1"/>
    <col min="51" max="51" width="10.83203125" customWidth="1"/>
    <col min="52" max="52" width="2.1640625" bestFit="1" customWidth="1"/>
  </cols>
  <sheetData>
    <row r="1" spans="1:52" ht="17" thickBot="1" x14ac:dyDescent="0.25">
      <c r="C1" s="51" t="s">
        <v>32</v>
      </c>
      <c r="D1" s="52"/>
      <c r="E1" s="52"/>
      <c r="F1" s="52"/>
      <c r="G1" s="52"/>
      <c r="H1" s="52"/>
      <c r="I1" s="52"/>
      <c r="J1" s="53"/>
      <c r="K1" s="48" t="s">
        <v>34</v>
      </c>
      <c r="L1" s="49"/>
      <c r="M1" s="49"/>
      <c r="N1" s="49"/>
      <c r="O1" s="49"/>
      <c r="P1" s="49"/>
      <c r="Q1" s="49"/>
      <c r="R1" s="49"/>
      <c r="S1" s="49"/>
      <c r="T1" s="50"/>
      <c r="U1" s="48" t="s">
        <v>33</v>
      </c>
      <c r="V1" s="49"/>
      <c r="W1" s="49"/>
      <c r="X1" s="49"/>
      <c r="Y1" s="49"/>
      <c r="Z1" s="49"/>
      <c r="AA1" s="43" t="s">
        <v>35</v>
      </c>
      <c r="AB1" s="44"/>
      <c r="AC1" s="44"/>
      <c r="AD1" s="45"/>
      <c r="AE1" s="44" t="s">
        <v>36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5"/>
      <c r="AW1" s="43" t="s">
        <v>37</v>
      </c>
      <c r="AX1" s="44"/>
      <c r="AY1" s="44"/>
      <c r="AZ1" s="45"/>
    </row>
    <row r="2" spans="1:52" ht="17" thickBot="1" x14ac:dyDescent="0.25">
      <c r="C2" s="16" t="s">
        <v>1</v>
      </c>
      <c r="D2" s="27"/>
      <c r="E2" s="16" t="s">
        <v>2</v>
      </c>
      <c r="F2" s="27"/>
      <c r="G2" s="16" t="s">
        <v>3</v>
      </c>
      <c r="H2" s="27"/>
      <c r="I2" s="16" t="s">
        <v>12</v>
      </c>
      <c r="J2" s="27"/>
      <c r="K2" s="16" t="s">
        <v>4</v>
      </c>
      <c r="L2" s="9"/>
      <c r="M2" s="16" t="s">
        <v>5</v>
      </c>
      <c r="N2" s="9"/>
      <c r="O2" s="16" t="s">
        <v>6</v>
      </c>
      <c r="P2" s="9"/>
      <c r="Q2" s="34" t="s">
        <v>7</v>
      </c>
      <c r="R2" s="33"/>
      <c r="S2" s="34" t="s">
        <v>8</v>
      </c>
      <c r="T2" s="33"/>
      <c r="U2" s="16" t="s">
        <v>9</v>
      </c>
      <c r="V2" s="9"/>
      <c r="W2" s="16" t="s">
        <v>10</v>
      </c>
      <c r="X2" s="9"/>
      <c r="Y2" s="34" t="s">
        <v>11</v>
      </c>
      <c r="Z2" s="35"/>
      <c r="AA2" s="34" t="s">
        <v>13</v>
      </c>
      <c r="AB2" s="33"/>
      <c r="AC2" s="36" t="s">
        <v>14</v>
      </c>
      <c r="AD2" s="33"/>
      <c r="AE2" s="2" t="s">
        <v>15</v>
      </c>
      <c r="AF2" s="2"/>
      <c r="AG2" s="2" t="s">
        <v>16</v>
      </c>
      <c r="AH2" s="2"/>
      <c r="AI2" s="2" t="s">
        <v>17</v>
      </c>
      <c r="AJ2" s="2"/>
      <c r="AK2" s="2" t="s">
        <v>18</v>
      </c>
      <c r="AL2" s="2"/>
      <c r="AM2" s="2" t="s">
        <v>19</v>
      </c>
      <c r="AN2" s="2"/>
      <c r="AO2" s="2" t="s">
        <v>20</v>
      </c>
      <c r="AP2" s="2"/>
      <c r="AQ2" s="2" t="s">
        <v>21</v>
      </c>
      <c r="AR2" s="2"/>
      <c r="AS2" s="2" t="s">
        <v>22</v>
      </c>
      <c r="AT2" s="2"/>
      <c r="AU2" s="2" t="s">
        <v>23</v>
      </c>
      <c r="AV2" s="3"/>
      <c r="AW2" s="2" t="s">
        <v>24</v>
      </c>
      <c r="AX2" s="2"/>
      <c r="AY2" s="2" t="s">
        <v>25</v>
      </c>
      <c r="AZ2" s="3"/>
    </row>
    <row r="3" spans="1:52" x14ac:dyDescent="0.2">
      <c r="A3" s="46" t="s">
        <v>26</v>
      </c>
      <c r="B3" s="47"/>
      <c r="C3" s="7"/>
      <c r="D3" s="9"/>
      <c r="E3" s="7"/>
      <c r="F3" s="9"/>
      <c r="G3" s="7"/>
      <c r="H3" s="9"/>
      <c r="I3" s="7"/>
      <c r="J3" s="9"/>
      <c r="K3" s="7"/>
      <c r="L3" s="9"/>
      <c r="M3" s="7"/>
      <c r="N3" s="9"/>
      <c r="O3" s="7"/>
      <c r="P3" s="9"/>
      <c r="Q3" s="1"/>
      <c r="R3" s="3"/>
      <c r="S3" s="1"/>
      <c r="T3" s="3"/>
      <c r="U3" s="7"/>
      <c r="V3" s="9"/>
      <c r="W3" s="7"/>
      <c r="X3" s="9"/>
      <c r="Y3" s="7"/>
      <c r="Z3" s="8"/>
      <c r="AA3" s="7"/>
      <c r="AB3" s="9"/>
      <c r="AC3" s="8"/>
      <c r="AD3" s="9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9"/>
      <c r="AW3" s="8"/>
      <c r="AX3" s="8"/>
      <c r="AY3" s="8"/>
      <c r="AZ3" s="9"/>
    </row>
    <row r="4" spans="1:52" x14ac:dyDescent="0.2">
      <c r="A4" s="1"/>
      <c r="B4" s="2" t="s">
        <v>27</v>
      </c>
      <c r="C4" s="1"/>
      <c r="D4" s="3"/>
      <c r="E4" s="1"/>
      <c r="F4" s="3"/>
      <c r="G4" s="1"/>
      <c r="H4" s="3"/>
      <c r="I4" s="1"/>
      <c r="J4" s="3"/>
      <c r="K4" s="1"/>
      <c r="L4" s="3"/>
      <c r="M4" s="1"/>
      <c r="N4" s="3"/>
      <c r="O4" s="1"/>
      <c r="P4" s="3"/>
      <c r="Q4" s="1"/>
      <c r="R4" s="3"/>
      <c r="S4" s="1"/>
      <c r="T4" s="3"/>
      <c r="U4" s="1"/>
      <c r="V4" s="3"/>
      <c r="W4" s="1"/>
      <c r="X4" s="3"/>
      <c r="Y4" s="1"/>
      <c r="Z4" s="2"/>
      <c r="AA4" s="1"/>
      <c r="AB4" s="3"/>
      <c r="AC4" s="2"/>
      <c r="AD4" s="3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3"/>
      <c r="AW4" s="2"/>
      <c r="AX4" s="2"/>
      <c r="AY4" s="2"/>
      <c r="AZ4" s="3"/>
    </row>
    <row r="5" spans="1:52" ht="17" thickBot="1" x14ac:dyDescent="0.25">
      <c r="A5" s="4"/>
      <c r="B5" s="5" t="s">
        <v>28</v>
      </c>
      <c r="C5" s="4"/>
      <c r="D5" s="6"/>
      <c r="E5" s="4"/>
      <c r="F5" s="6"/>
      <c r="G5" s="4"/>
      <c r="H5" s="6"/>
      <c r="I5" s="4"/>
      <c r="J5" s="6"/>
      <c r="K5" s="4"/>
      <c r="L5" s="6"/>
      <c r="M5" s="4"/>
      <c r="N5" s="6"/>
      <c r="O5" s="4"/>
      <c r="P5" s="6"/>
      <c r="Q5" s="4"/>
      <c r="R5" s="6"/>
      <c r="S5" s="4"/>
      <c r="T5" s="6"/>
      <c r="U5" s="4"/>
      <c r="V5" s="6"/>
      <c r="W5" s="4"/>
      <c r="X5" s="6"/>
      <c r="Y5" s="4"/>
      <c r="Z5" s="5"/>
      <c r="AA5" s="4"/>
      <c r="AB5" s="6"/>
      <c r="AC5" s="5"/>
      <c r="AD5" s="6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6"/>
      <c r="AW5" s="5"/>
      <c r="AX5" s="5"/>
      <c r="AY5" s="5"/>
      <c r="AZ5" s="6"/>
    </row>
    <row r="6" spans="1:52" x14ac:dyDescent="0.2">
      <c r="A6" s="46" t="s">
        <v>42</v>
      </c>
      <c r="B6" s="47"/>
      <c r="C6" s="7"/>
      <c r="D6" s="9"/>
      <c r="E6" s="7"/>
      <c r="F6" s="9"/>
      <c r="G6" s="7"/>
      <c r="H6" s="9"/>
      <c r="I6" s="7"/>
      <c r="J6" s="9"/>
      <c r="K6" s="7"/>
      <c r="L6" s="9"/>
      <c r="M6" s="7"/>
      <c r="N6" s="9"/>
      <c r="O6" s="7"/>
      <c r="P6" s="9"/>
      <c r="Q6" s="7"/>
      <c r="R6" s="9"/>
      <c r="S6" s="7"/>
      <c r="T6" s="9"/>
      <c r="U6" s="7"/>
      <c r="V6" s="9"/>
      <c r="W6" s="7"/>
      <c r="X6" s="9"/>
      <c r="Y6" s="1"/>
      <c r="Z6" s="2"/>
      <c r="AA6" s="7"/>
      <c r="AB6" s="9"/>
      <c r="AC6" s="8"/>
      <c r="AD6" s="9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9"/>
      <c r="AW6" s="8"/>
      <c r="AX6" s="8"/>
      <c r="AY6" s="8"/>
      <c r="AZ6" s="9"/>
    </row>
    <row r="7" spans="1:52" x14ac:dyDescent="0.2">
      <c r="A7" s="1"/>
      <c r="B7" s="2" t="s">
        <v>29</v>
      </c>
      <c r="C7" s="14">
        <v>0</v>
      </c>
      <c r="D7" s="19" t="s">
        <v>39</v>
      </c>
      <c r="E7" s="17"/>
      <c r="F7" s="19" t="s">
        <v>39</v>
      </c>
      <c r="G7" s="17"/>
      <c r="H7" s="19" t="s">
        <v>39</v>
      </c>
      <c r="I7" s="17"/>
      <c r="J7" s="22" t="s">
        <v>39</v>
      </c>
      <c r="K7" s="17"/>
      <c r="L7" s="3" t="s">
        <v>39</v>
      </c>
      <c r="M7" s="17"/>
      <c r="N7" s="3" t="s">
        <v>39</v>
      </c>
      <c r="O7" s="32"/>
      <c r="P7" s="3" t="s">
        <v>39</v>
      </c>
      <c r="Q7" s="17"/>
      <c r="R7" s="3" t="s">
        <v>39</v>
      </c>
      <c r="S7" s="17"/>
      <c r="T7" s="3" t="s">
        <v>39</v>
      </c>
      <c r="U7" s="30"/>
      <c r="V7" s="3" t="s">
        <v>39</v>
      </c>
      <c r="W7" s="17"/>
      <c r="X7" s="3" t="s">
        <v>39</v>
      </c>
      <c r="Y7" s="31"/>
      <c r="Z7" s="2" t="s">
        <v>43</v>
      </c>
      <c r="AA7" s="17"/>
      <c r="AB7" s="3" t="s">
        <v>39</v>
      </c>
      <c r="AC7" s="12"/>
      <c r="AD7" s="3" t="s">
        <v>39</v>
      </c>
      <c r="AE7" s="2"/>
      <c r="AF7" s="2" t="s">
        <v>39</v>
      </c>
      <c r="AG7" s="2"/>
      <c r="AH7" s="2" t="s">
        <v>39</v>
      </c>
      <c r="AI7" s="2"/>
      <c r="AJ7" s="2" t="s">
        <v>39</v>
      </c>
      <c r="AK7" s="2"/>
      <c r="AL7" s="2" t="s">
        <v>39</v>
      </c>
      <c r="AM7" s="2"/>
      <c r="AN7" s="2" t="s">
        <v>39</v>
      </c>
      <c r="AO7" s="2"/>
      <c r="AP7" s="2" t="s">
        <v>39</v>
      </c>
      <c r="AQ7" s="2"/>
      <c r="AR7" s="2" t="s">
        <v>39</v>
      </c>
      <c r="AS7" s="2"/>
      <c r="AT7" s="2" t="s">
        <v>39</v>
      </c>
      <c r="AU7" s="2"/>
      <c r="AV7" s="3" t="s">
        <v>39</v>
      </c>
      <c r="AW7" s="2"/>
      <c r="AX7" s="2" t="s">
        <v>39</v>
      </c>
      <c r="AY7" s="2"/>
      <c r="AZ7" s="3" t="s">
        <v>39</v>
      </c>
    </row>
    <row r="8" spans="1:52" x14ac:dyDescent="0.2">
      <c r="A8" s="1"/>
      <c r="B8" s="2" t="s">
        <v>30</v>
      </c>
      <c r="C8" s="14">
        <v>0</v>
      </c>
      <c r="D8" s="19" t="s">
        <v>39</v>
      </c>
      <c r="E8" s="14"/>
      <c r="F8" s="19" t="s">
        <v>39</v>
      </c>
      <c r="G8" s="14"/>
      <c r="H8" s="19" t="s">
        <v>39</v>
      </c>
      <c r="I8" s="14"/>
      <c r="J8" s="22" t="s">
        <v>39</v>
      </c>
      <c r="K8" s="14"/>
      <c r="L8" s="3" t="s">
        <v>39</v>
      </c>
      <c r="M8" s="14"/>
      <c r="N8" s="3" t="s">
        <v>39</v>
      </c>
      <c r="O8" s="14"/>
      <c r="P8" s="3" t="s">
        <v>39</v>
      </c>
      <c r="Q8" s="14"/>
      <c r="R8" s="3" t="s">
        <v>39</v>
      </c>
      <c r="S8" s="17"/>
      <c r="T8" s="3" t="s">
        <v>39</v>
      </c>
      <c r="U8" s="30"/>
      <c r="V8" s="3" t="s">
        <v>43</v>
      </c>
      <c r="W8" s="17"/>
      <c r="X8" s="3" t="s">
        <v>39</v>
      </c>
      <c r="Y8" s="31"/>
      <c r="Z8" s="2" t="s">
        <v>39</v>
      </c>
      <c r="AA8" s="17"/>
      <c r="AB8" s="3" t="s">
        <v>39</v>
      </c>
      <c r="AC8" s="12"/>
      <c r="AD8" s="3" t="s">
        <v>39</v>
      </c>
      <c r="AE8" s="2"/>
      <c r="AF8" s="2" t="s">
        <v>39</v>
      </c>
      <c r="AG8" s="2"/>
      <c r="AH8" s="2" t="s">
        <v>39</v>
      </c>
      <c r="AI8" s="2"/>
      <c r="AJ8" s="2" t="s">
        <v>39</v>
      </c>
      <c r="AK8" s="2"/>
      <c r="AL8" s="2" t="s">
        <v>39</v>
      </c>
      <c r="AM8" s="2"/>
      <c r="AN8" s="2" t="s">
        <v>39</v>
      </c>
      <c r="AO8" s="2"/>
      <c r="AP8" s="2" t="s">
        <v>39</v>
      </c>
      <c r="AQ8" s="2"/>
      <c r="AR8" s="2" t="s">
        <v>39</v>
      </c>
      <c r="AS8" s="2"/>
      <c r="AT8" s="2" t="s">
        <v>39</v>
      </c>
      <c r="AU8" s="2"/>
      <c r="AV8" s="3" t="s">
        <v>39</v>
      </c>
      <c r="AW8" s="2"/>
      <c r="AX8" s="2" t="s">
        <v>39</v>
      </c>
      <c r="AY8" s="2"/>
      <c r="AZ8" s="3" t="s">
        <v>39</v>
      </c>
    </row>
    <row r="9" spans="1:52" ht="17" thickBot="1" x14ac:dyDescent="0.25">
      <c r="A9" s="4"/>
      <c r="B9" s="5" t="s">
        <v>31</v>
      </c>
      <c r="C9" s="15">
        <v>5.8182810662667896E-3</v>
      </c>
      <c r="D9" s="20" t="s">
        <v>40</v>
      </c>
      <c r="E9" s="15"/>
      <c r="F9" s="20" t="s">
        <v>40</v>
      </c>
      <c r="G9" s="15"/>
      <c r="H9" s="26" t="s">
        <v>40</v>
      </c>
      <c r="I9" s="15"/>
      <c r="J9" s="28" t="s">
        <v>40</v>
      </c>
      <c r="K9" s="15"/>
      <c r="L9" s="6" t="s">
        <v>40</v>
      </c>
      <c r="M9" s="15"/>
      <c r="N9" s="29" t="s">
        <v>40</v>
      </c>
      <c r="O9" s="14"/>
      <c r="P9" s="6" t="s">
        <v>40</v>
      </c>
      <c r="Q9" s="15"/>
      <c r="R9" s="6" t="s">
        <v>40</v>
      </c>
      <c r="S9" s="15"/>
      <c r="T9" s="6" t="s">
        <v>40</v>
      </c>
      <c r="U9" s="30"/>
      <c r="V9" s="6" t="s">
        <v>40</v>
      </c>
      <c r="W9" s="15"/>
      <c r="X9" s="29" t="s">
        <v>40</v>
      </c>
      <c r="Y9" s="31"/>
      <c r="Z9" s="5" t="s">
        <v>40</v>
      </c>
      <c r="AA9" s="15"/>
      <c r="AB9" s="6" t="s">
        <v>40</v>
      </c>
      <c r="AC9" s="13"/>
      <c r="AD9" s="6" t="s">
        <v>40</v>
      </c>
      <c r="AE9" s="5"/>
      <c r="AF9" s="5" t="s">
        <v>40</v>
      </c>
      <c r="AG9" s="5"/>
      <c r="AH9" s="5" t="s">
        <v>40</v>
      </c>
      <c r="AI9" s="5"/>
      <c r="AJ9" s="5" t="s">
        <v>40</v>
      </c>
      <c r="AK9" s="5"/>
      <c r="AL9" s="5" t="s">
        <v>40</v>
      </c>
      <c r="AM9" s="5"/>
      <c r="AN9" s="5" t="s">
        <v>40</v>
      </c>
      <c r="AO9" s="5"/>
      <c r="AP9" s="5" t="s">
        <v>40</v>
      </c>
      <c r="AQ9" s="5"/>
      <c r="AR9" s="5" t="s">
        <v>40</v>
      </c>
      <c r="AS9" s="5"/>
      <c r="AT9" s="5" t="s">
        <v>40</v>
      </c>
      <c r="AU9" s="5"/>
      <c r="AV9" s="6" t="s">
        <v>40</v>
      </c>
      <c r="AW9" s="5"/>
      <c r="AX9" s="5" t="s">
        <v>40</v>
      </c>
      <c r="AY9" s="5"/>
      <c r="AZ9" s="6" t="s">
        <v>40</v>
      </c>
    </row>
    <row r="10" spans="1:52" x14ac:dyDescent="0.2">
      <c r="A10" s="46" t="s">
        <v>38</v>
      </c>
      <c r="B10" s="47"/>
      <c r="C10" s="16"/>
      <c r="D10" s="21"/>
      <c r="E10" s="7"/>
      <c r="F10" s="9"/>
      <c r="G10" s="7"/>
      <c r="H10" s="9"/>
      <c r="I10" s="7"/>
      <c r="J10" s="9"/>
      <c r="K10" s="7"/>
      <c r="L10" s="9"/>
      <c r="M10" s="7"/>
      <c r="N10" s="9"/>
      <c r="O10" s="7"/>
      <c r="P10" s="9"/>
      <c r="Q10" s="7"/>
      <c r="R10" s="9"/>
      <c r="S10" s="7"/>
      <c r="T10" s="9"/>
      <c r="U10" s="7"/>
      <c r="V10" s="9"/>
      <c r="W10" s="7"/>
      <c r="X10" s="9"/>
      <c r="Y10" s="7"/>
      <c r="Z10" s="8"/>
      <c r="AA10" s="1"/>
      <c r="AB10" s="3"/>
      <c r="AC10" s="2"/>
      <c r="AD10" s="3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9"/>
      <c r="AW10" s="8"/>
      <c r="AX10" s="8"/>
      <c r="AY10" s="8"/>
      <c r="AZ10" s="9"/>
    </row>
    <row r="11" spans="1:52" x14ac:dyDescent="0.2">
      <c r="A11" s="1"/>
      <c r="B11" s="10" t="s">
        <v>26</v>
      </c>
      <c r="C11" s="17"/>
      <c r="D11" s="22"/>
      <c r="E11" s="1"/>
      <c r="F11" s="3"/>
      <c r="G11" s="1"/>
      <c r="H11" s="3"/>
      <c r="I11" s="1"/>
      <c r="J11" s="3"/>
      <c r="K11" s="1"/>
      <c r="L11" s="3"/>
      <c r="M11" s="1"/>
      <c r="N11" s="3"/>
      <c r="O11" s="1"/>
      <c r="P11" s="3"/>
      <c r="Q11" s="1"/>
      <c r="R11" s="3"/>
      <c r="S11" s="1"/>
      <c r="T11" s="3"/>
      <c r="U11" s="1"/>
      <c r="V11" s="3"/>
      <c r="W11" s="1"/>
      <c r="X11" s="3"/>
      <c r="Y11" s="1"/>
      <c r="Z11" s="2"/>
      <c r="AA11" s="1"/>
      <c r="AB11" s="3"/>
      <c r="AC11" s="2"/>
      <c r="AD11" s="3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3"/>
      <c r="AW11" s="2"/>
      <c r="AX11" s="2"/>
      <c r="AY11" s="2"/>
      <c r="AZ11" s="3"/>
    </row>
    <row r="12" spans="1:52" ht="17" thickBot="1" x14ac:dyDescent="0.25">
      <c r="A12" s="4"/>
      <c r="B12" s="11" t="s">
        <v>0</v>
      </c>
      <c r="C12" s="24">
        <f>2.48*10^-10</f>
        <v>2.4800000000000002E-10</v>
      </c>
      <c r="D12" s="23" t="s">
        <v>41</v>
      </c>
      <c r="E12" s="25">
        <f>2.48*10^-10</f>
        <v>2.4800000000000002E-10</v>
      </c>
      <c r="F12" s="37" t="s">
        <v>41</v>
      </c>
      <c r="G12" s="25">
        <f>2.48*10^-10</f>
        <v>2.4800000000000002E-10</v>
      </c>
      <c r="H12" s="37" t="s">
        <v>41</v>
      </c>
      <c r="I12" s="25">
        <f>2.48*10^-10</f>
        <v>2.4800000000000002E-10</v>
      </c>
      <c r="J12" s="37" t="s">
        <v>41</v>
      </c>
      <c r="K12" s="24">
        <f>1.96*10^-10</f>
        <v>1.96E-10</v>
      </c>
      <c r="L12" s="37" t="s">
        <v>41</v>
      </c>
      <c r="M12" s="25">
        <f>2.48*10^-10</f>
        <v>2.4800000000000002E-10</v>
      </c>
      <c r="N12" s="37" t="s">
        <v>41</v>
      </c>
      <c r="O12" s="25">
        <f>2.48*10^-10</f>
        <v>2.4800000000000002E-10</v>
      </c>
      <c r="P12" s="37" t="s">
        <v>41</v>
      </c>
      <c r="Q12" s="25">
        <f>2.48*10^-10</f>
        <v>2.4800000000000002E-10</v>
      </c>
      <c r="R12" s="37" t="s">
        <v>41</v>
      </c>
      <c r="S12" s="25">
        <f>1.24*10^-11</f>
        <v>1.2399999999999999E-11</v>
      </c>
      <c r="T12" s="37" t="s">
        <v>41</v>
      </c>
      <c r="U12" s="24">
        <v>2.4199999999999999E-2</v>
      </c>
      <c r="V12" s="37" t="s">
        <v>41</v>
      </c>
      <c r="W12" s="24">
        <v>1.51E-8</v>
      </c>
      <c r="X12" s="37" t="s">
        <v>41</v>
      </c>
      <c r="Y12" s="25">
        <v>7.8600000000000002E-4</v>
      </c>
      <c r="Z12" s="38" t="s">
        <v>41</v>
      </c>
      <c r="AA12" s="39">
        <v>3.9199999999999999E-4</v>
      </c>
      <c r="AB12" s="40" t="s">
        <v>41</v>
      </c>
      <c r="AC12" s="18">
        <v>2.8200000000000002E-9</v>
      </c>
      <c r="AD12" s="37" t="s">
        <v>41</v>
      </c>
      <c r="AE12" s="5">
        <f>1.96*10^-10</f>
        <v>1.96E-10</v>
      </c>
      <c r="AF12" s="5" t="s">
        <v>41</v>
      </c>
      <c r="AG12" s="5">
        <f>2.79*10^-10</f>
        <v>2.7900000000000002E-10</v>
      </c>
      <c r="AH12" s="5" t="s">
        <v>41</v>
      </c>
      <c r="AI12" s="5">
        <f>3.52*10^-10</f>
        <v>3.5200000000000003E-10</v>
      </c>
      <c r="AJ12" s="5" t="s">
        <v>41</v>
      </c>
      <c r="AK12" s="5">
        <f>4.51*10^-10</f>
        <v>4.5099999999999999E-10</v>
      </c>
      <c r="AL12" s="5" t="s">
        <v>41</v>
      </c>
      <c r="AM12" s="5">
        <f>1.96*10^-10</f>
        <v>1.96E-10</v>
      </c>
      <c r="AN12" s="5" t="s">
        <v>41</v>
      </c>
      <c r="AO12" s="5">
        <f>2.248*10^-10</f>
        <v>2.2480000000000004E-10</v>
      </c>
      <c r="AP12" s="5" t="s">
        <v>41</v>
      </c>
      <c r="AQ12" s="5">
        <f>2.248*10^-10</f>
        <v>2.2480000000000004E-10</v>
      </c>
      <c r="AR12" s="5" t="s">
        <v>41</v>
      </c>
      <c r="AS12" s="5">
        <f>2.248*10^-10</f>
        <v>2.2480000000000004E-10</v>
      </c>
      <c r="AT12" s="5" t="s">
        <v>41</v>
      </c>
      <c r="AU12" s="5">
        <f>7.37*10^-10</f>
        <v>7.3700000000000004E-10</v>
      </c>
      <c r="AV12" s="6" t="s">
        <v>41</v>
      </c>
      <c r="AW12" s="5">
        <f>1.96*10^-10</f>
        <v>1.96E-10</v>
      </c>
      <c r="AX12" s="5" t="s">
        <v>41</v>
      </c>
      <c r="AY12" s="5">
        <f>9.22*10^-11</f>
        <v>9.2200000000000002E-11</v>
      </c>
      <c r="AZ12" s="6" t="s">
        <v>41</v>
      </c>
    </row>
  </sheetData>
  <mergeCells count="9">
    <mergeCell ref="AW1:AZ1"/>
    <mergeCell ref="A3:B3"/>
    <mergeCell ref="A6:B6"/>
    <mergeCell ref="A10:B10"/>
    <mergeCell ref="K1:T1"/>
    <mergeCell ref="U1:Z1"/>
    <mergeCell ref="AA1:AD1"/>
    <mergeCell ref="AE1:AV1"/>
    <mergeCell ref="C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D82D-2175-444E-AC8E-D44C480D9DC6}">
  <dimension ref="A1:F102"/>
  <sheetViews>
    <sheetView tabSelected="1" zoomScaleNormal="100" workbookViewId="0">
      <selection activeCell="C102" sqref="C3:C102"/>
    </sheetView>
  </sheetViews>
  <sheetFormatPr baseColWidth="10" defaultRowHeight="16" x14ac:dyDescent="0.2"/>
  <cols>
    <col min="1" max="1" width="10.83203125" style="41"/>
    <col min="2" max="2" width="6.5" style="41" bestFit="1" customWidth="1"/>
    <col min="3" max="3" width="37.33203125" style="41" bestFit="1" customWidth="1"/>
    <col min="4" max="4" width="16.33203125" style="41" bestFit="1" customWidth="1"/>
    <col min="5" max="5" width="13.33203125" style="41" bestFit="1" customWidth="1"/>
    <col min="6" max="6" width="16.33203125" style="41" bestFit="1" customWidth="1"/>
    <col min="7" max="16384" width="10.83203125" style="41"/>
  </cols>
  <sheetData>
    <row r="1" spans="1:6" x14ac:dyDescent="0.2">
      <c r="A1" s="57" t="s">
        <v>46</v>
      </c>
      <c r="B1" s="57" t="s">
        <v>44</v>
      </c>
      <c r="C1" s="57" t="s">
        <v>45</v>
      </c>
      <c r="D1" s="54" t="s">
        <v>0</v>
      </c>
      <c r="E1" s="55"/>
      <c r="F1" s="56"/>
    </row>
    <row r="2" spans="1:6" x14ac:dyDescent="0.2">
      <c r="A2" s="57"/>
      <c r="B2" s="57"/>
      <c r="C2" s="57"/>
      <c r="D2" s="42" t="s">
        <v>29</v>
      </c>
      <c r="E2" s="42" t="s">
        <v>30</v>
      </c>
      <c r="F2" s="42" t="s">
        <v>31</v>
      </c>
    </row>
    <row r="3" spans="1:6" x14ac:dyDescent="0.2">
      <c r="A3" s="58" t="s">
        <v>27</v>
      </c>
      <c r="B3" s="57" t="s">
        <v>1</v>
      </c>
      <c r="C3" s="42" t="s">
        <v>48</v>
      </c>
      <c r="D3" s="42">
        <v>0</v>
      </c>
      <c r="E3" s="59">
        <v>6</v>
      </c>
      <c r="F3" s="42">
        <v>18</v>
      </c>
    </row>
    <row r="4" spans="1:6" x14ac:dyDescent="0.2">
      <c r="A4" s="58"/>
      <c r="B4" s="57"/>
      <c r="C4" s="42" t="s">
        <v>50</v>
      </c>
      <c r="D4" s="42" t="s">
        <v>49</v>
      </c>
      <c r="E4" s="60">
        <v>1.2779006008957271E-3</v>
      </c>
      <c r="F4" s="60">
        <v>9.6688973247800718E-3</v>
      </c>
    </row>
    <row r="5" spans="1:6" x14ac:dyDescent="0.2">
      <c r="A5" s="58"/>
      <c r="B5" s="57" t="s">
        <v>2</v>
      </c>
      <c r="C5" s="42" t="s">
        <v>48</v>
      </c>
      <c r="D5" s="42">
        <v>0</v>
      </c>
      <c r="E5" s="59">
        <v>6</v>
      </c>
      <c r="F5" s="42">
        <v>18</v>
      </c>
    </row>
    <row r="6" spans="1:6" x14ac:dyDescent="0.2">
      <c r="A6" s="58"/>
      <c r="B6" s="57"/>
      <c r="C6" s="42" t="s">
        <v>50</v>
      </c>
      <c r="D6" s="42" t="s">
        <v>49</v>
      </c>
      <c r="E6" s="60">
        <v>3.950115918587247E-4</v>
      </c>
      <c r="F6" s="60">
        <v>1.1836800206551659E-2</v>
      </c>
    </row>
    <row r="7" spans="1:6" x14ac:dyDescent="0.2">
      <c r="A7" s="58"/>
      <c r="B7" s="57" t="s">
        <v>3</v>
      </c>
      <c r="C7" s="42" t="s">
        <v>48</v>
      </c>
      <c r="D7" s="42">
        <v>0</v>
      </c>
      <c r="E7" s="59">
        <v>6</v>
      </c>
      <c r="F7" s="42">
        <v>18</v>
      </c>
    </row>
    <row r="8" spans="1:6" x14ac:dyDescent="0.2">
      <c r="A8" s="58"/>
      <c r="B8" s="57"/>
      <c r="C8" s="42" t="s">
        <v>50</v>
      </c>
      <c r="D8" s="42" t="s">
        <v>49</v>
      </c>
      <c r="E8" s="60">
        <v>8.1752386543709993E-4</v>
      </c>
      <c r="F8" s="60">
        <v>1.6710450286484459E-2</v>
      </c>
    </row>
    <row r="9" spans="1:6" x14ac:dyDescent="0.2">
      <c r="A9" s="58"/>
      <c r="B9" s="57" t="s">
        <v>12</v>
      </c>
      <c r="C9" s="42" t="s">
        <v>48</v>
      </c>
      <c r="D9" s="42">
        <v>0</v>
      </c>
      <c r="E9" s="59">
        <v>6</v>
      </c>
      <c r="F9" s="42">
        <v>18</v>
      </c>
    </row>
    <row r="10" spans="1:6" x14ac:dyDescent="0.2">
      <c r="A10" s="58"/>
      <c r="B10" s="57"/>
      <c r="C10" s="42" t="s">
        <v>50</v>
      </c>
      <c r="D10" s="42" t="s">
        <v>49</v>
      </c>
      <c r="E10" s="60">
        <v>5.3196222137685063E-4</v>
      </c>
      <c r="F10" s="60">
        <v>1.2648915239194701E-2</v>
      </c>
    </row>
    <row r="11" spans="1:6" x14ac:dyDescent="0.2">
      <c r="A11" s="58"/>
      <c r="B11" s="57" t="s">
        <v>5</v>
      </c>
      <c r="C11" s="42" t="s">
        <v>48</v>
      </c>
      <c r="D11" s="42">
        <v>0</v>
      </c>
      <c r="E11" s="59">
        <v>6</v>
      </c>
      <c r="F11" s="42">
        <v>18</v>
      </c>
    </row>
    <row r="12" spans="1:6" x14ac:dyDescent="0.2">
      <c r="A12" s="58"/>
      <c r="B12" s="57"/>
      <c r="C12" s="42" t="s">
        <v>50</v>
      </c>
      <c r="D12" s="42" t="s">
        <v>49</v>
      </c>
      <c r="E12" s="60">
        <v>7.8758013787848615E-4</v>
      </c>
      <c r="F12" s="60">
        <v>2.831723511503147E-2</v>
      </c>
    </row>
    <row r="13" spans="1:6" x14ac:dyDescent="0.2">
      <c r="A13" s="58"/>
      <c r="B13" s="57" t="s">
        <v>6</v>
      </c>
      <c r="C13" s="42" t="s">
        <v>48</v>
      </c>
      <c r="D13" s="42">
        <v>0</v>
      </c>
      <c r="E13" s="59">
        <v>6</v>
      </c>
      <c r="F13" s="42">
        <v>18</v>
      </c>
    </row>
    <row r="14" spans="1:6" x14ac:dyDescent="0.2">
      <c r="A14" s="58"/>
      <c r="B14" s="57"/>
      <c r="C14" s="42" t="s">
        <v>50</v>
      </c>
      <c r="D14" s="42" t="s">
        <v>49</v>
      </c>
      <c r="E14" s="60">
        <v>4.8308968367411843E-4</v>
      </c>
      <c r="F14" s="60">
        <v>1.3502049802687051E-2</v>
      </c>
    </row>
    <row r="15" spans="1:6" x14ac:dyDescent="0.2">
      <c r="A15" s="58"/>
      <c r="B15" s="57" t="s">
        <v>7</v>
      </c>
      <c r="C15" s="42" t="s">
        <v>48</v>
      </c>
      <c r="D15" s="42">
        <v>0</v>
      </c>
      <c r="E15" s="59">
        <v>6</v>
      </c>
      <c r="F15" s="42">
        <v>18</v>
      </c>
    </row>
    <row r="16" spans="1:6" x14ac:dyDescent="0.2">
      <c r="A16" s="58"/>
      <c r="B16" s="57"/>
      <c r="C16" s="42" t="s">
        <v>50</v>
      </c>
      <c r="D16" s="42" t="s">
        <v>49</v>
      </c>
      <c r="E16" s="60">
        <v>6.5336028784246055E-4</v>
      </c>
      <c r="F16" s="60">
        <v>2.813781745900289E-2</v>
      </c>
    </row>
    <row r="17" spans="1:6" x14ac:dyDescent="0.2">
      <c r="A17" s="58"/>
      <c r="B17" s="57" t="s">
        <v>8</v>
      </c>
      <c r="C17" s="42" t="s">
        <v>48</v>
      </c>
      <c r="D17" s="42">
        <v>0</v>
      </c>
      <c r="E17" s="42">
        <v>0</v>
      </c>
      <c r="F17" s="42">
        <v>18</v>
      </c>
    </row>
    <row r="18" spans="1:6" x14ac:dyDescent="0.2">
      <c r="A18" s="58"/>
      <c r="B18" s="57"/>
      <c r="C18" s="42" t="s">
        <v>50</v>
      </c>
      <c r="D18" s="42" t="s">
        <v>49</v>
      </c>
      <c r="E18" s="42" t="s">
        <v>49</v>
      </c>
      <c r="F18" s="60">
        <v>1.548068975258843E-3</v>
      </c>
    </row>
    <row r="19" spans="1:6" x14ac:dyDescent="0.2">
      <c r="A19" s="58"/>
      <c r="B19" s="57" t="s">
        <v>4</v>
      </c>
      <c r="C19" s="42" t="s">
        <v>48</v>
      </c>
      <c r="D19" s="42">
        <v>0</v>
      </c>
      <c r="E19" s="59">
        <v>5</v>
      </c>
      <c r="F19" s="42">
        <v>18</v>
      </c>
    </row>
    <row r="20" spans="1:6" x14ac:dyDescent="0.2">
      <c r="A20" s="58"/>
      <c r="B20" s="57"/>
      <c r="C20" s="42" t="s">
        <v>50</v>
      </c>
      <c r="D20" s="42" t="s">
        <v>49</v>
      </c>
      <c r="E20" s="60">
        <v>5.2014470452502052E-4</v>
      </c>
      <c r="F20" s="60">
        <v>1.0538421641383799E-2</v>
      </c>
    </row>
    <row r="21" spans="1:6" x14ac:dyDescent="0.2">
      <c r="A21" s="58"/>
      <c r="B21" s="57" t="s">
        <v>13</v>
      </c>
      <c r="C21" s="42" t="s">
        <v>48</v>
      </c>
      <c r="D21" s="42">
        <v>0</v>
      </c>
      <c r="E21" s="42">
        <v>0</v>
      </c>
      <c r="F21" s="42">
        <v>7</v>
      </c>
    </row>
    <row r="22" spans="1:6" x14ac:dyDescent="0.2">
      <c r="A22" s="58"/>
      <c r="B22" s="57"/>
      <c r="C22" s="42" t="s">
        <v>50</v>
      </c>
      <c r="D22" s="42" t="s">
        <v>49</v>
      </c>
      <c r="E22" s="42" t="s">
        <v>49</v>
      </c>
      <c r="F22" s="60">
        <v>2.060618517877891E-4</v>
      </c>
    </row>
    <row r="23" spans="1:6" x14ac:dyDescent="0.2">
      <c r="A23" s="58"/>
      <c r="B23" s="57" t="s">
        <v>14</v>
      </c>
      <c r="C23" s="42" t="s">
        <v>48</v>
      </c>
      <c r="D23" s="42">
        <v>0</v>
      </c>
      <c r="E23" s="42">
        <v>0</v>
      </c>
      <c r="F23" s="42">
        <v>15</v>
      </c>
    </row>
    <row r="24" spans="1:6" x14ac:dyDescent="0.2">
      <c r="A24" s="58"/>
      <c r="B24" s="57"/>
      <c r="C24" s="42" t="s">
        <v>50</v>
      </c>
      <c r="D24" s="42" t="s">
        <v>49</v>
      </c>
      <c r="E24" s="42" t="s">
        <v>49</v>
      </c>
      <c r="F24" s="60">
        <v>8.6718590567012193E-4</v>
      </c>
    </row>
    <row r="25" spans="1:6" x14ac:dyDescent="0.2">
      <c r="A25" s="58"/>
      <c r="B25" s="57" t="s">
        <v>17</v>
      </c>
      <c r="C25" s="42" t="s">
        <v>48</v>
      </c>
      <c r="D25" s="42">
        <v>0</v>
      </c>
      <c r="E25" s="59">
        <v>6</v>
      </c>
      <c r="F25" s="42">
        <v>18</v>
      </c>
    </row>
    <row r="26" spans="1:6" x14ac:dyDescent="0.2">
      <c r="A26" s="58"/>
      <c r="B26" s="57"/>
      <c r="C26" s="42" t="s">
        <v>50</v>
      </c>
      <c r="D26" s="42" t="s">
        <v>49</v>
      </c>
      <c r="E26" s="60">
        <v>1.2286004877543959E-3</v>
      </c>
      <c r="F26" s="60">
        <v>5.3777078614675958E-3</v>
      </c>
    </row>
    <row r="27" spans="1:6" x14ac:dyDescent="0.2">
      <c r="A27" s="58"/>
      <c r="B27" s="57" t="s">
        <v>18</v>
      </c>
      <c r="C27" s="42" t="s">
        <v>48</v>
      </c>
      <c r="D27" s="59">
        <v>1</v>
      </c>
      <c r="E27" s="59">
        <v>6</v>
      </c>
      <c r="F27" s="42">
        <v>18</v>
      </c>
    </row>
    <row r="28" spans="1:6" x14ac:dyDescent="0.2">
      <c r="A28" s="58"/>
      <c r="B28" s="57"/>
      <c r="C28" s="42" t="s">
        <v>50</v>
      </c>
      <c r="D28" s="60">
        <v>1.6427467548360091E-3</v>
      </c>
      <c r="E28" s="60">
        <v>5.9076201562864583E-3</v>
      </c>
      <c r="F28" s="60">
        <v>0.2387321286740875</v>
      </c>
    </row>
    <row r="29" spans="1:6" x14ac:dyDescent="0.2">
      <c r="A29" s="58"/>
      <c r="B29" s="57" t="s">
        <v>19</v>
      </c>
      <c r="C29" s="42" t="s">
        <v>48</v>
      </c>
      <c r="D29" s="42">
        <v>0</v>
      </c>
      <c r="E29" s="59">
        <v>5</v>
      </c>
      <c r="F29" s="42">
        <v>18</v>
      </c>
    </row>
    <row r="30" spans="1:6" x14ac:dyDescent="0.2">
      <c r="A30" s="58"/>
      <c r="B30" s="57"/>
      <c r="C30" s="42" t="s">
        <v>50</v>
      </c>
      <c r="D30" s="42" t="s">
        <v>49</v>
      </c>
      <c r="E30" s="60">
        <v>5.3738905079991992E-4</v>
      </c>
      <c r="F30" s="60">
        <v>7.2330744194617682E-3</v>
      </c>
    </row>
    <row r="31" spans="1:6" x14ac:dyDescent="0.2">
      <c r="A31" s="58"/>
      <c r="B31" s="57" t="s">
        <v>20</v>
      </c>
      <c r="C31" s="42" t="s">
        <v>48</v>
      </c>
      <c r="D31" s="42">
        <v>0</v>
      </c>
      <c r="E31" s="59">
        <v>6</v>
      </c>
      <c r="F31" s="42">
        <v>18</v>
      </c>
    </row>
    <row r="32" spans="1:6" x14ac:dyDescent="0.2">
      <c r="A32" s="58"/>
      <c r="B32" s="57"/>
      <c r="C32" s="42" t="s">
        <v>50</v>
      </c>
      <c r="D32" s="42" t="s">
        <v>49</v>
      </c>
      <c r="E32" s="60">
        <v>1.3918842799705679E-3</v>
      </c>
      <c r="F32" s="60">
        <v>3.2968598248197582E-2</v>
      </c>
    </row>
    <row r="33" spans="1:6" x14ac:dyDescent="0.2">
      <c r="A33" s="58"/>
      <c r="B33" s="57" t="s">
        <v>21</v>
      </c>
      <c r="C33" s="42" t="s">
        <v>48</v>
      </c>
      <c r="D33" s="42">
        <v>0</v>
      </c>
      <c r="E33" s="59">
        <v>6</v>
      </c>
      <c r="F33" s="42">
        <v>18</v>
      </c>
    </row>
    <row r="34" spans="1:6" x14ac:dyDescent="0.2">
      <c r="A34" s="58"/>
      <c r="B34" s="57"/>
      <c r="C34" s="42" t="s">
        <v>50</v>
      </c>
      <c r="D34" s="42" t="s">
        <v>49</v>
      </c>
      <c r="E34" s="60">
        <v>2.4553380358163408E-3</v>
      </c>
      <c r="F34" s="60">
        <v>2.284373082511194E-2</v>
      </c>
    </row>
    <row r="35" spans="1:6" x14ac:dyDescent="0.2">
      <c r="A35" s="58"/>
      <c r="B35" s="57" t="s">
        <v>22</v>
      </c>
      <c r="C35" s="42" t="s">
        <v>48</v>
      </c>
      <c r="D35" s="42">
        <v>0</v>
      </c>
      <c r="E35" s="59">
        <v>6</v>
      </c>
      <c r="F35" s="42">
        <v>18</v>
      </c>
    </row>
    <row r="36" spans="1:6" x14ac:dyDescent="0.2">
      <c r="A36" s="58"/>
      <c r="B36" s="57"/>
      <c r="C36" s="42" t="s">
        <v>50</v>
      </c>
      <c r="D36" s="42" t="s">
        <v>49</v>
      </c>
      <c r="E36" s="60">
        <v>8.8249006966635828E-4</v>
      </c>
      <c r="F36" s="60">
        <v>1.2862661936606901E-2</v>
      </c>
    </row>
    <row r="37" spans="1:6" x14ac:dyDescent="0.2">
      <c r="A37" s="58"/>
      <c r="B37" s="57" t="s">
        <v>23</v>
      </c>
      <c r="C37" s="42" t="s">
        <v>48</v>
      </c>
      <c r="D37" s="42">
        <v>0</v>
      </c>
      <c r="E37" s="59">
        <v>3</v>
      </c>
      <c r="F37" s="42">
        <v>17</v>
      </c>
    </row>
    <row r="38" spans="1:6" x14ac:dyDescent="0.2">
      <c r="A38" s="58"/>
      <c r="B38" s="57"/>
      <c r="C38" s="42" t="s">
        <v>50</v>
      </c>
      <c r="D38" s="42" t="s">
        <v>49</v>
      </c>
      <c r="E38" s="60">
        <v>2.9730781642578588E-4</v>
      </c>
      <c r="F38" s="60">
        <v>1.2217409572291729E-3</v>
      </c>
    </row>
    <row r="39" spans="1:6" x14ac:dyDescent="0.2">
      <c r="A39" s="58"/>
      <c r="B39" s="57" t="s">
        <v>15</v>
      </c>
      <c r="C39" s="42" t="s">
        <v>48</v>
      </c>
      <c r="D39" s="42">
        <v>0</v>
      </c>
      <c r="E39" s="59">
        <v>5</v>
      </c>
      <c r="F39" s="42">
        <v>18</v>
      </c>
    </row>
    <row r="40" spans="1:6" x14ac:dyDescent="0.2">
      <c r="A40" s="58"/>
      <c r="B40" s="57"/>
      <c r="C40" s="42" t="s">
        <v>50</v>
      </c>
      <c r="D40" s="42" t="s">
        <v>49</v>
      </c>
      <c r="E40" s="60">
        <v>9.1854228128438831E-4</v>
      </c>
      <c r="F40" s="60">
        <v>1.496223891371003E-2</v>
      </c>
    </row>
    <row r="41" spans="1:6" x14ac:dyDescent="0.2">
      <c r="A41" s="58"/>
      <c r="B41" s="57" t="s">
        <v>16</v>
      </c>
      <c r="C41" s="42" t="s">
        <v>48</v>
      </c>
      <c r="D41" s="42">
        <v>0</v>
      </c>
      <c r="E41" s="59">
        <v>6</v>
      </c>
      <c r="F41" s="42">
        <v>18</v>
      </c>
    </row>
    <row r="42" spans="1:6" x14ac:dyDescent="0.2">
      <c r="A42" s="58"/>
      <c r="B42" s="57"/>
      <c r="C42" s="42" t="s">
        <v>50</v>
      </c>
      <c r="D42" s="42" t="s">
        <v>49</v>
      </c>
      <c r="E42" s="60">
        <v>1.187128933790961E-3</v>
      </c>
      <c r="F42" s="60">
        <v>9.8057537242773832E-3</v>
      </c>
    </row>
    <row r="43" spans="1:6" x14ac:dyDescent="0.2">
      <c r="A43" s="58"/>
      <c r="B43" s="57" t="s">
        <v>9</v>
      </c>
      <c r="C43" s="42" t="s">
        <v>48</v>
      </c>
      <c r="D43" s="59">
        <v>2</v>
      </c>
      <c r="E43" s="59">
        <v>3</v>
      </c>
      <c r="F43" s="42">
        <v>9</v>
      </c>
    </row>
    <row r="44" spans="1:6" x14ac:dyDescent="0.2">
      <c r="A44" s="58"/>
      <c r="B44" s="57"/>
      <c r="C44" s="42" t="s">
        <v>50</v>
      </c>
      <c r="D44" s="60">
        <v>2.9829010898103171E-4</v>
      </c>
      <c r="E44" s="60">
        <v>3.4064246165529907E-5</v>
      </c>
      <c r="F44" s="60">
        <v>5.3478447908166603E-5</v>
      </c>
    </row>
    <row r="45" spans="1:6" x14ac:dyDescent="0.2">
      <c r="A45" s="58"/>
      <c r="B45" s="57" t="s">
        <v>10</v>
      </c>
      <c r="C45" s="42" t="s">
        <v>48</v>
      </c>
      <c r="D45" s="42">
        <v>0</v>
      </c>
      <c r="E45" s="42">
        <v>0</v>
      </c>
      <c r="F45" s="42">
        <v>14</v>
      </c>
    </row>
    <row r="46" spans="1:6" x14ac:dyDescent="0.2">
      <c r="A46" s="58"/>
      <c r="B46" s="57"/>
      <c r="C46" s="42" t="s">
        <v>50</v>
      </c>
      <c r="D46" s="42" t="s">
        <v>49</v>
      </c>
      <c r="E46" s="42" t="s">
        <v>49</v>
      </c>
      <c r="F46" s="60">
        <v>1.0501713604262729E-3</v>
      </c>
    </row>
    <row r="47" spans="1:6" x14ac:dyDescent="0.2">
      <c r="A47" s="58"/>
      <c r="B47" s="57" t="s">
        <v>11</v>
      </c>
      <c r="C47" s="42" t="s">
        <v>48</v>
      </c>
      <c r="D47" s="59">
        <v>14</v>
      </c>
      <c r="E47" s="59">
        <v>18</v>
      </c>
      <c r="F47" s="42">
        <v>18</v>
      </c>
    </row>
    <row r="48" spans="1:6" x14ac:dyDescent="0.2">
      <c r="A48" s="58"/>
      <c r="B48" s="57"/>
      <c r="C48" s="42" t="s">
        <v>50</v>
      </c>
      <c r="D48" s="60">
        <v>9.2946907477605561E-4</v>
      </c>
      <c r="E48" s="61">
        <v>9.3283600000000004E-4</v>
      </c>
      <c r="F48" s="60">
        <v>3.6656366715211722E-4</v>
      </c>
    </row>
    <row r="49" spans="1:6" x14ac:dyDescent="0.2">
      <c r="A49" s="58"/>
      <c r="B49" s="57" t="s">
        <v>24</v>
      </c>
      <c r="C49" s="42" t="s">
        <v>48</v>
      </c>
      <c r="D49" s="42">
        <v>0</v>
      </c>
      <c r="E49" s="59">
        <v>5</v>
      </c>
      <c r="F49" s="42">
        <v>18</v>
      </c>
    </row>
    <row r="50" spans="1:6" x14ac:dyDescent="0.2">
      <c r="A50" s="58"/>
      <c r="B50" s="57"/>
      <c r="C50" s="42" t="s">
        <v>50</v>
      </c>
      <c r="D50" s="42" t="s">
        <v>49</v>
      </c>
      <c r="E50" s="60">
        <v>7.1342981661315762E-5</v>
      </c>
      <c r="F50" s="60">
        <v>1.891206580778907E-3</v>
      </c>
    </row>
    <row r="51" spans="1:6" x14ac:dyDescent="0.2">
      <c r="A51" s="58"/>
      <c r="B51" s="57" t="s">
        <v>25</v>
      </c>
      <c r="C51" s="42" t="s">
        <v>48</v>
      </c>
      <c r="D51" s="42">
        <v>0</v>
      </c>
      <c r="E51" s="59">
        <v>3</v>
      </c>
      <c r="F51" s="42">
        <v>18</v>
      </c>
    </row>
    <row r="52" spans="1:6" x14ac:dyDescent="0.2">
      <c r="A52" s="58"/>
      <c r="B52" s="57"/>
      <c r="C52" s="42" t="s">
        <v>50</v>
      </c>
      <c r="D52" s="42" t="s">
        <v>49</v>
      </c>
      <c r="E52" s="60">
        <v>4.8297780782936329E-4</v>
      </c>
      <c r="F52" s="60">
        <v>5.8823251399927629E-3</v>
      </c>
    </row>
    <row r="53" spans="1:6" x14ac:dyDescent="0.2">
      <c r="A53" s="58" t="s">
        <v>47</v>
      </c>
      <c r="B53" s="57" t="s">
        <v>1</v>
      </c>
      <c r="C53" s="42" t="s">
        <v>48</v>
      </c>
      <c r="D53" s="42">
        <v>0</v>
      </c>
      <c r="E53" s="42">
        <v>4</v>
      </c>
      <c r="F53" s="42">
        <v>18</v>
      </c>
    </row>
    <row r="54" spans="1:6" x14ac:dyDescent="0.2">
      <c r="A54" s="58"/>
      <c r="B54" s="57"/>
      <c r="C54" s="42" t="s">
        <v>50</v>
      </c>
      <c r="D54" s="42" t="s">
        <v>49</v>
      </c>
      <c r="E54" s="61">
        <v>3.561603267343129E-3</v>
      </c>
      <c r="F54" s="60">
        <v>3.3323942655495563E-2</v>
      </c>
    </row>
    <row r="55" spans="1:6" x14ac:dyDescent="0.2">
      <c r="A55" s="58"/>
      <c r="B55" s="57" t="s">
        <v>2</v>
      </c>
      <c r="C55" s="42" t="s">
        <v>48</v>
      </c>
      <c r="D55" s="42">
        <v>0</v>
      </c>
      <c r="E55" s="42">
        <v>3</v>
      </c>
      <c r="F55" s="42">
        <v>18</v>
      </c>
    </row>
    <row r="56" spans="1:6" x14ac:dyDescent="0.2">
      <c r="A56" s="58"/>
      <c r="B56" s="57"/>
      <c r="C56" s="42" t="s">
        <v>50</v>
      </c>
      <c r="D56" s="42" t="s">
        <v>49</v>
      </c>
      <c r="E56" s="61">
        <v>1.0622483471321659E-3</v>
      </c>
      <c r="F56" s="60">
        <v>1.1703868559845411E-2</v>
      </c>
    </row>
    <row r="57" spans="1:6" x14ac:dyDescent="0.2">
      <c r="A57" s="58"/>
      <c r="B57" s="57" t="s">
        <v>3</v>
      </c>
      <c r="C57" s="42" t="s">
        <v>48</v>
      </c>
      <c r="D57" s="42">
        <v>0</v>
      </c>
      <c r="E57" s="42">
        <v>1</v>
      </c>
      <c r="F57" s="42">
        <v>18</v>
      </c>
    </row>
    <row r="58" spans="1:6" x14ac:dyDescent="0.2">
      <c r="A58" s="58"/>
      <c r="B58" s="57"/>
      <c r="C58" s="42" t="s">
        <v>50</v>
      </c>
      <c r="D58" s="42" t="s">
        <v>49</v>
      </c>
      <c r="E58" s="61">
        <v>1.168471136460516E-3</v>
      </c>
      <c r="F58" s="60">
        <v>1.065989331606614E-2</v>
      </c>
    </row>
    <row r="59" spans="1:6" x14ac:dyDescent="0.2">
      <c r="A59" s="58"/>
      <c r="B59" s="57" t="s">
        <v>12</v>
      </c>
      <c r="C59" s="42" t="s">
        <v>48</v>
      </c>
      <c r="D59" s="59">
        <v>1</v>
      </c>
      <c r="E59" s="42">
        <v>1</v>
      </c>
      <c r="F59" s="42">
        <v>18</v>
      </c>
    </row>
    <row r="60" spans="1:6" x14ac:dyDescent="0.2">
      <c r="A60" s="58"/>
      <c r="B60" s="57"/>
      <c r="C60" s="42" t="s">
        <v>50</v>
      </c>
      <c r="D60" s="60">
        <v>2.151083726930742E-3</v>
      </c>
      <c r="E60" s="61">
        <v>1.8708756767128311E-3</v>
      </c>
      <c r="F60" s="60">
        <v>9.0698434192400708E-3</v>
      </c>
    </row>
    <row r="61" spans="1:6" x14ac:dyDescent="0.2">
      <c r="A61" s="58"/>
      <c r="B61" s="57" t="s">
        <v>5</v>
      </c>
      <c r="C61" s="42" t="s">
        <v>48</v>
      </c>
      <c r="D61" s="42">
        <v>0</v>
      </c>
      <c r="E61" s="42">
        <v>0</v>
      </c>
      <c r="F61" s="42">
        <v>18</v>
      </c>
    </row>
    <row r="62" spans="1:6" x14ac:dyDescent="0.2">
      <c r="A62" s="58"/>
      <c r="B62" s="57"/>
      <c r="C62" s="42" t="s">
        <v>50</v>
      </c>
      <c r="D62" s="42" t="s">
        <v>49</v>
      </c>
      <c r="E62" s="42" t="s">
        <v>49</v>
      </c>
      <c r="F62" s="60">
        <v>1.163308803529569E-2</v>
      </c>
    </row>
    <row r="63" spans="1:6" x14ac:dyDescent="0.2">
      <c r="A63" s="58"/>
      <c r="B63" s="57" t="s">
        <v>6</v>
      </c>
      <c r="C63" s="42" t="s">
        <v>48</v>
      </c>
      <c r="D63" s="42">
        <v>0</v>
      </c>
      <c r="E63" s="42">
        <v>0</v>
      </c>
      <c r="F63" s="42">
        <v>18</v>
      </c>
    </row>
    <row r="64" spans="1:6" x14ac:dyDescent="0.2">
      <c r="A64" s="58"/>
      <c r="B64" s="57"/>
      <c r="C64" s="42" t="s">
        <v>50</v>
      </c>
      <c r="D64" s="42" t="s">
        <v>49</v>
      </c>
      <c r="E64" s="42" t="s">
        <v>49</v>
      </c>
      <c r="F64" s="60">
        <v>1.999982807592878E-3</v>
      </c>
    </row>
    <row r="65" spans="1:6" x14ac:dyDescent="0.2">
      <c r="A65" s="58"/>
      <c r="B65" s="57" t="s">
        <v>7</v>
      </c>
      <c r="C65" s="42" t="s">
        <v>48</v>
      </c>
      <c r="D65" s="42">
        <v>0</v>
      </c>
      <c r="E65" s="42">
        <v>0</v>
      </c>
      <c r="F65" s="42">
        <v>18</v>
      </c>
    </row>
    <row r="66" spans="1:6" x14ac:dyDescent="0.2">
      <c r="A66" s="58"/>
      <c r="B66" s="57"/>
      <c r="C66" s="42" t="s">
        <v>50</v>
      </c>
      <c r="D66" s="42" t="s">
        <v>49</v>
      </c>
      <c r="E66" s="42" t="s">
        <v>49</v>
      </c>
      <c r="F66" s="60">
        <v>1.031451704592456E-2</v>
      </c>
    </row>
    <row r="67" spans="1:6" x14ac:dyDescent="0.2">
      <c r="A67" s="58"/>
      <c r="B67" s="57" t="s">
        <v>8</v>
      </c>
      <c r="C67" s="42" t="s">
        <v>48</v>
      </c>
      <c r="D67" s="42">
        <v>0</v>
      </c>
      <c r="E67" s="42">
        <v>0</v>
      </c>
      <c r="F67" s="42">
        <v>18</v>
      </c>
    </row>
    <row r="68" spans="1:6" x14ac:dyDescent="0.2">
      <c r="A68" s="58"/>
      <c r="B68" s="57"/>
      <c r="C68" s="42" t="s">
        <v>50</v>
      </c>
      <c r="D68" s="42" t="s">
        <v>49</v>
      </c>
      <c r="E68" s="42" t="s">
        <v>49</v>
      </c>
      <c r="F68" s="60">
        <v>1.615312779074144E-3</v>
      </c>
    </row>
    <row r="69" spans="1:6" x14ac:dyDescent="0.2">
      <c r="A69" s="58"/>
      <c r="B69" s="57" t="s">
        <v>4</v>
      </c>
      <c r="C69" s="42" t="s">
        <v>48</v>
      </c>
      <c r="D69" s="42">
        <v>0</v>
      </c>
      <c r="E69" s="42">
        <v>0</v>
      </c>
      <c r="F69" s="42">
        <v>18</v>
      </c>
    </row>
    <row r="70" spans="1:6" x14ac:dyDescent="0.2">
      <c r="A70" s="58"/>
      <c r="B70" s="57"/>
      <c r="C70" s="42" t="s">
        <v>50</v>
      </c>
      <c r="D70" s="42" t="s">
        <v>49</v>
      </c>
      <c r="E70" s="42" t="s">
        <v>49</v>
      </c>
      <c r="F70" s="60">
        <v>1.304707421896426E-3</v>
      </c>
    </row>
    <row r="71" spans="1:6" x14ac:dyDescent="0.2">
      <c r="A71" s="58"/>
      <c r="B71" s="57" t="s">
        <v>13</v>
      </c>
      <c r="C71" s="42" t="s">
        <v>48</v>
      </c>
      <c r="D71" s="42">
        <v>0</v>
      </c>
      <c r="E71" s="42">
        <v>0</v>
      </c>
      <c r="F71" s="42">
        <v>11</v>
      </c>
    </row>
    <row r="72" spans="1:6" x14ac:dyDescent="0.2">
      <c r="A72" s="58"/>
      <c r="B72" s="57"/>
      <c r="C72" s="42" t="s">
        <v>50</v>
      </c>
      <c r="D72" s="42" t="s">
        <v>49</v>
      </c>
      <c r="E72" s="42" t="s">
        <v>49</v>
      </c>
      <c r="F72" s="60">
        <v>1.2906446421450161E-4</v>
      </c>
    </row>
    <row r="73" spans="1:6" x14ac:dyDescent="0.2">
      <c r="A73" s="58"/>
      <c r="B73" s="57" t="s">
        <v>14</v>
      </c>
      <c r="C73" s="42" t="s">
        <v>48</v>
      </c>
      <c r="D73" s="42">
        <v>0</v>
      </c>
      <c r="E73" s="42">
        <v>0</v>
      </c>
      <c r="F73" s="42">
        <v>17</v>
      </c>
    </row>
    <row r="74" spans="1:6" x14ac:dyDescent="0.2">
      <c r="A74" s="58"/>
      <c r="B74" s="57"/>
      <c r="C74" s="42" t="s">
        <v>50</v>
      </c>
      <c r="D74" s="42" t="s">
        <v>49</v>
      </c>
      <c r="E74" s="42" t="s">
        <v>49</v>
      </c>
      <c r="F74" s="60">
        <v>7.1532846498653657E-4</v>
      </c>
    </row>
    <row r="75" spans="1:6" x14ac:dyDescent="0.2">
      <c r="A75" s="58"/>
      <c r="B75" s="57" t="s">
        <v>17</v>
      </c>
      <c r="C75" s="42" t="s">
        <v>48</v>
      </c>
      <c r="D75" s="42">
        <v>0</v>
      </c>
      <c r="E75" s="42">
        <v>0</v>
      </c>
      <c r="F75" s="42">
        <v>0</v>
      </c>
    </row>
    <row r="76" spans="1:6" x14ac:dyDescent="0.2">
      <c r="A76" s="58"/>
      <c r="B76" s="57"/>
      <c r="C76" s="42" t="s">
        <v>50</v>
      </c>
      <c r="D76" s="42" t="s">
        <v>49</v>
      </c>
      <c r="E76" s="42" t="s">
        <v>49</v>
      </c>
      <c r="F76" s="42" t="s">
        <v>49</v>
      </c>
    </row>
    <row r="77" spans="1:6" x14ac:dyDescent="0.2">
      <c r="A77" s="58"/>
      <c r="B77" s="57" t="s">
        <v>18</v>
      </c>
      <c r="C77" s="42" t="s">
        <v>48</v>
      </c>
      <c r="D77" s="42">
        <v>0</v>
      </c>
      <c r="E77" s="42">
        <v>2</v>
      </c>
      <c r="F77" s="42">
        <v>18</v>
      </c>
    </row>
    <row r="78" spans="1:6" x14ac:dyDescent="0.2">
      <c r="A78" s="58"/>
      <c r="B78" s="57"/>
      <c r="C78" s="42" t="s">
        <v>50</v>
      </c>
      <c r="D78" s="42" t="s">
        <v>49</v>
      </c>
      <c r="E78" s="61">
        <v>3.2194567465111817E-2</v>
      </c>
      <c r="F78" s="60">
        <v>6.1675725422218747E-2</v>
      </c>
    </row>
    <row r="79" spans="1:6" x14ac:dyDescent="0.2">
      <c r="A79" s="58"/>
      <c r="B79" s="57" t="s">
        <v>19</v>
      </c>
      <c r="C79" s="42" t="s">
        <v>48</v>
      </c>
      <c r="D79" s="42">
        <v>0</v>
      </c>
      <c r="E79" s="42">
        <v>3</v>
      </c>
      <c r="F79" s="42">
        <v>18</v>
      </c>
    </row>
    <row r="80" spans="1:6" x14ac:dyDescent="0.2">
      <c r="A80" s="58"/>
      <c r="B80" s="57"/>
      <c r="C80" s="42" t="s">
        <v>50</v>
      </c>
      <c r="D80" s="42" t="s">
        <v>49</v>
      </c>
      <c r="E80" s="61">
        <v>6.823255683193779E-4</v>
      </c>
      <c r="F80" s="60">
        <v>1.4389423662211701E-2</v>
      </c>
    </row>
    <row r="81" spans="1:6" x14ac:dyDescent="0.2">
      <c r="A81" s="58"/>
      <c r="B81" s="57" t="s">
        <v>20</v>
      </c>
      <c r="C81" s="42" t="s">
        <v>48</v>
      </c>
      <c r="D81" s="42">
        <v>0</v>
      </c>
      <c r="E81" s="42">
        <v>1</v>
      </c>
      <c r="F81" s="42">
        <v>18</v>
      </c>
    </row>
    <row r="82" spans="1:6" x14ac:dyDescent="0.2">
      <c r="A82" s="58"/>
      <c r="B82" s="57"/>
      <c r="C82" s="42" t="s">
        <v>50</v>
      </c>
      <c r="D82" s="42" t="s">
        <v>49</v>
      </c>
      <c r="E82" s="61">
        <v>3.0915817780116498E-3</v>
      </c>
      <c r="F82" s="60">
        <v>1.155060810164615E-2</v>
      </c>
    </row>
    <row r="83" spans="1:6" x14ac:dyDescent="0.2">
      <c r="A83" s="58"/>
      <c r="B83" s="57" t="s">
        <v>21</v>
      </c>
      <c r="C83" s="42" t="s">
        <v>48</v>
      </c>
      <c r="D83" s="42">
        <v>0</v>
      </c>
      <c r="E83" s="42">
        <v>4</v>
      </c>
      <c r="F83" s="42">
        <v>18</v>
      </c>
    </row>
    <row r="84" spans="1:6" x14ac:dyDescent="0.2">
      <c r="A84" s="58"/>
      <c r="B84" s="57"/>
      <c r="C84" s="42" t="s">
        <v>50</v>
      </c>
      <c r="D84" s="42" t="s">
        <v>49</v>
      </c>
      <c r="E84" s="61">
        <v>1.7264709950817871E-3</v>
      </c>
      <c r="F84" s="60">
        <v>5.5056857369207249E-2</v>
      </c>
    </row>
    <row r="85" spans="1:6" x14ac:dyDescent="0.2">
      <c r="A85" s="58"/>
      <c r="B85" s="57" t="s">
        <v>22</v>
      </c>
      <c r="C85" s="42" t="s">
        <v>48</v>
      </c>
      <c r="D85" s="42">
        <v>0</v>
      </c>
      <c r="E85" s="42">
        <v>5</v>
      </c>
      <c r="F85" s="42">
        <v>18</v>
      </c>
    </row>
    <row r="86" spans="1:6" x14ac:dyDescent="0.2">
      <c r="A86" s="58"/>
      <c r="B86" s="57"/>
      <c r="C86" s="42" t="s">
        <v>50</v>
      </c>
      <c r="D86" s="42" t="s">
        <v>49</v>
      </c>
      <c r="E86" s="61">
        <v>2.73575213077787E-3</v>
      </c>
      <c r="F86" s="60">
        <v>3.3520969618572038E-2</v>
      </c>
    </row>
    <row r="87" spans="1:6" x14ac:dyDescent="0.2">
      <c r="A87" s="58"/>
      <c r="B87" s="57" t="s">
        <v>23</v>
      </c>
      <c r="C87" s="42" t="s">
        <v>48</v>
      </c>
      <c r="D87" s="42">
        <v>0</v>
      </c>
      <c r="E87" s="42">
        <v>1</v>
      </c>
      <c r="F87" s="42">
        <v>17</v>
      </c>
    </row>
    <row r="88" spans="1:6" x14ac:dyDescent="0.2">
      <c r="A88" s="58"/>
      <c r="B88" s="57"/>
      <c r="C88" s="42" t="s">
        <v>50</v>
      </c>
      <c r="D88" s="42" t="s">
        <v>49</v>
      </c>
      <c r="E88" s="61">
        <v>1.4227571892876201E-3</v>
      </c>
      <c r="F88" s="60">
        <v>4.7694876768421718E-4</v>
      </c>
    </row>
    <row r="89" spans="1:6" x14ac:dyDescent="0.2">
      <c r="A89" s="58"/>
      <c r="B89" s="57" t="s">
        <v>15</v>
      </c>
      <c r="C89" s="42" t="s">
        <v>48</v>
      </c>
      <c r="D89" s="42">
        <v>0</v>
      </c>
      <c r="E89" s="42">
        <v>0</v>
      </c>
      <c r="F89" s="42">
        <v>18</v>
      </c>
    </row>
    <row r="90" spans="1:6" x14ac:dyDescent="0.2">
      <c r="A90" s="58"/>
      <c r="B90" s="57"/>
      <c r="C90" s="42" t="s">
        <v>50</v>
      </c>
      <c r="D90" s="42" t="s">
        <v>49</v>
      </c>
      <c r="E90" s="42" t="s">
        <v>49</v>
      </c>
      <c r="F90" s="60">
        <v>3.6698622933947649E-3</v>
      </c>
    </row>
    <row r="91" spans="1:6" x14ac:dyDescent="0.2">
      <c r="A91" s="58"/>
      <c r="B91" s="57" t="s">
        <v>16</v>
      </c>
      <c r="C91" s="42" t="s">
        <v>48</v>
      </c>
      <c r="D91" s="42">
        <v>0</v>
      </c>
      <c r="E91" s="42">
        <v>0</v>
      </c>
      <c r="F91" s="42">
        <v>0</v>
      </c>
    </row>
    <row r="92" spans="1:6" x14ac:dyDescent="0.2">
      <c r="A92" s="58"/>
      <c r="B92" s="57"/>
      <c r="C92" s="42" t="s">
        <v>50</v>
      </c>
      <c r="D92" s="42" t="s">
        <v>49</v>
      </c>
      <c r="E92" s="42" t="s">
        <v>49</v>
      </c>
      <c r="F92" s="42" t="s">
        <v>49</v>
      </c>
    </row>
    <row r="93" spans="1:6" x14ac:dyDescent="0.2">
      <c r="A93" s="58"/>
      <c r="B93" s="57" t="s">
        <v>9</v>
      </c>
      <c r="C93" s="42" t="s">
        <v>48</v>
      </c>
      <c r="D93" s="59">
        <v>2</v>
      </c>
      <c r="E93" s="42">
        <v>4</v>
      </c>
      <c r="F93" s="42">
        <v>11</v>
      </c>
    </row>
    <row r="94" spans="1:6" x14ac:dyDescent="0.2">
      <c r="A94" s="58"/>
      <c r="B94" s="57"/>
      <c r="C94" s="42" t="s">
        <v>50</v>
      </c>
      <c r="D94" s="60">
        <v>9.3188316057241159E-4</v>
      </c>
      <c r="E94" s="61">
        <v>2.4068461281702791E-4</v>
      </c>
      <c r="F94" s="60">
        <v>3.6133997707751662E-5</v>
      </c>
    </row>
    <row r="95" spans="1:6" x14ac:dyDescent="0.2">
      <c r="A95" s="58"/>
      <c r="B95" s="57" t="s">
        <v>10</v>
      </c>
      <c r="C95" s="42" t="s">
        <v>48</v>
      </c>
      <c r="D95" s="42">
        <v>0</v>
      </c>
      <c r="E95" s="42">
        <v>0</v>
      </c>
      <c r="F95" s="42">
        <v>16</v>
      </c>
    </row>
    <row r="96" spans="1:6" x14ac:dyDescent="0.2">
      <c r="A96" s="58"/>
      <c r="B96" s="57"/>
      <c r="C96" s="42" t="s">
        <v>50</v>
      </c>
      <c r="D96" s="42" t="s">
        <v>49</v>
      </c>
      <c r="E96" s="42" t="s">
        <v>49</v>
      </c>
      <c r="F96" s="60">
        <v>6.1339706918595634E-4</v>
      </c>
    </row>
    <row r="97" spans="1:6" x14ac:dyDescent="0.2">
      <c r="A97" s="58"/>
      <c r="B97" s="57" t="s">
        <v>11</v>
      </c>
      <c r="C97" s="42" t="s">
        <v>48</v>
      </c>
      <c r="D97" s="59">
        <v>3</v>
      </c>
      <c r="E97" s="42">
        <v>13</v>
      </c>
      <c r="F97" s="42">
        <v>18</v>
      </c>
    </row>
    <row r="98" spans="1:6" x14ac:dyDescent="0.2">
      <c r="A98" s="58"/>
      <c r="B98" s="57"/>
      <c r="C98" s="42" t="s">
        <v>50</v>
      </c>
      <c r="D98" s="60">
        <v>1.6163886023552239E-3</v>
      </c>
      <c r="E98" s="61">
        <v>1.9192778824746559E-3</v>
      </c>
      <c r="F98" s="60">
        <v>3.6329258727432642E-4</v>
      </c>
    </row>
    <row r="99" spans="1:6" x14ac:dyDescent="0.2">
      <c r="A99" s="58"/>
      <c r="B99" s="57" t="s">
        <v>24</v>
      </c>
      <c r="C99" s="42" t="s">
        <v>48</v>
      </c>
      <c r="D99" s="42">
        <v>0</v>
      </c>
      <c r="E99" s="42">
        <v>1</v>
      </c>
      <c r="F99" s="42">
        <v>18</v>
      </c>
    </row>
    <row r="100" spans="1:6" x14ac:dyDescent="0.2">
      <c r="A100" s="58"/>
      <c r="B100" s="57"/>
      <c r="C100" s="42" t="s">
        <v>50</v>
      </c>
      <c r="D100" s="42" t="s">
        <v>49</v>
      </c>
      <c r="E100" s="61">
        <v>8.5171763687369881E-2</v>
      </c>
      <c r="F100" s="60">
        <v>1.6263767339125101E-3</v>
      </c>
    </row>
    <row r="101" spans="1:6" x14ac:dyDescent="0.2">
      <c r="A101" s="58"/>
      <c r="B101" s="57" t="s">
        <v>25</v>
      </c>
      <c r="C101" s="42" t="s">
        <v>48</v>
      </c>
      <c r="D101" s="42">
        <v>0</v>
      </c>
      <c r="E101" s="42">
        <v>3</v>
      </c>
      <c r="F101" s="42">
        <v>18</v>
      </c>
    </row>
    <row r="102" spans="1:6" x14ac:dyDescent="0.2">
      <c r="A102" s="58"/>
      <c r="B102" s="57"/>
      <c r="C102" s="42" t="s">
        <v>50</v>
      </c>
      <c r="D102" s="42" t="s">
        <v>49</v>
      </c>
      <c r="E102" s="61">
        <v>2.8783066162949159E-3</v>
      </c>
      <c r="F102" s="60">
        <v>2.8000330219214661E-2</v>
      </c>
    </row>
  </sheetData>
  <mergeCells count="56">
    <mergeCell ref="B15:B16"/>
    <mergeCell ref="C1:C2"/>
    <mergeCell ref="B1:B2"/>
    <mergeCell ref="B3:B4"/>
    <mergeCell ref="B5:B6"/>
    <mergeCell ref="B7:B8"/>
    <mergeCell ref="B9:B10"/>
    <mergeCell ref="B11:B12"/>
    <mergeCell ref="B13:B14"/>
    <mergeCell ref="B39:B40"/>
    <mergeCell ref="B17:B18"/>
    <mergeCell ref="B19:B20"/>
    <mergeCell ref="B21:B22"/>
    <mergeCell ref="B23:B24"/>
    <mergeCell ref="B25:B26"/>
    <mergeCell ref="B27:B28"/>
    <mergeCell ref="A1:A2"/>
    <mergeCell ref="A3:A52"/>
    <mergeCell ref="A53:A102"/>
    <mergeCell ref="B53:B54"/>
    <mergeCell ref="B55:B56"/>
    <mergeCell ref="B57:B58"/>
    <mergeCell ref="B59:B60"/>
    <mergeCell ref="B61:B62"/>
    <mergeCell ref="B63:B64"/>
    <mergeCell ref="B65:B66"/>
    <mergeCell ref="B41:B42"/>
    <mergeCell ref="B43:B44"/>
    <mergeCell ref="B45:B46"/>
    <mergeCell ref="B47:B48"/>
    <mergeCell ref="B49:B50"/>
    <mergeCell ref="B51:B52"/>
    <mergeCell ref="B99:B100"/>
    <mergeCell ref="B101:B102"/>
    <mergeCell ref="B79:B80"/>
    <mergeCell ref="B81:B82"/>
    <mergeCell ref="B83:B84"/>
    <mergeCell ref="B85:B86"/>
    <mergeCell ref="B87:B88"/>
    <mergeCell ref="B89:B90"/>
    <mergeCell ref="D1:F1"/>
    <mergeCell ref="B91:B92"/>
    <mergeCell ref="B93:B94"/>
    <mergeCell ref="B95:B96"/>
    <mergeCell ref="B97:B98"/>
    <mergeCell ref="B67:B68"/>
    <mergeCell ref="B69:B70"/>
    <mergeCell ref="B71:B72"/>
    <mergeCell ref="B73:B74"/>
    <mergeCell ref="B75:B76"/>
    <mergeCell ref="B77:B78"/>
    <mergeCell ref="B29:B30"/>
    <mergeCell ref="B31:B32"/>
    <mergeCell ref="B33:B34"/>
    <mergeCell ref="B35:B36"/>
    <mergeCell ref="B37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- median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2021-03-18T16:13:25Z</dcterms:created>
  <dcterms:modified xsi:type="dcterms:W3CDTF">2021-07-20T19:54:18Z</dcterms:modified>
</cp:coreProperties>
</file>