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robingle/Documents/01403060/Publications/MYC EIN3 clock/MYC pathogen assays/"/>
    </mc:Choice>
  </mc:AlternateContent>
  <bookViews>
    <workbookView xWindow="100" yWindow="460" windowWidth="26040" windowHeight="16880" activeTab="1"/>
  </bookViews>
  <sheets>
    <sheet name="raw data" sheetId="1" r:id="rId1"/>
    <sheet name="graphs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" l="1"/>
  <c r="E27" i="2"/>
  <c r="F27" i="2"/>
  <c r="B27" i="2"/>
  <c r="C26" i="2"/>
  <c r="E26" i="2"/>
  <c r="F26" i="2"/>
  <c r="B26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2" i="1"/>
  <c r="F28" i="1"/>
  <c r="F29" i="1"/>
  <c r="E28" i="1"/>
  <c r="E29" i="1"/>
  <c r="C28" i="1"/>
  <c r="C29" i="1"/>
  <c r="B28" i="1"/>
  <c r="B29" i="1"/>
  <c r="B27" i="1"/>
  <c r="F27" i="1"/>
  <c r="E27" i="1"/>
  <c r="C27" i="1"/>
</calcChain>
</file>

<file path=xl/sharedStrings.xml><?xml version="1.0" encoding="utf-8"?>
<sst xmlns="http://schemas.openxmlformats.org/spreadsheetml/2006/main" count="29" uniqueCount="18">
  <si>
    <t>mean lesion area (mm2)</t>
  </si>
  <si>
    <t>SEM</t>
  </si>
  <si>
    <t>Col-0</t>
  </si>
  <si>
    <t>subjective day</t>
  </si>
  <si>
    <t>subjective night</t>
  </si>
  <si>
    <t>toi</t>
  </si>
  <si>
    <t>lesion area</t>
  </si>
  <si>
    <t>sqrt transformation</t>
  </si>
  <si>
    <t>log transformation</t>
  </si>
  <si>
    <t>Subjective day</t>
  </si>
  <si>
    <t>Subjective night</t>
  </si>
  <si>
    <t>genotype</t>
  </si>
  <si>
    <t>SD</t>
  </si>
  <si>
    <t>myc TKO</t>
  </si>
  <si>
    <t>CT24</t>
  </si>
  <si>
    <t>CT42</t>
  </si>
  <si>
    <t>myc2 myc3 myc4</t>
  </si>
  <si>
    <t>Col-0*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</si>
</sst>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4" fontId="5" fillId="0" borderId="0" xfId="1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/>
    <xf numFmtId="164" fontId="5" fillId="0" borderId="0" xfId="1" applyNumberFormat="1" applyFont="1" applyFill="1" applyAlignment="1">
      <alignment horizontal="right" vertical="center"/>
    </xf>
    <xf numFmtId="0" fontId="4" fillId="0" borderId="0" xfId="0" applyFont="1" applyAlignment="1">
      <alignment horizontal="left"/>
    </xf>
    <xf numFmtId="164" fontId="6" fillId="0" borderId="0" xfId="1" applyNumberFormat="1" applyFont="1" applyFill="1" applyAlignment="1">
      <alignment horizontal="left" vertical="center"/>
    </xf>
    <xf numFmtId="0" fontId="4" fillId="0" borderId="0" xfId="0" applyFont="1" applyFill="1" applyAlignment="1"/>
    <xf numFmtId="0" fontId="3" fillId="0" borderId="0" xfId="0" applyFont="1" applyFill="1" applyAlignment="1"/>
    <xf numFmtId="0" fontId="4" fillId="2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164" fontId="6" fillId="2" borderId="0" xfId="1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Alignment="1">
      <alignment horizontal="left"/>
    </xf>
  </cellXfs>
  <cellStyles count="2">
    <cellStyle name="Normal" xfId="0" builtinId="0"/>
    <cellStyle name="Normal_raw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graphs!$B$4:$F$4</c:f>
                <c:numCache>
                  <c:formatCode>General</c:formatCode>
                  <c:ptCount val="5"/>
                  <c:pt idx="0">
                    <c:v>3.831756054412439</c:v>
                  </c:pt>
                  <c:pt idx="1">
                    <c:v>9.520903570192244</c:v>
                  </c:pt>
                  <c:pt idx="3">
                    <c:v>7.444025043372002</c:v>
                  </c:pt>
                  <c:pt idx="4">
                    <c:v>7.612405482171843</c:v>
                  </c:pt>
                </c:numCache>
              </c:numRef>
            </c:plus>
            <c:minus>
              <c:numRef>
                <c:f>graphs!$B$4:$F$4</c:f>
                <c:numCache>
                  <c:formatCode>General</c:formatCode>
                  <c:ptCount val="5"/>
                  <c:pt idx="0">
                    <c:v>3.831756054412439</c:v>
                  </c:pt>
                  <c:pt idx="1">
                    <c:v>9.520903570192244</c:v>
                  </c:pt>
                  <c:pt idx="3">
                    <c:v>7.444025043372002</c:v>
                  </c:pt>
                  <c:pt idx="4">
                    <c:v>7.612405482171843</c:v>
                  </c:pt>
                </c:numCache>
              </c:numRef>
            </c:minus>
          </c:errBars>
          <c:cat>
            <c:multiLvlStrRef>
              <c:f>graphs!$B$1:$F$2</c:f>
              <c:multiLvlStrCache>
                <c:ptCount val="5"/>
                <c:lvl>
                  <c:pt idx="0">
                    <c:v>Subjective day</c:v>
                  </c:pt>
                  <c:pt idx="1">
                    <c:v>Subjective night</c:v>
                  </c:pt>
                  <c:pt idx="3">
                    <c:v>Subjective day</c:v>
                  </c:pt>
                  <c:pt idx="4">
                    <c:v>Subjective night</c:v>
                  </c:pt>
                </c:lvl>
                <c:lvl>
                  <c:pt idx="0">
                    <c:v>Col-0</c:v>
                  </c:pt>
                  <c:pt idx="3">
                    <c:v>myc TKO</c:v>
                  </c:pt>
                </c:lvl>
              </c:multiLvlStrCache>
            </c:multiLvlStrRef>
          </c:cat>
          <c:val>
            <c:numRef>
              <c:f>graphs!$B$3:$F$3</c:f>
              <c:numCache>
                <c:formatCode>General</c:formatCode>
                <c:ptCount val="5"/>
                <c:pt idx="0">
                  <c:v>44.2605</c:v>
                </c:pt>
                <c:pt idx="1">
                  <c:v>69.41815384615384</c:v>
                </c:pt>
                <c:pt idx="3">
                  <c:v>101.0571333333333</c:v>
                </c:pt>
                <c:pt idx="4">
                  <c:v>96.63500000000001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5578064"/>
        <c:axId val="-1715705904"/>
      </c:barChart>
      <c:catAx>
        <c:axId val="-16955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715705904"/>
        <c:crosses val="autoZero"/>
        <c:auto val="1"/>
        <c:lblAlgn val="ctr"/>
        <c:lblOffset val="100"/>
        <c:noMultiLvlLbl val="0"/>
      </c:catAx>
      <c:valAx>
        <c:axId val="-171570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Mean lesion area</a:t>
                </a:r>
                <a:r>
                  <a:rPr lang="en-US" sz="1200" baseline="0"/>
                  <a:t> (mm2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2292964190469"/>
              <c:y val="0.2308757041043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69557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graphs!$B$30</c:f>
              <c:strCache>
                <c:ptCount val="1"/>
                <c:pt idx="0">
                  <c:v>CT24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graphs!$D$31:$D$32</c:f>
                <c:numCache>
                  <c:formatCode>General</c:formatCode>
                  <c:ptCount val="2"/>
                  <c:pt idx="0">
                    <c:v>0.0383175605441244</c:v>
                  </c:pt>
                  <c:pt idx="1">
                    <c:v>0.07444025043372</c:v>
                  </c:pt>
                </c:numCache>
              </c:numRef>
            </c:plus>
            <c:minus>
              <c:numRef>
                <c:f>graphs!$D$31:$D$32</c:f>
                <c:numCache>
                  <c:formatCode>General</c:formatCode>
                  <c:ptCount val="2"/>
                  <c:pt idx="0">
                    <c:v>0.0383175605441244</c:v>
                  </c:pt>
                  <c:pt idx="1">
                    <c:v>0.07444025043372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graphs!$A$31:$A$32</c:f>
              <c:strCache>
                <c:ptCount val="2"/>
                <c:pt idx="0">
                  <c:v>Col-0*</c:v>
                </c:pt>
                <c:pt idx="1">
                  <c:v>myc2 myc3 myc4</c:v>
                </c:pt>
              </c:strCache>
            </c:strRef>
          </c:cat>
          <c:val>
            <c:numRef>
              <c:f>graphs!$B$31:$B$32</c:f>
              <c:numCache>
                <c:formatCode>General</c:formatCode>
                <c:ptCount val="2"/>
                <c:pt idx="0">
                  <c:v>0.442605</c:v>
                </c:pt>
                <c:pt idx="1">
                  <c:v>1.010571333333333</c:v>
                </c:pt>
              </c:numCache>
            </c:numRef>
          </c:val>
        </c:ser>
        <c:ser>
          <c:idx val="1"/>
          <c:order val="1"/>
          <c:tx>
            <c:strRef>
              <c:f>graphs!$C$30</c:f>
              <c:strCache>
                <c:ptCount val="1"/>
                <c:pt idx="0">
                  <c:v>CT42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graphs!$E$31:$E$32</c:f>
                <c:numCache>
                  <c:formatCode>General</c:formatCode>
                  <c:ptCount val="2"/>
                  <c:pt idx="0">
                    <c:v>0.0952090357019224</c:v>
                  </c:pt>
                  <c:pt idx="1">
                    <c:v>0.0761240548217184</c:v>
                  </c:pt>
                </c:numCache>
              </c:numRef>
            </c:plus>
            <c:minus>
              <c:numRef>
                <c:f>graphs!$E$31:$E$32</c:f>
                <c:numCache>
                  <c:formatCode>General</c:formatCode>
                  <c:ptCount val="2"/>
                  <c:pt idx="0">
                    <c:v>0.0952090357019224</c:v>
                  </c:pt>
                  <c:pt idx="1">
                    <c:v>0.0761240548217184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graphs!$A$31:$A$32</c:f>
              <c:strCache>
                <c:ptCount val="2"/>
                <c:pt idx="0">
                  <c:v>Col-0*</c:v>
                </c:pt>
                <c:pt idx="1">
                  <c:v>myc2 myc3 myc4</c:v>
                </c:pt>
              </c:strCache>
            </c:strRef>
          </c:cat>
          <c:val>
            <c:numRef>
              <c:f>graphs!$C$31:$C$32</c:f>
              <c:numCache>
                <c:formatCode>General</c:formatCode>
                <c:ptCount val="2"/>
                <c:pt idx="0">
                  <c:v>0.694181538461538</c:v>
                </c:pt>
                <c:pt idx="1">
                  <c:v>0.96635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5"/>
        <c:overlap val="-27"/>
        <c:axId val="-1695806288"/>
        <c:axId val="-1718581872"/>
      </c:barChart>
      <c:catAx>
        <c:axId val="-16958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581872"/>
        <c:crosses val="autoZero"/>
        <c:auto val="1"/>
        <c:lblAlgn val="ctr"/>
        <c:lblOffset val="100"/>
        <c:noMultiLvlLbl val="0"/>
      </c:catAx>
      <c:valAx>
        <c:axId val="-1718581872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1928810</xdr:colOff>
      <xdr:row>6</xdr:row>
      <xdr:rowOff>19050</xdr:rowOff>
    </xdr:from>
    <xdr:to>
      <xdr:col>7</xdr:col>
      <xdr:colOff>169332</xdr:colOff>
      <xdr:row>22</xdr:row>
      <xdr:rowOff>148167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1199444</xdr:colOff>
      <xdr:row>16</xdr:row>
      <xdr:rowOff>18344</xdr:rowOff>
    </xdr:from>
    <xdr:to>
      <xdr:col>10</xdr:col>
      <xdr:colOff>381000</xdr:colOff>
      <xdr:row>29</xdr:row>
      <xdr:rowOff>193322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opLeftCell="C28" zoomScale="60" zoomScaleNormal="60" zoomScalePageLayoutView="60" workbookViewId="0">
      <selection activeCell="N50" sqref="N50:O65"/>
    </sheetView>
  </sheetViews>
  <sheetFormatPr baseColWidth="10" defaultColWidth="8.83203125" defaultRowHeight="16" x14ac:dyDescent="0.2"/>
  <cols>
    <col min="1" max="1" width="35.83203125" style="1" customWidth="1"/>
    <col min="2" max="2" width="22.6640625" style="1" customWidth="1"/>
    <col min="3" max="3" width="23.5" style="1" customWidth="1"/>
    <col min="4" max="4" width="8.83203125" style="1"/>
    <col min="5" max="5" width="22.1640625" style="1" customWidth="1"/>
    <col min="6" max="6" width="22.5" style="1" customWidth="1"/>
    <col min="7" max="7" width="8.83203125" style="1"/>
    <col min="8" max="8" width="8" style="1" customWidth="1"/>
    <col min="9" max="9" width="15.5" style="1" customWidth="1"/>
    <col min="10" max="10" width="8.83203125" style="1"/>
    <col min="11" max="11" width="13.33203125" style="1" customWidth="1"/>
    <col min="12" max="12" width="15.5" style="1" customWidth="1"/>
    <col min="13" max="13" width="8.83203125" style="1"/>
    <col min="14" max="14" width="15.5" style="1" customWidth="1"/>
    <col min="15" max="15" width="21.1640625" style="1" customWidth="1"/>
    <col min="16" max="16" width="20.6640625" style="1" customWidth="1"/>
    <col min="17" max="18" width="8.83203125" style="1"/>
    <col min="19" max="19" width="13" style="1" customWidth="1"/>
    <col min="20" max="16384" width="8.83203125" style="1"/>
  </cols>
  <sheetData>
    <row r="1" spans="2:27" x14ac:dyDescent="0.2">
      <c r="B1" s="18" t="s">
        <v>2</v>
      </c>
      <c r="C1" s="18"/>
      <c r="E1" s="19" t="s">
        <v>13</v>
      </c>
      <c r="F1" s="19"/>
      <c r="G1" s="4"/>
      <c r="H1" s="13"/>
      <c r="I1" s="11" t="s">
        <v>11</v>
      </c>
      <c r="J1" s="11" t="s">
        <v>5</v>
      </c>
      <c r="K1" s="11" t="s">
        <v>6</v>
      </c>
      <c r="L1" s="11" t="s">
        <v>11</v>
      </c>
      <c r="M1" s="11" t="s">
        <v>5</v>
      </c>
      <c r="N1" s="11" t="s">
        <v>11</v>
      </c>
      <c r="O1" s="13" t="s">
        <v>7</v>
      </c>
      <c r="P1" s="13" t="s">
        <v>8</v>
      </c>
    </row>
    <row r="2" spans="2:27" x14ac:dyDescent="0.2">
      <c r="B2" s="2" t="s">
        <v>3</v>
      </c>
      <c r="C2" s="2" t="s">
        <v>4</v>
      </c>
      <c r="D2" s="3"/>
      <c r="E2" s="2" t="s">
        <v>3</v>
      </c>
      <c r="F2" s="2" t="s">
        <v>4</v>
      </c>
      <c r="G2" s="4"/>
      <c r="H2" s="13"/>
      <c r="I2" s="14">
        <v>0</v>
      </c>
      <c r="J2" s="3">
        <v>0</v>
      </c>
      <c r="K2" s="3">
        <v>51.31</v>
      </c>
      <c r="L2" s="14">
        <v>0</v>
      </c>
      <c r="M2" s="3">
        <v>0</v>
      </c>
      <c r="N2" s="14">
        <v>0</v>
      </c>
      <c r="O2" s="14">
        <f t="shared" ref="O2:O31" si="0">SQRT(K2)</f>
        <v>7.1630998876184888</v>
      </c>
      <c r="P2" s="3"/>
    </row>
    <row r="3" spans="2:27" x14ac:dyDescent="0.2">
      <c r="B3" s="3">
        <v>51.31</v>
      </c>
      <c r="C3" s="1">
        <v>143.041</v>
      </c>
      <c r="D3" s="4"/>
      <c r="E3" s="1">
        <v>63.923999999999999</v>
      </c>
      <c r="F3" s="1">
        <v>57.575000000000003</v>
      </c>
      <c r="G3" s="4"/>
      <c r="H3" s="4"/>
      <c r="I3" s="14">
        <v>0</v>
      </c>
      <c r="J3" s="3">
        <v>0</v>
      </c>
      <c r="K3" s="3">
        <v>27.46</v>
      </c>
      <c r="L3" s="14">
        <v>0</v>
      </c>
      <c r="M3" s="3">
        <v>0</v>
      </c>
      <c r="N3" s="14">
        <v>0</v>
      </c>
      <c r="O3" s="14">
        <f t="shared" si="0"/>
        <v>5.2402290026295608</v>
      </c>
      <c r="P3" s="3"/>
    </row>
    <row r="4" spans="2:27" x14ac:dyDescent="0.2">
      <c r="B4" s="3">
        <v>27.46</v>
      </c>
      <c r="C4" s="1">
        <v>26.713000000000001</v>
      </c>
      <c r="E4" s="1">
        <v>48.945999999999998</v>
      </c>
      <c r="F4" s="1">
        <v>93.641000000000005</v>
      </c>
      <c r="G4" s="3"/>
      <c r="H4" s="3"/>
      <c r="I4" s="14">
        <v>0</v>
      </c>
      <c r="J4" s="3">
        <v>0</v>
      </c>
      <c r="K4" s="3">
        <v>35.56</v>
      </c>
      <c r="L4" s="14">
        <v>0</v>
      </c>
      <c r="M4" s="3">
        <v>0</v>
      </c>
      <c r="N4" s="14">
        <v>0</v>
      </c>
      <c r="O4" s="14">
        <f t="shared" si="0"/>
        <v>5.9632206063502302</v>
      </c>
      <c r="P4" s="3"/>
      <c r="V4" s="3"/>
      <c r="Y4" s="3"/>
      <c r="Z4" s="3"/>
      <c r="AA4" s="3"/>
    </row>
    <row r="5" spans="2:27" x14ac:dyDescent="0.2">
      <c r="B5" s="3">
        <v>35.56</v>
      </c>
      <c r="C5" s="1">
        <v>84.215999999999994</v>
      </c>
      <c r="E5" s="1">
        <v>79.831999999999994</v>
      </c>
      <c r="F5" s="1">
        <v>114.137</v>
      </c>
      <c r="G5" s="3"/>
      <c r="H5" s="3"/>
      <c r="I5" s="14">
        <v>0</v>
      </c>
      <c r="J5" s="3">
        <v>0</v>
      </c>
      <c r="K5" s="3">
        <v>35.82</v>
      </c>
      <c r="L5" s="14">
        <v>0</v>
      </c>
      <c r="M5" s="3">
        <v>0</v>
      </c>
      <c r="N5" s="14">
        <v>0</v>
      </c>
      <c r="O5" s="14">
        <f t="shared" si="0"/>
        <v>5.984981202978001</v>
      </c>
      <c r="P5" s="3"/>
      <c r="V5" s="4"/>
      <c r="Y5" s="3"/>
      <c r="Z5" s="3"/>
      <c r="AA5" s="4"/>
    </row>
    <row r="6" spans="2:27" x14ac:dyDescent="0.2">
      <c r="B6" s="3">
        <v>35.82</v>
      </c>
      <c r="C6" s="1">
        <v>87.063000000000002</v>
      </c>
      <c r="E6" s="1">
        <v>135.72499999999999</v>
      </c>
      <c r="F6" s="1">
        <v>58.470999999999997</v>
      </c>
      <c r="G6" s="3"/>
      <c r="H6" s="3"/>
      <c r="I6" s="14">
        <v>0</v>
      </c>
      <c r="J6" s="3">
        <v>0</v>
      </c>
      <c r="K6" s="3">
        <v>34.1</v>
      </c>
      <c r="L6" s="14">
        <v>0</v>
      </c>
      <c r="M6" s="3">
        <v>0</v>
      </c>
      <c r="N6" s="14">
        <v>0</v>
      </c>
      <c r="O6" s="14">
        <f t="shared" si="0"/>
        <v>5.8395205282625735</v>
      </c>
      <c r="P6" s="3"/>
    </row>
    <row r="7" spans="2:27" x14ac:dyDescent="0.2">
      <c r="B7" s="3">
        <v>34.1</v>
      </c>
      <c r="C7" s="1">
        <v>57.16</v>
      </c>
      <c r="E7" s="1">
        <v>88.123000000000005</v>
      </c>
      <c r="F7" s="1">
        <v>79.722999999999999</v>
      </c>
      <c r="G7" s="3"/>
      <c r="H7" s="3"/>
      <c r="I7" s="14">
        <v>0</v>
      </c>
      <c r="J7" s="3">
        <v>0</v>
      </c>
      <c r="K7" s="3">
        <v>28.59</v>
      </c>
      <c r="L7" s="14">
        <v>0</v>
      </c>
      <c r="M7" s="3">
        <v>0</v>
      </c>
      <c r="N7" s="14">
        <v>0</v>
      </c>
      <c r="O7" s="14">
        <f t="shared" si="0"/>
        <v>5.3469617541179399</v>
      </c>
      <c r="P7" s="3"/>
    </row>
    <row r="8" spans="2:27" x14ac:dyDescent="0.2">
      <c r="B8" s="3">
        <v>28.59</v>
      </c>
      <c r="C8" s="1">
        <v>74.763999999999996</v>
      </c>
      <c r="E8" s="1">
        <v>133.864</v>
      </c>
      <c r="F8" s="1">
        <v>84.600999999999999</v>
      </c>
      <c r="G8" s="3"/>
      <c r="H8" s="3"/>
      <c r="I8" s="14">
        <v>0</v>
      </c>
      <c r="J8" s="3">
        <v>0</v>
      </c>
      <c r="K8" s="3">
        <v>39.07</v>
      </c>
      <c r="L8" s="14">
        <v>0</v>
      </c>
      <c r="M8" s="3">
        <v>0</v>
      </c>
      <c r="N8" s="14">
        <v>0</v>
      </c>
      <c r="O8" s="14">
        <f t="shared" si="0"/>
        <v>6.2505999712027647</v>
      </c>
      <c r="P8" s="3"/>
    </row>
    <row r="9" spans="2:27" x14ac:dyDescent="0.2">
      <c r="B9" s="3">
        <v>39.07</v>
      </c>
      <c r="C9" s="1">
        <v>65.17</v>
      </c>
      <c r="E9" s="1">
        <v>96.677000000000007</v>
      </c>
      <c r="F9" s="1">
        <v>44.966000000000001</v>
      </c>
      <c r="G9" s="3"/>
      <c r="H9" s="3"/>
      <c r="I9" s="14">
        <v>0</v>
      </c>
      <c r="J9" s="3">
        <v>0</v>
      </c>
      <c r="K9" s="3">
        <v>29.71</v>
      </c>
      <c r="L9" s="14">
        <v>0</v>
      </c>
      <c r="M9" s="3">
        <v>0</v>
      </c>
      <c r="N9" s="14">
        <v>0</v>
      </c>
      <c r="O9" s="14">
        <f t="shared" si="0"/>
        <v>5.4506880299646578</v>
      </c>
      <c r="P9" s="3"/>
    </row>
    <row r="10" spans="2:27" x14ac:dyDescent="0.2">
      <c r="B10" s="3">
        <v>29.71</v>
      </c>
      <c r="C10" s="1">
        <v>42.02</v>
      </c>
      <c r="E10" s="1">
        <v>122.68</v>
      </c>
      <c r="F10" s="1">
        <v>123.426</v>
      </c>
      <c r="G10" s="3"/>
      <c r="H10" s="3"/>
      <c r="I10" s="14">
        <v>0</v>
      </c>
      <c r="J10" s="3">
        <v>0</v>
      </c>
      <c r="K10" s="3">
        <v>31.86</v>
      </c>
      <c r="L10" s="14">
        <v>0</v>
      </c>
      <c r="M10" s="3">
        <v>0</v>
      </c>
      <c r="N10" s="14">
        <v>0</v>
      </c>
      <c r="O10" s="14">
        <f t="shared" si="0"/>
        <v>5.6444663166680336</v>
      </c>
      <c r="P10" s="3"/>
    </row>
    <row r="11" spans="2:27" x14ac:dyDescent="0.2">
      <c r="B11" s="3">
        <v>31.86</v>
      </c>
      <c r="C11" s="1">
        <v>44.924999999999997</v>
      </c>
      <c r="E11" s="1">
        <v>128.964</v>
      </c>
      <c r="F11" s="1">
        <v>101.761</v>
      </c>
      <c r="G11" s="3"/>
      <c r="H11" s="3"/>
      <c r="I11" s="14">
        <v>0</v>
      </c>
      <c r="J11" s="3">
        <v>0</v>
      </c>
      <c r="K11" s="3">
        <v>35.46</v>
      </c>
      <c r="L11" s="14">
        <v>0</v>
      </c>
      <c r="M11" s="3">
        <v>0</v>
      </c>
      <c r="N11" s="14">
        <v>0</v>
      </c>
      <c r="O11" s="14">
        <f t="shared" si="0"/>
        <v>5.9548299723837621</v>
      </c>
      <c r="P11" s="3"/>
    </row>
    <row r="12" spans="2:27" x14ac:dyDescent="0.2">
      <c r="B12" s="3">
        <v>35.46</v>
      </c>
      <c r="C12" s="1">
        <v>42.845999999999997</v>
      </c>
      <c r="E12" s="1">
        <v>99.238</v>
      </c>
      <c r="F12" s="1">
        <v>80.736000000000004</v>
      </c>
      <c r="G12" s="3"/>
      <c r="H12" s="3"/>
      <c r="I12" s="14">
        <v>0</v>
      </c>
      <c r="J12" s="3">
        <v>0</v>
      </c>
      <c r="K12" s="3">
        <v>44.64</v>
      </c>
      <c r="L12" s="14">
        <v>0</v>
      </c>
      <c r="M12" s="3">
        <v>0</v>
      </c>
      <c r="N12" s="14">
        <v>0</v>
      </c>
      <c r="O12" s="14">
        <f t="shared" si="0"/>
        <v>6.6813172353960262</v>
      </c>
      <c r="P12" s="3"/>
    </row>
    <row r="13" spans="2:27" x14ac:dyDescent="0.2">
      <c r="B13" s="3">
        <v>44.64</v>
      </c>
      <c r="C13" s="1">
        <v>124.6</v>
      </c>
      <c r="E13" s="1">
        <v>120.539</v>
      </c>
      <c r="F13" s="1">
        <v>96.975999999999999</v>
      </c>
      <c r="G13" s="3"/>
      <c r="H13" s="3"/>
      <c r="I13" s="14">
        <v>0</v>
      </c>
      <c r="J13" s="3">
        <v>0</v>
      </c>
      <c r="K13" s="3">
        <v>56.59</v>
      </c>
      <c r="L13" s="14">
        <v>0</v>
      </c>
      <c r="M13" s="3">
        <v>0</v>
      </c>
      <c r="N13" s="14">
        <v>0</v>
      </c>
      <c r="O13" s="14">
        <f t="shared" si="0"/>
        <v>7.5226325179421067</v>
      </c>
      <c r="P13" s="3"/>
    </row>
    <row r="14" spans="2:27" x14ac:dyDescent="0.2">
      <c r="B14" s="3">
        <v>56.59</v>
      </c>
      <c r="C14" s="1">
        <v>72.986000000000004</v>
      </c>
      <c r="E14" s="1">
        <v>108.71599999999999</v>
      </c>
      <c r="F14" s="1">
        <v>115.41500000000001</v>
      </c>
      <c r="G14" s="3"/>
      <c r="H14" s="3"/>
      <c r="I14" s="14">
        <v>0</v>
      </c>
      <c r="J14" s="3">
        <v>0</v>
      </c>
      <c r="K14" s="3">
        <v>41.26</v>
      </c>
      <c r="L14" s="14">
        <v>0</v>
      </c>
      <c r="M14" s="3">
        <v>0</v>
      </c>
      <c r="N14" s="14">
        <v>0</v>
      </c>
      <c r="O14" s="14">
        <f t="shared" si="0"/>
        <v>6.4233947411006902</v>
      </c>
      <c r="P14" s="3"/>
    </row>
    <row r="15" spans="2:27" x14ac:dyDescent="0.2">
      <c r="B15" s="3">
        <v>41.26</v>
      </c>
      <c r="C15" s="1">
        <v>36.932000000000002</v>
      </c>
      <c r="E15" s="1">
        <v>72.628</v>
      </c>
      <c r="F15" s="1">
        <v>150.88800000000001</v>
      </c>
      <c r="G15" s="3"/>
      <c r="H15" s="3"/>
      <c r="I15" s="14">
        <v>0</v>
      </c>
      <c r="J15" s="3">
        <v>0</v>
      </c>
      <c r="K15" s="3">
        <v>41.66</v>
      </c>
      <c r="L15" s="14">
        <v>0</v>
      </c>
      <c r="M15" s="3">
        <v>0</v>
      </c>
      <c r="N15" s="14">
        <v>0</v>
      </c>
      <c r="O15" s="14">
        <f t="shared" si="0"/>
        <v>6.4544558252419701</v>
      </c>
      <c r="P15" s="3"/>
    </row>
    <row r="16" spans="2:27" x14ac:dyDescent="0.2">
      <c r="B16" s="3">
        <v>41.66</v>
      </c>
      <c r="E16" s="1">
        <v>76.103999999999999</v>
      </c>
      <c r="F16" s="1">
        <v>146.05699999999999</v>
      </c>
      <c r="G16" s="3"/>
      <c r="H16" s="3"/>
      <c r="I16" s="14">
        <v>0</v>
      </c>
      <c r="J16" s="3">
        <v>0</v>
      </c>
      <c r="K16" s="3">
        <v>39.56</v>
      </c>
      <c r="L16" s="14">
        <v>0</v>
      </c>
      <c r="M16" s="3">
        <v>0</v>
      </c>
      <c r="N16" s="14">
        <v>0</v>
      </c>
      <c r="O16" s="14">
        <f t="shared" si="0"/>
        <v>6.2896740774065556</v>
      </c>
      <c r="P16" s="3"/>
    </row>
    <row r="17" spans="1:23" x14ac:dyDescent="0.2">
      <c r="B17" s="3">
        <v>39.56</v>
      </c>
      <c r="E17" s="1">
        <v>139.89699999999999</v>
      </c>
      <c r="F17" s="1">
        <v>118.438</v>
      </c>
      <c r="G17" s="3"/>
      <c r="H17" s="3"/>
      <c r="I17" s="14">
        <v>0</v>
      </c>
      <c r="J17" s="3">
        <v>0</v>
      </c>
      <c r="K17" s="3">
        <v>29.15</v>
      </c>
      <c r="L17" s="14">
        <v>0</v>
      </c>
      <c r="M17" s="3">
        <v>0</v>
      </c>
      <c r="N17" s="14">
        <v>0</v>
      </c>
      <c r="O17" s="14">
        <f t="shared" si="0"/>
        <v>5.3990739946772353</v>
      </c>
      <c r="P17" s="3"/>
    </row>
    <row r="18" spans="1:23" x14ac:dyDescent="0.2">
      <c r="B18" s="3">
        <v>29.15</v>
      </c>
      <c r="F18" s="1">
        <v>79.349000000000004</v>
      </c>
      <c r="G18" s="3"/>
      <c r="H18" s="3"/>
      <c r="I18" s="14">
        <v>0</v>
      </c>
      <c r="J18" s="3">
        <v>0</v>
      </c>
      <c r="K18" s="3">
        <v>88.36</v>
      </c>
      <c r="L18" s="14">
        <v>0</v>
      </c>
      <c r="M18" s="3">
        <v>0</v>
      </c>
      <c r="N18" s="14">
        <v>0</v>
      </c>
      <c r="O18" s="14">
        <f t="shared" si="0"/>
        <v>9.4</v>
      </c>
      <c r="P18" s="3"/>
      <c r="V18" s="3"/>
    </row>
    <row r="19" spans="1:23" x14ac:dyDescent="0.2">
      <c r="B19" s="3">
        <v>88.36</v>
      </c>
      <c r="G19" s="3"/>
      <c r="H19" s="3"/>
      <c r="I19" s="14">
        <v>0</v>
      </c>
      <c r="J19" s="3">
        <v>0</v>
      </c>
      <c r="K19" s="3">
        <v>58.8</v>
      </c>
      <c r="L19" s="14">
        <v>0</v>
      </c>
      <c r="M19" s="3">
        <v>0</v>
      </c>
      <c r="N19" s="14">
        <v>0</v>
      </c>
      <c r="O19" s="14">
        <f t="shared" si="0"/>
        <v>7.6681158050723255</v>
      </c>
      <c r="P19" s="3"/>
    </row>
    <row r="20" spans="1:23" x14ac:dyDescent="0.2">
      <c r="B20" s="3">
        <v>58.8</v>
      </c>
      <c r="G20" s="3"/>
      <c r="H20" s="3"/>
      <c r="I20" s="14">
        <v>0</v>
      </c>
      <c r="J20" s="3">
        <v>0</v>
      </c>
      <c r="K20" s="3">
        <v>51.27</v>
      </c>
      <c r="L20" s="14">
        <v>0</v>
      </c>
      <c r="M20" s="3">
        <v>0</v>
      </c>
      <c r="N20" s="14">
        <v>0</v>
      </c>
      <c r="O20" s="14">
        <f t="shared" si="0"/>
        <v>7.1603072559772185</v>
      </c>
      <c r="P20" s="3"/>
    </row>
    <row r="21" spans="1:23" x14ac:dyDescent="0.2">
      <c r="B21" s="3">
        <v>51.27</v>
      </c>
      <c r="G21" s="3"/>
      <c r="H21" s="3"/>
      <c r="I21" s="14">
        <v>0</v>
      </c>
      <c r="J21" s="3">
        <v>0</v>
      </c>
      <c r="K21" s="3">
        <v>84.98</v>
      </c>
      <c r="L21" s="14">
        <v>0</v>
      </c>
      <c r="M21" s="3">
        <v>0</v>
      </c>
      <c r="N21" s="14">
        <v>0</v>
      </c>
      <c r="O21" s="14">
        <f t="shared" si="0"/>
        <v>9.218459741193211</v>
      </c>
      <c r="P21" s="3"/>
    </row>
    <row r="22" spans="1:23" s="3" customFormat="1" x14ac:dyDescent="0.2">
      <c r="B22" s="3">
        <v>84.98</v>
      </c>
      <c r="I22" s="14">
        <v>0</v>
      </c>
      <c r="J22" s="3">
        <v>1</v>
      </c>
      <c r="K22" s="1">
        <v>143.041</v>
      </c>
      <c r="L22" s="14">
        <v>0</v>
      </c>
      <c r="M22" s="3">
        <v>1</v>
      </c>
      <c r="N22" s="14">
        <v>0</v>
      </c>
      <c r="O22" s="14">
        <f t="shared" si="0"/>
        <v>11.959974916361656</v>
      </c>
      <c r="Q22" s="1"/>
      <c r="R22" s="1"/>
      <c r="S22" s="1"/>
      <c r="T22" s="1"/>
      <c r="U22" s="1"/>
      <c r="V22" s="1"/>
      <c r="W22" s="1"/>
    </row>
    <row r="23" spans="1:23" s="3" customFormat="1" x14ac:dyDescent="0.2">
      <c r="G23" s="5"/>
      <c r="I23" s="14">
        <v>0</v>
      </c>
      <c r="J23" s="3">
        <v>1</v>
      </c>
      <c r="K23" s="1">
        <v>26.713000000000001</v>
      </c>
      <c r="L23" s="14">
        <v>0</v>
      </c>
      <c r="M23" s="3">
        <v>1</v>
      </c>
      <c r="N23" s="14">
        <v>0</v>
      </c>
      <c r="O23" s="14">
        <f t="shared" si="0"/>
        <v>5.1684620536480672</v>
      </c>
      <c r="Q23" s="1"/>
      <c r="R23" s="1"/>
      <c r="S23" s="1"/>
      <c r="T23" s="1"/>
      <c r="U23" s="1"/>
      <c r="V23" s="1"/>
      <c r="W23" s="1"/>
    </row>
    <row r="24" spans="1:23" s="3" customFormat="1" x14ac:dyDescent="0.2">
      <c r="I24" s="14">
        <v>0</v>
      </c>
      <c r="J24" s="3">
        <v>1</v>
      </c>
      <c r="K24" s="1">
        <v>84.215999999999994</v>
      </c>
      <c r="L24" s="14">
        <v>0</v>
      </c>
      <c r="M24" s="3">
        <v>1</v>
      </c>
      <c r="N24" s="14">
        <v>0</v>
      </c>
      <c r="O24" s="14">
        <f t="shared" si="0"/>
        <v>9.1769275904302514</v>
      </c>
      <c r="Q24" s="1"/>
      <c r="R24" s="1"/>
      <c r="S24" s="1"/>
      <c r="T24" s="1"/>
      <c r="U24" s="1"/>
      <c r="V24" s="1"/>
      <c r="W24" s="1"/>
    </row>
    <row r="25" spans="1:23" s="3" customFormat="1" x14ac:dyDescent="0.2">
      <c r="I25" s="14">
        <v>0</v>
      </c>
      <c r="J25" s="3">
        <v>1</v>
      </c>
      <c r="K25" s="1">
        <v>87.063000000000002</v>
      </c>
      <c r="L25" s="14">
        <v>0</v>
      </c>
      <c r="M25" s="3">
        <v>1</v>
      </c>
      <c r="N25" s="14">
        <v>0</v>
      </c>
      <c r="O25" s="14">
        <f t="shared" si="0"/>
        <v>9.3307555964134004</v>
      </c>
      <c r="Q25" s="1"/>
      <c r="R25" s="1"/>
      <c r="S25" s="1"/>
      <c r="T25" s="1"/>
      <c r="U25" s="1"/>
      <c r="V25" s="1"/>
      <c r="W25" s="1"/>
    </row>
    <row r="26" spans="1:23" x14ac:dyDescent="0.2">
      <c r="G26" s="3"/>
      <c r="H26" s="3"/>
      <c r="I26" s="14">
        <v>0</v>
      </c>
      <c r="J26" s="3">
        <v>1</v>
      </c>
      <c r="K26" s="1">
        <v>57.16</v>
      </c>
      <c r="L26" s="14">
        <v>0</v>
      </c>
      <c r="M26" s="3">
        <v>1</v>
      </c>
      <c r="N26" s="14">
        <v>0</v>
      </c>
      <c r="O26" s="14">
        <f t="shared" si="0"/>
        <v>7.5604232685743193</v>
      </c>
      <c r="P26" s="3"/>
    </row>
    <row r="27" spans="1:23" x14ac:dyDescent="0.2">
      <c r="A27" s="6" t="s">
        <v>0</v>
      </c>
      <c r="B27" s="6">
        <f>AVERAGE(B3:B22)</f>
        <v>44.260499999999993</v>
      </c>
      <c r="C27" s="17">
        <f>AVERAGE(C3:C15)</f>
        <v>69.418153846153842</v>
      </c>
      <c r="D27" s="3"/>
      <c r="E27" s="6">
        <f>AVERAGE(E3:E17)</f>
        <v>101.05713333333331</v>
      </c>
      <c r="F27" s="17">
        <f>AVERAGE(F3:F18)</f>
        <v>96.635000000000005</v>
      </c>
      <c r="G27" s="3"/>
      <c r="H27" s="3"/>
      <c r="I27" s="14">
        <v>0</v>
      </c>
      <c r="J27" s="3">
        <v>1</v>
      </c>
      <c r="K27" s="1">
        <v>74.763999999999996</v>
      </c>
      <c r="L27" s="14">
        <v>0</v>
      </c>
      <c r="M27" s="3">
        <v>1</v>
      </c>
      <c r="N27" s="14">
        <v>0</v>
      </c>
      <c r="O27" s="14">
        <f t="shared" si="0"/>
        <v>8.646617835893986</v>
      </c>
      <c r="P27" s="3"/>
    </row>
    <row r="28" spans="1:23" x14ac:dyDescent="0.2">
      <c r="A28" s="6" t="s">
        <v>12</v>
      </c>
      <c r="B28" s="7">
        <f>STDEV(B3:B22)</f>
        <v>17.136134021725194</v>
      </c>
      <c r="C28" s="7">
        <f>STDEV(C3:C15)</f>
        <v>34.328106011076294</v>
      </c>
      <c r="D28" s="3"/>
      <c r="E28" s="7">
        <f>STDEV(E3:E17)</f>
        <v>28.830585021730709</v>
      </c>
      <c r="F28" s="7">
        <f>STDEV(F3:F18)</f>
        <v>30.449621928687371</v>
      </c>
      <c r="G28" s="3"/>
      <c r="H28" s="3"/>
      <c r="I28" s="14">
        <v>0</v>
      </c>
      <c r="J28" s="3">
        <v>1</v>
      </c>
      <c r="K28" s="1">
        <v>65.17</v>
      </c>
      <c r="L28" s="14">
        <v>0</v>
      </c>
      <c r="M28" s="3">
        <v>1</v>
      </c>
      <c r="N28" s="14">
        <v>0</v>
      </c>
      <c r="O28" s="14">
        <f t="shared" si="0"/>
        <v>8.0727938162695576</v>
      </c>
      <c r="P28" s="3"/>
    </row>
    <row r="29" spans="1:23" x14ac:dyDescent="0.2">
      <c r="A29" s="6" t="s">
        <v>1</v>
      </c>
      <c r="B29" s="6">
        <f>B28/SQRT(20)</f>
        <v>3.8317560544124389</v>
      </c>
      <c r="C29" s="6">
        <f>C28/SQRT(13)</f>
        <v>9.5209035701922442</v>
      </c>
      <c r="D29" s="4"/>
      <c r="E29" s="6">
        <f>E28/SQRT(15)</f>
        <v>7.4440250433720019</v>
      </c>
      <c r="F29" s="6">
        <f>F28/SQRT(16)</f>
        <v>7.6124054821718428</v>
      </c>
      <c r="G29" s="4"/>
      <c r="H29" s="4"/>
      <c r="I29" s="14">
        <v>0</v>
      </c>
      <c r="J29" s="3">
        <v>1</v>
      </c>
      <c r="K29" s="1">
        <v>42.02</v>
      </c>
      <c r="L29" s="14">
        <v>0</v>
      </c>
      <c r="M29" s="3">
        <v>1</v>
      </c>
      <c r="N29" s="14">
        <v>0</v>
      </c>
      <c r="O29" s="14">
        <f t="shared" si="0"/>
        <v>6.4822835482567411</v>
      </c>
      <c r="P29" s="3"/>
      <c r="S29" s="3"/>
    </row>
    <row r="30" spans="1:23" x14ac:dyDescent="0.2">
      <c r="A30" s="3"/>
      <c r="G30" s="4"/>
      <c r="H30" s="12"/>
      <c r="I30" s="14">
        <v>0</v>
      </c>
      <c r="J30" s="3">
        <v>1</v>
      </c>
      <c r="K30" s="1">
        <v>44.924999999999997</v>
      </c>
      <c r="L30" s="14">
        <v>0</v>
      </c>
      <c r="M30" s="3">
        <v>1</v>
      </c>
      <c r="N30" s="14">
        <v>0</v>
      </c>
      <c r="O30" s="14">
        <f t="shared" si="0"/>
        <v>6.7026114313750877</v>
      </c>
      <c r="P30" s="3"/>
    </row>
    <row r="31" spans="1:23" x14ac:dyDescent="0.2">
      <c r="A31" s="4"/>
      <c r="B31" s="3"/>
      <c r="C31" s="3"/>
      <c r="D31" s="3"/>
      <c r="E31" s="3"/>
      <c r="F31" s="3"/>
      <c r="G31" s="3"/>
      <c r="H31" s="3"/>
      <c r="I31" s="14">
        <v>0</v>
      </c>
      <c r="J31" s="3">
        <v>1</v>
      </c>
      <c r="K31" s="1">
        <v>42.845999999999997</v>
      </c>
      <c r="L31" s="14">
        <v>0</v>
      </c>
      <c r="M31" s="3">
        <v>1</v>
      </c>
      <c r="N31" s="14">
        <v>0</v>
      </c>
      <c r="O31" s="14">
        <f t="shared" si="0"/>
        <v>6.5456856019824228</v>
      </c>
      <c r="P31" s="3"/>
    </row>
    <row r="32" spans="1:23" x14ac:dyDescent="0.2">
      <c r="A32" s="4"/>
      <c r="B32" s="3"/>
      <c r="C32" s="3"/>
      <c r="D32" s="3"/>
      <c r="E32" s="3"/>
      <c r="F32" s="3"/>
      <c r="G32" s="3"/>
      <c r="H32" s="3"/>
      <c r="I32" s="14">
        <v>0</v>
      </c>
      <c r="J32" s="3">
        <v>1</v>
      </c>
      <c r="K32" s="1">
        <v>124.6</v>
      </c>
      <c r="L32" s="14">
        <v>0</v>
      </c>
      <c r="M32" s="3">
        <v>1</v>
      </c>
      <c r="N32" s="14">
        <v>0</v>
      </c>
      <c r="O32" s="14">
        <f t="shared" ref="O32:O65" si="1">SQRT(K32)</f>
        <v>11.16243700990066</v>
      </c>
      <c r="P32" s="3"/>
    </row>
    <row r="33" spans="9:19" x14ac:dyDescent="0.2">
      <c r="I33" s="14">
        <v>0</v>
      </c>
      <c r="J33" s="3">
        <v>1</v>
      </c>
      <c r="K33" s="1">
        <v>72.986000000000004</v>
      </c>
      <c r="L33" s="14">
        <v>0</v>
      </c>
      <c r="M33" s="3">
        <v>1</v>
      </c>
      <c r="N33" s="14">
        <v>0</v>
      </c>
      <c r="O33" s="14">
        <f t="shared" si="1"/>
        <v>8.5431844180024576</v>
      </c>
      <c r="P33" s="3"/>
    </row>
    <row r="34" spans="9:19" x14ac:dyDescent="0.2">
      <c r="I34" s="14">
        <v>0</v>
      </c>
      <c r="J34" s="3">
        <v>1</v>
      </c>
      <c r="K34" s="1">
        <v>36.932000000000002</v>
      </c>
      <c r="L34" s="14">
        <v>0</v>
      </c>
      <c r="M34" s="3">
        <v>1</v>
      </c>
      <c r="N34" s="14">
        <v>0</v>
      </c>
      <c r="O34" s="14">
        <f t="shared" si="1"/>
        <v>6.0771703941884008</v>
      </c>
      <c r="P34" s="3"/>
    </row>
    <row r="35" spans="9:19" x14ac:dyDescent="0.2">
      <c r="I35" s="14">
        <v>2</v>
      </c>
      <c r="J35" s="3">
        <v>0</v>
      </c>
      <c r="K35" s="1">
        <v>63.923999999999999</v>
      </c>
      <c r="L35" s="14">
        <v>2</v>
      </c>
      <c r="M35" s="3">
        <v>0</v>
      </c>
      <c r="N35" s="14">
        <v>2</v>
      </c>
      <c r="O35" s="14">
        <f t="shared" si="1"/>
        <v>7.9952485890058478</v>
      </c>
      <c r="P35" s="3"/>
    </row>
    <row r="36" spans="9:19" x14ac:dyDescent="0.2">
      <c r="I36" s="14">
        <v>2</v>
      </c>
      <c r="J36" s="3">
        <v>0</v>
      </c>
      <c r="K36" s="1">
        <v>48.945999999999998</v>
      </c>
      <c r="L36" s="14">
        <v>2</v>
      </c>
      <c r="M36" s="3">
        <v>0</v>
      </c>
      <c r="N36" s="14">
        <v>2</v>
      </c>
      <c r="O36" s="14">
        <f t="shared" si="1"/>
        <v>6.9961417938746777</v>
      </c>
      <c r="P36" s="3"/>
    </row>
    <row r="37" spans="9:19" x14ac:dyDescent="0.2">
      <c r="I37" s="14">
        <v>2</v>
      </c>
      <c r="J37" s="3">
        <v>0</v>
      </c>
      <c r="K37" s="1">
        <v>79.831999999999994</v>
      </c>
      <c r="L37" s="14">
        <v>2</v>
      </c>
      <c r="M37" s="3">
        <v>0</v>
      </c>
      <c r="N37" s="14">
        <v>2</v>
      </c>
      <c r="O37" s="14">
        <f t="shared" si="1"/>
        <v>8.9348754887799071</v>
      </c>
      <c r="P37" s="3"/>
    </row>
    <row r="38" spans="9:19" x14ac:dyDescent="0.2">
      <c r="I38" s="14">
        <v>2</v>
      </c>
      <c r="J38" s="3">
        <v>0</v>
      </c>
      <c r="K38" s="1">
        <v>135.72499999999999</v>
      </c>
      <c r="L38" s="14">
        <v>2</v>
      </c>
      <c r="M38" s="3">
        <v>0</v>
      </c>
      <c r="N38" s="14">
        <v>2</v>
      </c>
      <c r="O38" s="14">
        <f t="shared" si="1"/>
        <v>11.650107295643247</v>
      </c>
      <c r="P38" s="3"/>
    </row>
    <row r="39" spans="9:19" x14ac:dyDescent="0.2">
      <c r="I39" s="14">
        <v>2</v>
      </c>
      <c r="J39" s="3">
        <v>0</v>
      </c>
      <c r="K39" s="1">
        <v>88.123000000000005</v>
      </c>
      <c r="L39" s="14">
        <v>2</v>
      </c>
      <c r="M39" s="3">
        <v>0</v>
      </c>
      <c r="N39" s="14">
        <v>2</v>
      </c>
      <c r="O39" s="14">
        <f t="shared" si="1"/>
        <v>9.3873851524266332</v>
      </c>
      <c r="P39" s="3"/>
    </row>
    <row r="40" spans="9:19" x14ac:dyDescent="0.2">
      <c r="I40" s="14">
        <v>2</v>
      </c>
      <c r="J40" s="3">
        <v>0</v>
      </c>
      <c r="K40" s="1">
        <v>133.864</v>
      </c>
      <c r="L40" s="14">
        <v>2</v>
      </c>
      <c r="M40" s="3">
        <v>0</v>
      </c>
      <c r="N40" s="14">
        <v>2</v>
      </c>
      <c r="O40" s="14">
        <f t="shared" si="1"/>
        <v>11.569961106244049</v>
      </c>
      <c r="P40" s="3"/>
    </row>
    <row r="41" spans="9:19" x14ac:dyDescent="0.2">
      <c r="I41" s="14">
        <v>2</v>
      </c>
      <c r="J41" s="3">
        <v>0</v>
      </c>
      <c r="K41" s="1">
        <v>96.677000000000007</v>
      </c>
      <c r="L41" s="14">
        <v>2</v>
      </c>
      <c r="M41" s="3">
        <v>0</v>
      </c>
      <c r="N41" s="14">
        <v>2</v>
      </c>
      <c r="O41" s="14">
        <f t="shared" si="1"/>
        <v>9.8324462876742942</v>
      </c>
      <c r="P41" s="3"/>
    </row>
    <row r="42" spans="9:19" x14ac:dyDescent="0.2">
      <c r="I42" s="14">
        <v>2</v>
      </c>
      <c r="J42" s="3">
        <v>0</v>
      </c>
      <c r="K42" s="1">
        <v>122.68</v>
      </c>
      <c r="L42" s="14">
        <v>2</v>
      </c>
      <c r="M42" s="3">
        <v>0</v>
      </c>
      <c r="N42" s="14">
        <v>2</v>
      </c>
      <c r="O42" s="14">
        <f t="shared" si="1"/>
        <v>11.07610039680031</v>
      </c>
      <c r="P42" s="3"/>
    </row>
    <row r="43" spans="9:19" x14ac:dyDescent="0.2">
      <c r="I43" s="14">
        <v>2</v>
      </c>
      <c r="J43" s="3">
        <v>0</v>
      </c>
      <c r="K43" s="1">
        <v>128.964</v>
      </c>
      <c r="L43" s="14">
        <v>2</v>
      </c>
      <c r="M43" s="3">
        <v>0</v>
      </c>
      <c r="N43" s="14">
        <v>2</v>
      </c>
      <c r="O43" s="14">
        <f t="shared" si="1"/>
        <v>11.356231769385477</v>
      </c>
      <c r="P43" s="3"/>
    </row>
    <row r="44" spans="9:19" x14ac:dyDescent="0.2">
      <c r="I44" s="14">
        <v>2</v>
      </c>
      <c r="J44" s="3">
        <v>0</v>
      </c>
      <c r="K44" s="1">
        <v>99.238</v>
      </c>
      <c r="L44" s="14">
        <v>2</v>
      </c>
      <c r="M44" s="3">
        <v>0</v>
      </c>
      <c r="N44" s="14">
        <v>2</v>
      </c>
      <c r="O44" s="14">
        <f t="shared" si="1"/>
        <v>9.9618271416442479</v>
      </c>
      <c r="P44" s="3"/>
    </row>
    <row r="45" spans="9:19" x14ac:dyDescent="0.2">
      <c r="I45" s="14">
        <v>2</v>
      </c>
      <c r="J45" s="3">
        <v>0</v>
      </c>
      <c r="K45" s="1">
        <v>120.539</v>
      </c>
      <c r="L45" s="14">
        <v>2</v>
      </c>
      <c r="M45" s="3">
        <v>0</v>
      </c>
      <c r="N45" s="14">
        <v>2</v>
      </c>
      <c r="O45" s="14">
        <f t="shared" si="1"/>
        <v>10.979025457662443</v>
      </c>
      <c r="P45" s="3"/>
      <c r="S45" s="3"/>
    </row>
    <row r="46" spans="9:19" x14ac:dyDescent="0.2">
      <c r="I46" s="14">
        <v>2</v>
      </c>
      <c r="J46" s="3">
        <v>0</v>
      </c>
      <c r="K46" s="1">
        <v>108.71599999999999</v>
      </c>
      <c r="L46" s="14">
        <v>2</v>
      </c>
      <c r="M46" s="3">
        <v>0</v>
      </c>
      <c r="N46" s="14">
        <v>2</v>
      </c>
      <c r="O46" s="14">
        <f t="shared" si="1"/>
        <v>10.426696504646138</v>
      </c>
      <c r="P46" s="3"/>
    </row>
    <row r="47" spans="9:19" x14ac:dyDescent="0.2">
      <c r="I47" s="14">
        <v>2</v>
      </c>
      <c r="J47" s="3">
        <v>0</v>
      </c>
      <c r="K47" s="1">
        <v>72.628</v>
      </c>
      <c r="L47" s="14">
        <v>2</v>
      </c>
      <c r="M47" s="3">
        <v>0</v>
      </c>
      <c r="N47" s="14">
        <v>2</v>
      </c>
      <c r="O47" s="14">
        <f t="shared" si="1"/>
        <v>8.5222062871066431</v>
      </c>
      <c r="P47" s="3"/>
    </row>
    <row r="48" spans="9:19" x14ac:dyDescent="0.2">
      <c r="I48" s="14">
        <v>2</v>
      </c>
      <c r="J48" s="3">
        <v>0</v>
      </c>
      <c r="K48" s="1">
        <v>76.103999999999999</v>
      </c>
      <c r="L48" s="14">
        <v>2</v>
      </c>
      <c r="M48" s="3">
        <v>0</v>
      </c>
      <c r="N48" s="14">
        <v>2</v>
      </c>
      <c r="O48" s="14">
        <f t="shared" si="1"/>
        <v>8.7237606569644033</v>
      </c>
      <c r="P48" s="3"/>
    </row>
    <row r="49" spans="9:22" x14ac:dyDescent="0.2">
      <c r="I49" s="14">
        <v>2</v>
      </c>
      <c r="J49" s="3">
        <v>0</v>
      </c>
      <c r="K49" s="1">
        <v>139.89699999999999</v>
      </c>
      <c r="L49" s="14">
        <v>2</v>
      </c>
      <c r="M49" s="3">
        <v>0</v>
      </c>
      <c r="N49" s="14">
        <v>2</v>
      </c>
      <c r="O49" s="14">
        <f t="shared" si="1"/>
        <v>11.827806220935479</v>
      </c>
      <c r="P49" s="3"/>
    </row>
    <row r="50" spans="9:22" x14ac:dyDescent="0.2">
      <c r="I50" s="14">
        <v>2</v>
      </c>
      <c r="J50" s="1">
        <v>1</v>
      </c>
      <c r="K50" s="1">
        <v>57.575000000000003</v>
      </c>
      <c r="L50" s="14">
        <v>2</v>
      </c>
      <c r="M50" s="1">
        <v>1</v>
      </c>
      <c r="N50" s="14">
        <v>2</v>
      </c>
      <c r="O50" s="14">
        <f t="shared" si="1"/>
        <v>7.5878191860375797</v>
      </c>
      <c r="P50" s="3"/>
    </row>
    <row r="51" spans="9:22" x14ac:dyDescent="0.2">
      <c r="I51" s="14">
        <v>2</v>
      </c>
      <c r="J51" s="1">
        <v>1</v>
      </c>
      <c r="K51" s="1">
        <v>93.641000000000005</v>
      </c>
      <c r="L51" s="14">
        <v>2</v>
      </c>
      <c r="M51" s="1">
        <v>1</v>
      </c>
      <c r="N51" s="14">
        <v>2</v>
      </c>
      <c r="O51" s="14">
        <f t="shared" si="1"/>
        <v>9.6768279926843803</v>
      </c>
      <c r="P51" s="3"/>
    </row>
    <row r="52" spans="9:22" x14ac:dyDescent="0.2">
      <c r="I52" s="14">
        <v>2</v>
      </c>
      <c r="J52" s="1">
        <v>1</v>
      </c>
      <c r="K52" s="1">
        <v>114.137</v>
      </c>
      <c r="L52" s="14">
        <v>2</v>
      </c>
      <c r="M52" s="1">
        <v>1</v>
      </c>
      <c r="N52" s="14">
        <v>2</v>
      </c>
      <c r="O52" s="14">
        <f t="shared" si="1"/>
        <v>10.683491938500257</v>
      </c>
      <c r="P52" s="3"/>
    </row>
    <row r="53" spans="9:22" x14ac:dyDescent="0.2">
      <c r="I53" s="14">
        <v>2</v>
      </c>
      <c r="J53" s="1">
        <v>1</v>
      </c>
      <c r="K53" s="1">
        <v>58.470999999999997</v>
      </c>
      <c r="L53" s="14">
        <v>2</v>
      </c>
      <c r="M53" s="1">
        <v>1</v>
      </c>
      <c r="N53" s="14">
        <v>2</v>
      </c>
      <c r="O53" s="14">
        <f t="shared" si="1"/>
        <v>7.6466332460763411</v>
      </c>
      <c r="P53" s="3"/>
    </row>
    <row r="54" spans="9:22" x14ac:dyDescent="0.2">
      <c r="I54" s="14">
        <v>2</v>
      </c>
      <c r="J54" s="1">
        <v>1</v>
      </c>
      <c r="K54" s="1">
        <v>79.722999999999999</v>
      </c>
      <c r="L54" s="14">
        <v>2</v>
      </c>
      <c r="M54" s="1">
        <v>1</v>
      </c>
      <c r="N54" s="14">
        <v>2</v>
      </c>
      <c r="O54" s="14">
        <f t="shared" si="1"/>
        <v>8.9287737119942729</v>
      </c>
      <c r="P54" s="3"/>
    </row>
    <row r="55" spans="9:22" x14ac:dyDescent="0.2">
      <c r="I55" s="14">
        <v>2</v>
      </c>
      <c r="J55" s="1">
        <v>1</v>
      </c>
      <c r="K55" s="1">
        <v>84.600999999999999</v>
      </c>
      <c r="L55" s="14">
        <v>2</v>
      </c>
      <c r="M55" s="1">
        <v>1</v>
      </c>
      <c r="N55" s="14">
        <v>2</v>
      </c>
      <c r="O55" s="14">
        <f t="shared" si="1"/>
        <v>9.19788019056565</v>
      </c>
      <c r="P55" s="3"/>
    </row>
    <row r="56" spans="9:22" x14ac:dyDescent="0.2">
      <c r="I56" s="14">
        <v>2</v>
      </c>
      <c r="J56" s="1">
        <v>1</v>
      </c>
      <c r="K56" s="1">
        <v>44.966000000000001</v>
      </c>
      <c r="L56" s="14">
        <v>2</v>
      </c>
      <c r="M56" s="1">
        <v>1</v>
      </c>
      <c r="N56" s="14">
        <v>2</v>
      </c>
      <c r="O56" s="14">
        <f t="shared" si="1"/>
        <v>6.7056692432597655</v>
      </c>
      <c r="P56" s="3"/>
    </row>
    <row r="57" spans="9:22" x14ac:dyDescent="0.2">
      <c r="I57" s="14">
        <v>2</v>
      </c>
      <c r="J57" s="1">
        <v>1</v>
      </c>
      <c r="K57" s="1">
        <v>123.426</v>
      </c>
      <c r="L57" s="14">
        <v>2</v>
      </c>
      <c r="M57" s="1">
        <v>1</v>
      </c>
      <c r="N57" s="14">
        <v>2</v>
      </c>
      <c r="O57" s="14">
        <f t="shared" si="1"/>
        <v>11.109725469155393</v>
      </c>
      <c r="P57" s="3"/>
    </row>
    <row r="58" spans="9:22" x14ac:dyDescent="0.2">
      <c r="I58" s="14">
        <v>2</v>
      </c>
      <c r="J58" s="1">
        <v>1</v>
      </c>
      <c r="K58" s="1">
        <v>101.761</v>
      </c>
      <c r="L58" s="14">
        <v>2</v>
      </c>
      <c r="M58" s="1">
        <v>1</v>
      </c>
      <c r="N58" s="14">
        <v>2</v>
      </c>
      <c r="O58" s="14">
        <f t="shared" si="1"/>
        <v>10.087665735937129</v>
      </c>
      <c r="P58" s="3"/>
    </row>
    <row r="59" spans="9:22" x14ac:dyDescent="0.2">
      <c r="I59" s="14">
        <v>2</v>
      </c>
      <c r="J59" s="1">
        <v>1</v>
      </c>
      <c r="K59" s="1">
        <v>80.736000000000004</v>
      </c>
      <c r="L59" s="14">
        <v>2</v>
      </c>
      <c r="M59" s="1">
        <v>1</v>
      </c>
      <c r="N59" s="14">
        <v>2</v>
      </c>
      <c r="O59" s="14">
        <f t="shared" si="1"/>
        <v>8.9853213632012068</v>
      </c>
      <c r="P59" s="3"/>
      <c r="V59" s="3"/>
    </row>
    <row r="60" spans="9:22" x14ac:dyDescent="0.2">
      <c r="I60" s="14">
        <v>2</v>
      </c>
      <c r="J60" s="1">
        <v>1</v>
      </c>
      <c r="K60" s="1">
        <v>96.975999999999999</v>
      </c>
      <c r="L60" s="14">
        <v>2</v>
      </c>
      <c r="M60" s="1">
        <v>1</v>
      </c>
      <c r="N60" s="14">
        <v>2</v>
      </c>
      <c r="O60" s="14">
        <f t="shared" si="1"/>
        <v>9.8476393110227178</v>
      </c>
      <c r="P60" s="3"/>
    </row>
    <row r="61" spans="9:22" x14ac:dyDescent="0.2">
      <c r="I61" s="14">
        <v>2</v>
      </c>
      <c r="J61" s="1">
        <v>1</v>
      </c>
      <c r="K61" s="1">
        <v>115.41500000000001</v>
      </c>
      <c r="L61" s="14">
        <v>2</v>
      </c>
      <c r="M61" s="1">
        <v>1</v>
      </c>
      <c r="N61" s="14">
        <v>2</v>
      </c>
      <c r="O61" s="14">
        <f t="shared" si="1"/>
        <v>10.743137344370126</v>
      </c>
      <c r="P61" s="3"/>
    </row>
    <row r="62" spans="9:22" x14ac:dyDescent="0.2">
      <c r="I62" s="14">
        <v>2</v>
      </c>
      <c r="J62" s="1">
        <v>1</v>
      </c>
      <c r="K62" s="1">
        <v>150.88800000000001</v>
      </c>
      <c r="L62" s="14">
        <v>2</v>
      </c>
      <c r="M62" s="1">
        <v>1</v>
      </c>
      <c r="N62" s="14">
        <v>2</v>
      </c>
      <c r="O62" s="14">
        <f t="shared" si="1"/>
        <v>12.283647666715291</v>
      </c>
      <c r="P62" s="3"/>
    </row>
    <row r="63" spans="9:22" x14ac:dyDescent="0.2">
      <c r="I63" s="14">
        <v>2</v>
      </c>
      <c r="J63" s="1">
        <v>1</v>
      </c>
      <c r="K63" s="1">
        <v>146.05699999999999</v>
      </c>
      <c r="L63" s="14">
        <v>2</v>
      </c>
      <c r="M63" s="1">
        <v>1</v>
      </c>
      <c r="N63" s="14">
        <v>2</v>
      </c>
      <c r="O63" s="14">
        <f t="shared" si="1"/>
        <v>12.0854044202087</v>
      </c>
      <c r="P63" s="3"/>
    </row>
    <row r="64" spans="9:22" x14ac:dyDescent="0.2">
      <c r="I64" s="14">
        <v>2</v>
      </c>
      <c r="J64" s="1">
        <v>1</v>
      </c>
      <c r="K64" s="1">
        <v>118.438</v>
      </c>
      <c r="L64" s="14">
        <v>2</v>
      </c>
      <c r="M64" s="1">
        <v>1</v>
      </c>
      <c r="N64" s="14">
        <v>2</v>
      </c>
      <c r="O64" s="14">
        <f t="shared" si="1"/>
        <v>10.882922401634591</v>
      </c>
      <c r="P64" s="3"/>
    </row>
    <row r="65" spans="9:16" x14ac:dyDescent="0.2">
      <c r="I65" s="14">
        <v>2</v>
      </c>
      <c r="J65" s="1">
        <v>1</v>
      </c>
      <c r="K65" s="1">
        <v>79.349000000000004</v>
      </c>
      <c r="L65" s="14">
        <v>2</v>
      </c>
      <c r="M65" s="1">
        <v>1</v>
      </c>
      <c r="N65" s="14">
        <v>2</v>
      </c>
      <c r="O65" s="14">
        <f t="shared" si="1"/>
        <v>8.9078055659067914</v>
      </c>
      <c r="P65" s="3"/>
    </row>
    <row r="66" spans="9:16" x14ac:dyDescent="0.2">
      <c r="O66" s="14"/>
      <c r="P66" s="3"/>
    </row>
    <row r="67" spans="9:16" x14ac:dyDescent="0.2">
      <c r="O67" s="14"/>
      <c r="P67" s="3"/>
    </row>
    <row r="68" spans="9:16" x14ac:dyDescent="0.2">
      <c r="O68" s="14"/>
      <c r="P68" s="3"/>
    </row>
    <row r="69" spans="9:16" x14ac:dyDescent="0.2">
      <c r="O69" s="14"/>
      <c r="P69" s="3"/>
    </row>
    <row r="70" spans="9:16" x14ac:dyDescent="0.2">
      <c r="O70" s="14"/>
      <c r="P70" s="3"/>
    </row>
    <row r="71" spans="9:16" x14ac:dyDescent="0.2">
      <c r="O71" s="14"/>
      <c r="P71" s="3"/>
    </row>
    <row r="72" spans="9:16" x14ac:dyDescent="0.2">
      <c r="O72" s="14"/>
      <c r="P72" s="3"/>
    </row>
    <row r="73" spans="9:16" x14ac:dyDescent="0.2">
      <c r="O73" s="14"/>
      <c r="P73" s="3"/>
    </row>
    <row r="74" spans="9:16" x14ac:dyDescent="0.2">
      <c r="O74" s="14"/>
      <c r="P74" s="3"/>
    </row>
    <row r="75" spans="9:16" x14ac:dyDescent="0.2">
      <c r="O75" s="14"/>
      <c r="P75" s="3"/>
    </row>
    <row r="76" spans="9:16" x14ac:dyDescent="0.2">
      <c r="O76" s="14"/>
      <c r="P76" s="3"/>
    </row>
    <row r="77" spans="9:16" x14ac:dyDescent="0.2">
      <c r="O77" s="14"/>
      <c r="P77" s="3"/>
    </row>
    <row r="78" spans="9:16" x14ac:dyDescent="0.2">
      <c r="O78" s="14"/>
      <c r="P78" s="3"/>
    </row>
    <row r="87" spans="22:22" x14ac:dyDescent="0.2">
      <c r="V87" s="3"/>
    </row>
    <row r="102" spans="22:22" x14ac:dyDescent="0.2">
      <c r="V102" s="3"/>
    </row>
    <row r="103" spans="22:22" x14ac:dyDescent="0.2">
      <c r="V103" s="4"/>
    </row>
  </sheetData>
  <mergeCells count="2">
    <mergeCell ref="B1:C1"/>
    <mergeCell ref="E1:F1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90" zoomScaleNormal="90" zoomScalePageLayoutView="90" workbookViewId="0">
      <selection activeCell="M25" sqref="M25"/>
    </sheetView>
  </sheetViews>
  <sheetFormatPr baseColWidth="10" defaultColWidth="8.83203125" defaultRowHeight="16" x14ac:dyDescent="0.2"/>
  <cols>
    <col min="1" max="1" width="31.33203125" style="1" customWidth="1"/>
    <col min="2" max="2" width="17" style="1" customWidth="1"/>
    <col min="3" max="3" width="17.6640625" style="1" customWidth="1"/>
    <col min="4" max="4" width="8.83203125" style="3"/>
    <col min="5" max="5" width="17.6640625" style="1" customWidth="1"/>
    <col min="6" max="6" width="17.5" style="1" customWidth="1"/>
    <col min="7" max="16384" width="8.83203125" style="1"/>
  </cols>
  <sheetData>
    <row r="1" spans="1:22" x14ac:dyDescent="0.2">
      <c r="B1" s="18" t="s">
        <v>2</v>
      </c>
      <c r="C1" s="18"/>
      <c r="D1" s="4"/>
      <c r="E1" s="19" t="s">
        <v>13</v>
      </c>
      <c r="F1" s="19"/>
    </row>
    <row r="2" spans="1:22" x14ac:dyDescent="0.2">
      <c r="B2" s="2" t="s">
        <v>9</v>
      </c>
      <c r="C2" s="2" t="s">
        <v>10</v>
      </c>
      <c r="D2" s="4"/>
      <c r="E2" s="2" t="s">
        <v>9</v>
      </c>
      <c r="F2" s="2" t="s">
        <v>10</v>
      </c>
    </row>
    <row r="3" spans="1:22" x14ac:dyDescent="0.2">
      <c r="A3" s="6" t="s">
        <v>0</v>
      </c>
      <c r="B3" s="15">
        <v>44.260499999999993</v>
      </c>
      <c r="C3" s="15">
        <v>69.418153846153842</v>
      </c>
      <c r="D3" s="16"/>
      <c r="E3" s="15">
        <v>101.05713333333331</v>
      </c>
      <c r="F3" s="15">
        <v>96.635000000000005</v>
      </c>
    </row>
    <row r="4" spans="1:22" x14ac:dyDescent="0.2">
      <c r="A4" s="6" t="s">
        <v>1</v>
      </c>
      <c r="B4" s="15">
        <v>3.8317560544124389</v>
      </c>
      <c r="C4" s="15">
        <v>9.5209035701922442</v>
      </c>
      <c r="D4" s="16"/>
      <c r="E4" s="15">
        <v>7.4440250433720019</v>
      </c>
      <c r="F4" s="15">
        <v>7.6124054821718428</v>
      </c>
    </row>
    <row r="5" spans="1:22" x14ac:dyDescent="0.2">
      <c r="B5" s="9"/>
      <c r="C5" s="9"/>
      <c r="D5" s="8"/>
      <c r="E5" s="9"/>
      <c r="F5" s="9"/>
    </row>
    <row r="6" spans="1:22" x14ac:dyDescent="0.2">
      <c r="B6" s="9"/>
      <c r="C6" s="9"/>
      <c r="D6" s="8"/>
      <c r="E6" s="9"/>
      <c r="F6" s="9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B7" s="9"/>
      <c r="C7" s="9"/>
      <c r="D7" s="8"/>
      <c r="E7" s="9"/>
      <c r="F7" s="9"/>
      <c r="M7" s="3"/>
      <c r="N7" s="4"/>
      <c r="O7" s="4"/>
      <c r="P7" s="3"/>
      <c r="Q7" s="3"/>
      <c r="R7" s="4"/>
      <c r="S7" s="4"/>
      <c r="T7" s="3"/>
      <c r="U7" s="3"/>
      <c r="V7" s="4"/>
    </row>
    <row r="8" spans="1:22" x14ac:dyDescent="0.2">
      <c r="B8" s="9"/>
      <c r="C8" s="9"/>
      <c r="D8" s="8"/>
      <c r="E8" s="9"/>
      <c r="F8" s="9"/>
    </row>
    <row r="9" spans="1:22" x14ac:dyDescent="0.2">
      <c r="B9" s="9"/>
      <c r="C9" s="9"/>
      <c r="D9" s="8"/>
      <c r="E9" s="9"/>
      <c r="F9" s="9"/>
    </row>
    <row r="10" spans="1:22" x14ac:dyDescent="0.2">
      <c r="B10" s="9"/>
      <c r="C10" s="9"/>
      <c r="D10" s="8"/>
      <c r="E10" s="9"/>
      <c r="F10" s="9"/>
    </row>
    <row r="11" spans="1:22" x14ac:dyDescent="0.2">
      <c r="B11" s="9"/>
      <c r="C11" s="9"/>
      <c r="D11" s="8"/>
      <c r="E11" s="9"/>
      <c r="F11" s="9"/>
    </row>
    <row r="12" spans="1:22" x14ac:dyDescent="0.2">
      <c r="B12" s="9"/>
      <c r="C12" s="9"/>
      <c r="D12" s="8"/>
      <c r="E12" s="9"/>
      <c r="F12" s="9"/>
    </row>
    <row r="13" spans="1:22" x14ac:dyDescent="0.2">
      <c r="B13" s="9"/>
      <c r="C13" s="9"/>
      <c r="D13" s="8"/>
      <c r="E13" s="9"/>
      <c r="F13" s="9"/>
    </row>
    <row r="14" spans="1:22" x14ac:dyDescent="0.2">
      <c r="B14" s="9"/>
      <c r="C14" s="9"/>
      <c r="D14" s="8"/>
      <c r="E14" s="9"/>
      <c r="F14" s="9"/>
    </row>
    <row r="15" spans="1:22" x14ac:dyDescent="0.2">
      <c r="B15" s="9"/>
      <c r="C15" s="9"/>
      <c r="D15" s="8"/>
      <c r="E15" s="9"/>
      <c r="F15" s="9"/>
    </row>
    <row r="16" spans="1:22" x14ac:dyDescent="0.2">
      <c r="B16" s="9"/>
      <c r="C16" s="9"/>
      <c r="D16" s="8"/>
      <c r="E16" s="9"/>
      <c r="F16" s="9"/>
    </row>
    <row r="17" spans="1:9" x14ac:dyDescent="0.2">
      <c r="B17" s="9"/>
      <c r="C17" s="9"/>
      <c r="D17" s="8"/>
      <c r="E17" s="9"/>
      <c r="F17" s="9"/>
    </row>
    <row r="18" spans="1:9" x14ac:dyDescent="0.2">
      <c r="B18" s="9"/>
      <c r="C18" s="9"/>
      <c r="D18" s="8"/>
      <c r="E18" s="9"/>
      <c r="F18" s="9"/>
    </row>
    <row r="19" spans="1:9" x14ac:dyDescent="0.2">
      <c r="B19" s="9"/>
      <c r="C19" s="9"/>
      <c r="D19" s="8"/>
      <c r="E19" s="9"/>
      <c r="F19" s="9"/>
    </row>
    <row r="20" spans="1:9" x14ac:dyDescent="0.2">
      <c r="B20" s="9"/>
      <c r="C20" s="8"/>
      <c r="D20" s="8"/>
      <c r="E20" s="9"/>
      <c r="F20" s="9"/>
    </row>
    <row r="21" spans="1:9" x14ac:dyDescent="0.2">
      <c r="B21" s="8"/>
      <c r="C21" s="8"/>
      <c r="D21" s="8"/>
      <c r="E21" s="8"/>
      <c r="F21" s="8"/>
    </row>
    <row r="22" spans="1:9" x14ac:dyDescent="0.2">
      <c r="B22" s="8"/>
      <c r="C22" s="8"/>
      <c r="D22" s="8"/>
      <c r="E22" s="10"/>
      <c r="F22" s="8"/>
    </row>
    <row r="23" spans="1:9" x14ac:dyDescent="0.2">
      <c r="B23" s="8"/>
      <c r="C23" s="8"/>
      <c r="D23" s="8"/>
      <c r="E23" s="8"/>
      <c r="F23" s="8"/>
    </row>
    <row r="24" spans="1:9" x14ac:dyDescent="0.2">
      <c r="B24" s="8"/>
      <c r="C24" s="8"/>
      <c r="D24" s="8"/>
      <c r="E24" s="8"/>
      <c r="F24" s="8"/>
      <c r="G24" s="3"/>
      <c r="H24" s="3"/>
      <c r="I24" s="3"/>
    </row>
    <row r="25" spans="1:9" x14ac:dyDescent="0.2">
      <c r="B25" s="9"/>
      <c r="C25" s="9"/>
      <c r="D25" s="8"/>
      <c r="E25" s="9"/>
      <c r="F25" s="9"/>
      <c r="G25" s="3"/>
      <c r="H25" s="3"/>
      <c r="I25" s="3"/>
    </row>
    <row r="26" spans="1:9" x14ac:dyDescent="0.2">
      <c r="B26" s="8">
        <f>B3/100</f>
        <v>0.44260499999999992</v>
      </c>
      <c r="C26" s="8">
        <f t="shared" ref="C26:F26" si="0">C3/100</f>
        <v>0.69418153846153841</v>
      </c>
      <c r="D26" s="8"/>
      <c r="E26" s="8">
        <f t="shared" si="0"/>
        <v>1.010571333333333</v>
      </c>
      <c r="F26" s="8">
        <f t="shared" si="0"/>
        <v>0.96635000000000004</v>
      </c>
      <c r="G26" s="3"/>
      <c r="H26" s="5"/>
      <c r="I26" s="5"/>
    </row>
    <row r="27" spans="1:9" x14ac:dyDescent="0.2">
      <c r="B27" s="8">
        <f>B4/100</f>
        <v>3.8317560544124392E-2</v>
      </c>
      <c r="C27" s="8">
        <f t="shared" ref="C27:F27" si="1">C4/100</f>
        <v>9.5209035701922448E-2</v>
      </c>
      <c r="D27" s="8"/>
      <c r="E27" s="8">
        <f t="shared" si="1"/>
        <v>7.4440250433720018E-2</v>
      </c>
      <c r="F27" s="8">
        <f t="shared" si="1"/>
        <v>7.6124054821718426E-2</v>
      </c>
      <c r="G27" s="3"/>
      <c r="H27" s="3"/>
      <c r="I27" s="3"/>
    </row>
    <row r="28" spans="1:9" x14ac:dyDescent="0.2">
      <c r="B28" s="8"/>
      <c r="C28" s="8"/>
      <c r="D28" s="8"/>
      <c r="E28" s="8"/>
      <c r="F28" s="8"/>
    </row>
    <row r="29" spans="1:9" x14ac:dyDescent="0.2">
      <c r="B29" s="10"/>
      <c r="C29" s="10"/>
      <c r="D29" s="8"/>
      <c r="E29" s="8"/>
      <c r="F29" s="10"/>
    </row>
    <row r="30" spans="1:9" x14ac:dyDescent="0.2">
      <c r="B30" s="20" t="s">
        <v>14</v>
      </c>
      <c r="C30" s="20" t="s">
        <v>15</v>
      </c>
      <c r="D30" s="8"/>
      <c r="E30" s="8"/>
      <c r="F30" s="8"/>
    </row>
    <row r="31" spans="1:9" x14ac:dyDescent="0.2">
      <c r="A31" s="21" t="s">
        <v>17</v>
      </c>
      <c r="B31" s="8">
        <v>0.44260499999999992</v>
      </c>
      <c r="C31" s="8">
        <v>0.69418153846153841</v>
      </c>
      <c r="D31" s="8">
        <v>3.8317560544124392E-2</v>
      </c>
      <c r="E31" s="8">
        <v>9.5209035701922448E-2</v>
      </c>
      <c r="F31" s="8"/>
    </row>
    <row r="32" spans="1:9" x14ac:dyDescent="0.2">
      <c r="A32" s="21" t="s">
        <v>16</v>
      </c>
      <c r="B32" s="8">
        <v>1.010571333333333</v>
      </c>
      <c r="C32" s="8">
        <v>0.96635000000000004</v>
      </c>
      <c r="D32" s="8">
        <v>7.4440250433720018E-2</v>
      </c>
      <c r="E32" s="8">
        <v>7.6124054821718426E-2</v>
      </c>
      <c r="F32" s="8"/>
    </row>
    <row r="33" spans="2:6" x14ac:dyDescent="0.2">
      <c r="B33" s="3"/>
      <c r="C33" s="3"/>
      <c r="E33" s="3"/>
      <c r="F33" s="3"/>
    </row>
  </sheetData>
  <mergeCells count="2">
    <mergeCell ref="B1:C1"/>
    <mergeCell ref="E1:F1"/>
  </mergeCells>
  <pageMargins left="0.7" right="0.7" top="0.75" bottom="0.75" header="0.3" footer="0.3"/>
  <pageSetup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graphs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Microsoft Office User</cp:lastModifiedBy>
  <cp:lastPrinted>2017-01-27T15:00:01Z</cp:lastPrinted>
  <dcterms:created xsi:type="dcterms:W3CDTF">2014-06-28T15:38:55Z</dcterms:created>
  <dcterms:modified xsi:type="dcterms:W3CDTF">2017-03-01T14:37:12Z</dcterms:modified>
</cp:coreProperties>
</file>