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robingle/Documents/01403060/Publications/MYC EIN3 clock/MYC pathogen assays/"/>
    </mc:Choice>
  </mc:AlternateContent>
  <bookViews>
    <workbookView xWindow="2340" yWindow="920" windowWidth="23840" windowHeight="13920"/>
  </bookViews>
  <sheets>
    <sheet name="raw data" sheetId="1" r:id="rId1"/>
    <sheet name="graphs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1" l="1"/>
  <c r="D30" i="1"/>
  <c r="E30" i="1"/>
  <c r="C31" i="1"/>
  <c r="D31" i="1"/>
  <c r="E31" i="1"/>
  <c r="B31" i="1"/>
  <c r="B30" i="1"/>
  <c r="F21" i="1"/>
  <c r="F23" i="1"/>
  <c r="F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2" i="1"/>
  <c r="C21" i="1"/>
  <c r="C23" i="1"/>
  <c r="C20" i="1"/>
  <c r="E21" i="1"/>
  <c r="E23" i="1"/>
  <c r="E20" i="1"/>
  <c r="B21" i="1"/>
  <c r="B23" i="1"/>
  <c r="B20" i="1"/>
</calcChain>
</file>

<file path=xl/sharedStrings.xml><?xml version="1.0" encoding="utf-8"?>
<sst xmlns="http://schemas.openxmlformats.org/spreadsheetml/2006/main" count="29" uniqueCount="17">
  <si>
    <t>mean lesion area (mm2)</t>
  </si>
  <si>
    <t>SEM</t>
  </si>
  <si>
    <t>Col-0</t>
  </si>
  <si>
    <t>subjective midnight</t>
  </si>
  <si>
    <t>subjective dawn</t>
  </si>
  <si>
    <t>SD</t>
  </si>
  <si>
    <t>n</t>
  </si>
  <si>
    <t>Geno</t>
  </si>
  <si>
    <t>TOI</t>
  </si>
  <si>
    <t>lesion</t>
  </si>
  <si>
    <t>sqrt</t>
  </si>
  <si>
    <t>log</t>
  </si>
  <si>
    <t>myc4 GK K_O</t>
  </si>
  <si>
    <t>CT24</t>
  </si>
  <si>
    <t>CT42</t>
  </si>
  <si>
    <t>myc4*</t>
  </si>
  <si>
    <t>Col-0*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</si>
</sst>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64" fontId="3" fillId="2" borderId="0" xfId="1" applyNumberFormat="1" applyFont="1" applyFill="1" applyAlignment="1">
      <alignment horizontal="right" vertical="center"/>
    </xf>
    <xf numFmtId="164" fontId="3" fillId="0" borderId="0" xfId="1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center"/>
    </xf>
  </cellXfs>
  <cellStyles count="2">
    <cellStyle name="Normal" xfId="0" builtinId="0"/>
    <cellStyle name="Normal_raw data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data'!$B$29</c:f>
              <c:strCache>
                <c:ptCount val="1"/>
                <c:pt idx="0">
                  <c:v>CT24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'raw data'!$D$30:$D$31</c:f>
                <c:numCache>
                  <c:formatCode>General</c:formatCode>
                  <c:ptCount val="2"/>
                  <c:pt idx="0">
                    <c:v>0.0371194212219016</c:v>
                  </c:pt>
                  <c:pt idx="1">
                    <c:v>0.032114317807314</c:v>
                  </c:pt>
                </c:numCache>
              </c:numRef>
            </c:plus>
            <c:minus>
              <c:numRef>
                <c:f>'raw data'!$D$30:$D$31</c:f>
                <c:numCache>
                  <c:formatCode>General</c:formatCode>
                  <c:ptCount val="2"/>
                  <c:pt idx="0">
                    <c:v>0.0371194212219016</c:v>
                  </c:pt>
                  <c:pt idx="1">
                    <c:v>0.032114317807314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'raw data'!$A$30:$A$31</c:f>
              <c:strCache>
                <c:ptCount val="2"/>
                <c:pt idx="0">
                  <c:v>Col-0*</c:v>
                </c:pt>
                <c:pt idx="1">
                  <c:v>myc4*</c:v>
                </c:pt>
              </c:strCache>
            </c:strRef>
          </c:cat>
          <c:val>
            <c:numRef>
              <c:f>'raw data'!$B$30:$B$31</c:f>
              <c:numCache>
                <c:formatCode>General</c:formatCode>
                <c:ptCount val="2"/>
                <c:pt idx="0">
                  <c:v>0.427281875</c:v>
                </c:pt>
                <c:pt idx="1">
                  <c:v>0.44536125</c:v>
                </c:pt>
              </c:numCache>
            </c:numRef>
          </c:val>
        </c:ser>
        <c:ser>
          <c:idx val="1"/>
          <c:order val="1"/>
          <c:tx>
            <c:strRef>
              <c:f>'raw data'!$C$29</c:f>
              <c:strCache>
                <c:ptCount val="1"/>
                <c:pt idx="0">
                  <c:v>CT42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'raw data'!$E$30:$E$31</c:f>
                <c:numCache>
                  <c:formatCode>General</c:formatCode>
                  <c:ptCount val="2"/>
                  <c:pt idx="0">
                    <c:v>0.0309943894280179</c:v>
                  </c:pt>
                  <c:pt idx="1">
                    <c:v>0.0406876402186524</c:v>
                  </c:pt>
                </c:numCache>
              </c:numRef>
            </c:plus>
            <c:minus>
              <c:numRef>
                <c:f>'raw data'!$E$30:$E$31</c:f>
                <c:numCache>
                  <c:formatCode>General</c:formatCode>
                  <c:ptCount val="2"/>
                  <c:pt idx="0">
                    <c:v>0.0309943894280179</c:v>
                  </c:pt>
                  <c:pt idx="1">
                    <c:v>0.0406876402186524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'raw data'!$A$30:$A$31</c:f>
              <c:strCache>
                <c:ptCount val="2"/>
                <c:pt idx="0">
                  <c:v>Col-0*</c:v>
                </c:pt>
                <c:pt idx="1">
                  <c:v>myc4*</c:v>
                </c:pt>
              </c:strCache>
            </c:strRef>
          </c:cat>
          <c:val>
            <c:numRef>
              <c:f>'raw data'!$C$30:$C$31</c:f>
              <c:numCache>
                <c:formatCode>General</c:formatCode>
                <c:ptCount val="2"/>
                <c:pt idx="0">
                  <c:v>0.566568125</c:v>
                </c:pt>
                <c:pt idx="1">
                  <c:v>0.60881875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537328"/>
        <c:axId val="189964576"/>
      </c:barChart>
      <c:catAx>
        <c:axId val="18753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64576"/>
        <c:crosses val="autoZero"/>
        <c:auto val="1"/>
        <c:lblAlgn val="ctr"/>
        <c:lblOffset val="100"/>
        <c:noMultiLvlLbl val="0"/>
      </c:catAx>
      <c:valAx>
        <c:axId val="189964576"/>
        <c:scaling>
          <c:orientation val="minMax"/>
        </c:scaling>
        <c:delete val="0"/>
        <c:axPos val="l"/>
        <c:majorTickMark val="in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3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graphs!$A$4</c:f>
              <c:strCache>
                <c:ptCount val="1"/>
                <c:pt idx="0">
                  <c:v>mean lesion area (mm2)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graphs!$B$7:$E$7</c:f>
                <c:numCache>
                  <c:formatCode>General</c:formatCode>
                  <c:ptCount val="4"/>
                  <c:pt idx="0">
                    <c:v>3.711942122190161</c:v>
                  </c:pt>
                  <c:pt idx="1">
                    <c:v>3.099438942801786</c:v>
                  </c:pt>
                  <c:pt idx="2">
                    <c:v>3.211431780731397</c:v>
                  </c:pt>
                  <c:pt idx="3">
                    <c:v>4.068764021865244</c:v>
                  </c:pt>
                </c:numCache>
              </c:numRef>
            </c:plus>
            <c:minus>
              <c:numRef>
                <c:f>graphs!$B$7:$E$7</c:f>
                <c:numCache>
                  <c:formatCode>General</c:formatCode>
                  <c:ptCount val="4"/>
                  <c:pt idx="0">
                    <c:v>3.711942122190161</c:v>
                  </c:pt>
                  <c:pt idx="1">
                    <c:v>3.099438942801786</c:v>
                  </c:pt>
                  <c:pt idx="2">
                    <c:v>3.211431780731397</c:v>
                  </c:pt>
                  <c:pt idx="3">
                    <c:v>4.068764021865244</c:v>
                  </c:pt>
                </c:numCache>
              </c:numRef>
            </c:minus>
          </c:errBars>
          <c:cat>
            <c:multiLvlStrRef>
              <c:f>graphs!$B$2:$E$3</c:f>
              <c:multiLvlStrCache>
                <c:ptCount val="4"/>
                <c:lvl>
                  <c:pt idx="0">
                    <c:v>subjective dawn</c:v>
                  </c:pt>
                  <c:pt idx="1">
                    <c:v>subjective midnight</c:v>
                  </c:pt>
                  <c:pt idx="2">
                    <c:v>subjective dawn</c:v>
                  </c:pt>
                  <c:pt idx="3">
                    <c:v>subjective midnight</c:v>
                  </c:pt>
                </c:lvl>
                <c:lvl>
                  <c:pt idx="0">
                    <c:v>Col-0</c:v>
                  </c:pt>
                  <c:pt idx="2">
                    <c:v>myc4 GK K_O</c:v>
                  </c:pt>
                </c:lvl>
              </c:multiLvlStrCache>
            </c:multiLvlStrRef>
          </c:cat>
          <c:val>
            <c:numRef>
              <c:f>graphs!$B$4:$E$4</c:f>
              <c:numCache>
                <c:formatCode>General</c:formatCode>
                <c:ptCount val="4"/>
                <c:pt idx="0">
                  <c:v>42.7281875</c:v>
                </c:pt>
                <c:pt idx="1">
                  <c:v>56.6568125</c:v>
                </c:pt>
                <c:pt idx="2">
                  <c:v>44.536125</c:v>
                </c:pt>
                <c:pt idx="3">
                  <c:v>60.881875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06640"/>
        <c:axId val="181280672"/>
      </c:barChart>
      <c:catAx>
        <c:axId val="181006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81280672"/>
        <c:crosses val="autoZero"/>
        <c:auto val="1"/>
        <c:lblAlgn val="ctr"/>
        <c:lblOffset val="100"/>
        <c:noMultiLvlLbl val="0"/>
      </c:catAx>
      <c:valAx>
        <c:axId val="181280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lesion area (mm2)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81006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2095500</xdr:colOff>
      <xdr:row>20</xdr:row>
      <xdr:rowOff>76200</xdr:rowOff>
    </xdr:from>
    <xdr:to>
      <xdr:col>4</xdr:col>
      <xdr:colOff>12700</xdr:colOff>
      <xdr:row>34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166686</xdr:colOff>
      <xdr:row>8</xdr:row>
      <xdr:rowOff>33337</xdr:rowOff>
    </xdr:from>
    <xdr:to>
      <xdr:col>4</xdr:col>
      <xdr:colOff>964407</xdr:colOff>
      <xdr:row>25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abSelected="1" workbookViewId="0">
      <selection activeCell="C32" sqref="C32"/>
    </sheetView>
  </sheetViews>
  <sheetFormatPr baseColWidth="10" defaultColWidth="8.83203125" defaultRowHeight="15" x14ac:dyDescent="0.2"/>
  <cols>
    <col min="1" max="1" width="32.5" customWidth="1"/>
    <col min="2" max="2" width="22.1640625" customWidth="1"/>
    <col min="3" max="3" width="23.83203125" customWidth="1"/>
    <col min="4" max="4" width="8.83203125" style="4"/>
    <col min="5" max="5" width="21.5" customWidth="1"/>
    <col min="6" max="6" width="24.33203125" customWidth="1"/>
  </cols>
  <sheetData>
    <row r="1" spans="2:16" x14ac:dyDescent="0.2">
      <c r="B1" s="8" t="s">
        <v>2</v>
      </c>
      <c r="C1" s="8"/>
      <c r="E1" s="8" t="s">
        <v>12</v>
      </c>
      <c r="F1" s="8"/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2:16" x14ac:dyDescent="0.2">
      <c r="B2" s="2" t="s">
        <v>4</v>
      </c>
      <c r="C2" s="2" t="s">
        <v>3</v>
      </c>
      <c r="E2" s="2" t="s">
        <v>4</v>
      </c>
      <c r="F2" s="2" t="s">
        <v>3</v>
      </c>
      <c r="J2">
        <v>0</v>
      </c>
      <c r="K2">
        <v>0</v>
      </c>
      <c r="L2">
        <v>39.56</v>
      </c>
      <c r="M2">
        <f>SQRT(L2)</f>
        <v>6.2896740774065556</v>
      </c>
      <c r="N2">
        <f>LOG10(L2)</f>
        <v>1.5972562829251418</v>
      </c>
    </row>
    <row r="3" spans="2:16" x14ac:dyDescent="0.2">
      <c r="B3">
        <v>39.56</v>
      </c>
      <c r="C3">
        <v>60.664999999999999</v>
      </c>
      <c r="E3">
        <v>29.687999999999999</v>
      </c>
      <c r="F3">
        <v>80.963999999999999</v>
      </c>
      <c r="J3">
        <v>0</v>
      </c>
      <c r="K3">
        <v>0</v>
      </c>
      <c r="L3">
        <v>32.229999999999997</v>
      </c>
      <c r="M3">
        <f t="shared" ref="M3:M65" si="0">SQRT(L3)</f>
        <v>5.6771471708949024</v>
      </c>
      <c r="N3">
        <f t="shared" ref="N3:N65" si="1">LOG10(L3)</f>
        <v>1.5082603055123345</v>
      </c>
      <c r="O3" s="4"/>
      <c r="P3" s="4"/>
    </row>
    <row r="4" spans="2:16" x14ac:dyDescent="0.2">
      <c r="B4">
        <v>32.229999999999997</v>
      </c>
      <c r="C4">
        <v>41.066000000000003</v>
      </c>
      <c r="E4">
        <v>34.972000000000001</v>
      </c>
      <c r="F4">
        <v>53.933999999999997</v>
      </c>
      <c r="J4">
        <v>0</v>
      </c>
      <c r="K4">
        <v>0</v>
      </c>
      <c r="L4">
        <v>35.33</v>
      </c>
      <c r="M4">
        <f t="shared" si="0"/>
        <v>5.943904440685432</v>
      </c>
      <c r="N4">
        <f t="shared" si="1"/>
        <v>1.5481436374348454</v>
      </c>
      <c r="O4" s="4"/>
      <c r="P4" s="4"/>
    </row>
    <row r="5" spans="2:16" x14ac:dyDescent="0.2">
      <c r="B5">
        <v>35.33</v>
      </c>
      <c r="C5">
        <v>44.183</v>
      </c>
      <c r="E5" s="4">
        <v>41.546999999999997</v>
      </c>
      <c r="F5">
        <v>33.628999999999998</v>
      </c>
      <c r="J5">
        <v>0</v>
      </c>
      <c r="K5">
        <v>0</v>
      </c>
      <c r="L5">
        <v>75.39</v>
      </c>
      <c r="M5">
        <f t="shared" si="0"/>
        <v>8.6827415025439976</v>
      </c>
      <c r="N5">
        <f t="shared" si="1"/>
        <v>1.8773137433122384</v>
      </c>
    </row>
    <row r="6" spans="2:16" x14ac:dyDescent="0.2">
      <c r="B6">
        <v>75.39</v>
      </c>
      <c r="C6" s="4">
        <v>50.139000000000003</v>
      </c>
      <c r="E6" s="4">
        <v>48.494</v>
      </c>
      <c r="F6">
        <v>63.832000000000001</v>
      </c>
      <c r="J6">
        <v>0</v>
      </c>
      <c r="K6">
        <v>0</v>
      </c>
      <c r="L6">
        <v>40.67</v>
      </c>
      <c r="M6">
        <f t="shared" si="0"/>
        <v>6.3773035054010094</v>
      </c>
      <c r="N6">
        <f t="shared" si="1"/>
        <v>1.6092741724045876</v>
      </c>
    </row>
    <row r="7" spans="2:16" x14ac:dyDescent="0.2">
      <c r="B7">
        <v>40.67</v>
      </c>
      <c r="C7" s="4">
        <v>64.403999999999996</v>
      </c>
      <c r="E7" s="4">
        <v>61.393000000000001</v>
      </c>
      <c r="F7">
        <v>43.781999999999996</v>
      </c>
      <c r="J7">
        <v>0</v>
      </c>
      <c r="K7">
        <v>0</v>
      </c>
      <c r="L7">
        <v>44.87</v>
      </c>
      <c r="M7">
        <f t="shared" si="0"/>
        <v>6.69850729640567</v>
      </c>
      <c r="N7">
        <f t="shared" si="1"/>
        <v>1.6519560695330742</v>
      </c>
    </row>
    <row r="8" spans="2:16" x14ac:dyDescent="0.2">
      <c r="B8">
        <v>44.87</v>
      </c>
      <c r="C8" s="4">
        <v>50.554000000000002</v>
      </c>
      <c r="E8">
        <v>52.908000000000001</v>
      </c>
      <c r="F8">
        <v>39.975000000000001</v>
      </c>
      <c r="J8">
        <v>0</v>
      </c>
      <c r="K8">
        <v>0</v>
      </c>
      <c r="L8">
        <v>56.78</v>
      </c>
      <c r="M8">
        <f t="shared" si="0"/>
        <v>7.5352504935138027</v>
      </c>
      <c r="N8">
        <f t="shared" si="1"/>
        <v>1.7541953881898384</v>
      </c>
    </row>
    <row r="9" spans="2:16" x14ac:dyDescent="0.2">
      <c r="B9">
        <v>56.78</v>
      </c>
      <c r="C9" s="4">
        <v>58.38</v>
      </c>
      <c r="E9">
        <v>64.887</v>
      </c>
      <c r="F9">
        <v>77.792000000000002</v>
      </c>
      <c r="J9">
        <v>0</v>
      </c>
      <c r="K9">
        <v>0</v>
      </c>
      <c r="L9">
        <v>16.52</v>
      </c>
      <c r="M9">
        <f t="shared" si="0"/>
        <v>4.0644802865803147</v>
      </c>
      <c r="N9">
        <f t="shared" si="1"/>
        <v>1.2180100429843634</v>
      </c>
    </row>
    <row r="10" spans="2:16" x14ac:dyDescent="0.2">
      <c r="B10">
        <v>16.52</v>
      </c>
      <c r="C10">
        <v>76.453999999999994</v>
      </c>
      <c r="E10">
        <v>45.040999999999997</v>
      </c>
      <c r="F10">
        <v>32.994999999999997</v>
      </c>
      <c r="J10">
        <v>0</v>
      </c>
      <c r="K10">
        <v>0</v>
      </c>
      <c r="L10">
        <v>57.835000000000001</v>
      </c>
      <c r="M10">
        <f t="shared" si="0"/>
        <v>7.6049326098263359</v>
      </c>
      <c r="N10">
        <f t="shared" si="1"/>
        <v>1.7621907399180132</v>
      </c>
    </row>
    <row r="11" spans="2:16" x14ac:dyDescent="0.2">
      <c r="B11">
        <v>57.835000000000001</v>
      </c>
      <c r="C11">
        <v>44.183</v>
      </c>
      <c r="E11">
        <v>42.935000000000002</v>
      </c>
      <c r="F11">
        <v>74.873000000000005</v>
      </c>
      <c r="J11">
        <v>0</v>
      </c>
      <c r="K11">
        <v>0</v>
      </c>
      <c r="L11">
        <v>61.456000000000003</v>
      </c>
      <c r="M11">
        <f t="shared" si="0"/>
        <v>7.8393877311943188</v>
      </c>
      <c r="N11">
        <f t="shared" si="1"/>
        <v>1.7885642898211009</v>
      </c>
    </row>
    <row r="12" spans="2:16" x14ac:dyDescent="0.2">
      <c r="B12">
        <v>61.456000000000003</v>
      </c>
      <c r="C12">
        <v>70.082999999999998</v>
      </c>
      <c r="E12">
        <v>32.241999999999997</v>
      </c>
      <c r="F12">
        <v>71.066000000000003</v>
      </c>
      <c r="J12">
        <v>0</v>
      </c>
      <c r="K12">
        <v>0</v>
      </c>
      <c r="L12">
        <v>26.25</v>
      </c>
      <c r="M12">
        <f t="shared" si="0"/>
        <v>5.123475382979799</v>
      </c>
      <c r="N12">
        <f t="shared" si="1"/>
        <v>1.4191293077419758</v>
      </c>
    </row>
    <row r="13" spans="2:16" x14ac:dyDescent="0.2">
      <c r="B13">
        <v>26.25</v>
      </c>
      <c r="C13">
        <v>75.831000000000003</v>
      </c>
      <c r="E13">
        <v>67.545000000000002</v>
      </c>
      <c r="F13">
        <v>55.203000000000003</v>
      </c>
      <c r="J13">
        <v>0</v>
      </c>
      <c r="K13">
        <v>0</v>
      </c>
      <c r="L13">
        <v>28.350999999999999</v>
      </c>
      <c r="M13">
        <f t="shared" si="0"/>
        <v>5.3245657099898764</v>
      </c>
      <c r="N13">
        <f t="shared" si="1"/>
        <v>1.4525683819880988</v>
      </c>
    </row>
    <row r="14" spans="2:16" x14ac:dyDescent="0.2">
      <c r="B14">
        <v>28.350999999999999</v>
      </c>
      <c r="C14">
        <v>36.634</v>
      </c>
      <c r="E14">
        <v>35.149000000000001</v>
      </c>
      <c r="F14">
        <v>73.603999999999999</v>
      </c>
      <c r="J14">
        <v>0</v>
      </c>
      <c r="K14">
        <v>0</v>
      </c>
      <c r="L14">
        <v>49.253</v>
      </c>
      <c r="M14">
        <f t="shared" si="0"/>
        <v>7.018048161704221</v>
      </c>
      <c r="N14">
        <f t="shared" si="1"/>
        <v>1.6924326885141501</v>
      </c>
    </row>
    <row r="15" spans="2:16" x14ac:dyDescent="0.2">
      <c r="B15">
        <v>49.253</v>
      </c>
      <c r="C15">
        <v>70.082999999999998</v>
      </c>
      <c r="E15">
        <v>53.603000000000002</v>
      </c>
      <c r="F15">
        <v>74.239000000000004</v>
      </c>
      <c r="J15">
        <v>0</v>
      </c>
      <c r="K15">
        <v>0</v>
      </c>
      <c r="L15">
        <v>34.865000000000002</v>
      </c>
      <c r="M15">
        <f t="shared" si="0"/>
        <v>5.9046591772938086</v>
      </c>
      <c r="N15">
        <f t="shared" si="1"/>
        <v>1.5423896695409371</v>
      </c>
    </row>
    <row r="16" spans="2:16" x14ac:dyDescent="0.2">
      <c r="B16">
        <v>34.865000000000002</v>
      </c>
      <c r="C16">
        <v>48.475999999999999</v>
      </c>
      <c r="E16">
        <v>43.466000000000001</v>
      </c>
      <c r="F16">
        <v>59.898000000000003</v>
      </c>
      <c r="J16">
        <v>0</v>
      </c>
      <c r="K16">
        <v>0</v>
      </c>
      <c r="L16">
        <v>39.948</v>
      </c>
      <c r="M16">
        <f t="shared" si="0"/>
        <v>6.3204430224470816</v>
      </c>
      <c r="N16">
        <f t="shared" si="1"/>
        <v>1.6014950412042923</v>
      </c>
    </row>
    <row r="17" spans="1:14" x14ac:dyDescent="0.2">
      <c r="B17">
        <v>39.948</v>
      </c>
      <c r="C17">
        <v>56.579000000000001</v>
      </c>
      <c r="E17">
        <v>24.138000000000002</v>
      </c>
      <c r="F17">
        <v>78.299000000000007</v>
      </c>
      <c r="J17">
        <v>0</v>
      </c>
      <c r="K17">
        <v>0</v>
      </c>
      <c r="L17">
        <v>44.343000000000004</v>
      </c>
      <c r="M17">
        <f t="shared" si="0"/>
        <v>6.6590539868663026</v>
      </c>
      <c r="N17">
        <f t="shared" si="1"/>
        <v>1.6468250717142341</v>
      </c>
    </row>
    <row r="18" spans="1:14" x14ac:dyDescent="0.2">
      <c r="B18">
        <v>44.343000000000004</v>
      </c>
      <c r="C18">
        <v>58.795000000000002</v>
      </c>
      <c r="E18">
        <v>34.57</v>
      </c>
      <c r="F18">
        <v>60.024999999999999</v>
      </c>
      <c r="J18">
        <v>0</v>
      </c>
      <c r="K18">
        <v>1</v>
      </c>
      <c r="L18">
        <v>60.664999999999999</v>
      </c>
      <c r="M18">
        <f t="shared" si="0"/>
        <v>7.7887739728406551</v>
      </c>
      <c r="N18">
        <f t="shared" si="1"/>
        <v>1.7829382019344344</v>
      </c>
    </row>
    <row r="19" spans="1:14" x14ac:dyDescent="0.2">
      <c r="J19">
        <v>0</v>
      </c>
      <c r="K19">
        <v>1</v>
      </c>
      <c r="L19">
        <v>41.066000000000003</v>
      </c>
      <c r="M19">
        <f t="shared" si="0"/>
        <v>6.4082758991791238</v>
      </c>
      <c r="N19">
        <f t="shared" si="1"/>
        <v>1.6134824028164219</v>
      </c>
    </row>
    <row r="20" spans="1:14" x14ac:dyDescent="0.2">
      <c r="A20" s="2" t="s">
        <v>0</v>
      </c>
      <c r="B20" s="1">
        <f>AVERAGE(B3:B18)</f>
        <v>42.728187499999997</v>
      </c>
      <c r="C20" s="1">
        <f>AVERAGE(C3:C18)</f>
        <v>56.656812499999994</v>
      </c>
      <c r="E20" s="1">
        <f>AVERAGE(E3:E18)</f>
        <v>44.536125000000006</v>
      </c>
      <c r="F20" s="1">
        <f>AVERAGE(F3:F18)</f>
        <v>60.881875000000001</v>
      </c>
      <c r="J20">
        <v>0</v>
      </c>
      <c r="K20">
        <v>1</v>
      </c>
      <c r="L20">
        <v>44.183</v>
      </c>
      <c r="M20">
        <f t="shared" si="0"/>
        <v>6.6470294116996351</v>
      </c>
      <c r="N20">
        <f t="shared" si="1"/>
        <v>1.6452552008792865</v>
      </c>
    </row>
    <row r="21" spans="1:14" s="4" customFormat="1" x14ac:dyDescent="0.2">
      <c r="A21" s="2" t="s">
        <v>5</v>
      </c>
      <c r="B21" s="6">
        <f>STDEV(B3:B18)</f>
        <v>14.847768488760643</v>
      </c>
      <c r="C21" s="6">
        <f>STDEV(C3:C18)</f>
        <v>12.397755771207144</v>
      </c>
      <c r="E21" s="1">
        <f>STDEV(E3:E18)</f>
        <v>12.845727122925592</v>
      </c>
      <c r="F21" s="6">
        <f>STDEV(F3:F18)</f>
        <v>16.275056087460975</v>
      </c>
      <c r="J21">
        <v>0</v>
      </c>
      <c r="K21">
        <v>1</v>
      </c>
      <c r="L21" s="4">
        <v>50.139000000000003</v>
      </c>
      <c r="M21">
        <f t="shared" si="0"/>
        <v>7.0808897745975399</v>
      </c>
      <c r="N21">
        <f t="shared" si="1"/>
        <v>1.7001756678987678</v>
      </c>
    </row>
    <row r="22" spans="1:14" s="4" customFormat="1" x14ac:dyDescent="0.2">
      <c r="A22" s="2" t="s">
        <v>6</v>
      </c>
      <c r="B22" s="1">
        <v>16</v>
      </c>
      <c r="C22" s="1">
        <v>16</v>
      </c>
      <c r="E22" s="1">
        <v>16</v>
      </c>
      <c r="F22" s="1">
        <v>16</v>
      </c>
      <c r="J22">
        <v>0</v>
      </c>
      <c r="K22">
        <v>1</v>
      </c>
      <c r="L22" s="4">
        <v>64.403999999999996</v>
      </c>
      <c r="M22">
        <f t="shared" si="0"/>
        <v>8.025210277618898</v>
      </c>
      <c r="N22">
        <f t="shared" si="1"/>
        <v>1.8089128413346602</v>
      </c>
    </row>
    <row r="23" spans="1:14" s="4" customFormat="1" x14ac:dyDescent="0.2">
      <c r="A23" s="2" t="s">
        <v>1</v>
      </c>
      <c r="B23" s="1">
        <f>B21/SQRT(B22)</f>
        <v>3.7119421221901607</v>
      </c>
      <c r="C23" s="1">
        <f>C21/SQRT(C22)</f>
        <v>3.0994389428017861</v>
      </c>
      <c r="E23" s="1">
        <f>E21/SQRT(E22)</f>
        <v>3.2114317807313979</v>
      </c>
      <c r="F23" s="1">
        <f>F21/SQRT(F22)</f>
        <v>4.0687640218652437</v>
      </c>
      <c r="J23">
        <v>0</v>
      </c>
      <c r="K23">
        <v>1</v>
      </c>
      <c r="L23" s="4">
        <v>50.554000000000002</v>
      </c>
      <c r="M23">
        <f t="shared" si="0"/>
        <v>7.1101336133718336</v>
      </c>
      <c r="N23">
        <f t="shared" si="1"/>
        <v>1.7037555241050646</v>
      </c>
    </row>
    <row r="24" spans="1:14" s="4" customFormat="1" x14ac:dyDescent="0.2">
      <c r="A24"/>
      <c r="B24"/>
      <c r="C24"/>
      <c r="E24"/>
      <c r="F24"/>
      <c r="J24">
        <v>0</v>
      </c>
      <c r="K24">
        <v>1</v>
      </c>
      <c r="L24" s="4">
        <v>58.38</v>
      </c>
      <c r="M24">
        <f t="shared" si="0"/>
        <v>7.6406805979572265</v>
      </c>
      <c r="N24">
        <f t="shared" si="1"/>
        <v>1.7662640906519955</v>
      </c>
    </row>
    <row r="25" spans="1:14" x14ac:dyDescent="0.2">
      <c r="J25">
        <v>0</v>
      </c>
      <c r="K25">
        <v>1</v>
      </c>
      <c r="L25">
        <v>76.453999999999994</v>
      </c>
      <c r="M25">
        <f t="shared" si="0"/>
        <v>8.7437978018707625</v>
      </c>
      <c r="N25">
        <f t="shared" si="1"/>
        <v>1.8834002122137814</v>
      </c>
    </row>
    <row r="26" spans="1:14" x14ac:dyDescent="0.2">
      <c r="J26">
        <v>0</v>
      </c>
      <c r="K26">
        <v>1</v>
      </c>
      <c r="L26">
        <v>44.183</v>
      </c>
      <c r="M26">
        <f t="shared" si="0"/>
        <v>6.6470294116996351</v>
      </c>
      <c r="N26">
        <f t="shared" si="1"/>
        <v>1.6452552008792865</v>
      </c>
    </row>
    <row r="27" spans="1:14" x14ac:dyDescent="0.2">
      <c r="B27">
        <v>42.728187499999997</v>
      </c>
      <c r="C27">
        <v>56.656812499999994</v>
      </c>
      <c r="D27" s="4">
        <v>3.7119421221901607</v>
      </c>
      <c r="E27">
        <v>3.0994389428017861</v>
      </c>
      <c r="J27">
        <v>0</v>
      </c>
      <c r="K27">
        <v>1</v>
      </c>
      <c r="L27">
        <v>70.082999999999998</v>
      </c>
      <c r="M27">
        <f t="shared" si="0"/>
        <v>8.3715589945959294</v>
      </c>
      <c r="N27">
        <f t="shared" si="1"/>
        <v>1.845612684135473</v>
      </c>
    </row>
    <row r="28" spans="1:14" x14ac:dyDescent="0.2">
      <c r="B28">
        <v>44.536125000000006</v>
      </c>
      <c r="C28">
        <v>60.881875000000001</v>
      </c>
      <c r="D28" s="4">
        <v>3.2114317807313979</v>
      </c>
      <c r="E28">
        <v>4.0687640218652437</v>
      </c>
      <c r="J28">
        <v>0</v>
      </c>
      <c r="K28">
        <v>1</v>
      </c>
      <c r="L28">
        <v>75.831000000000003</v>
      </c>
      <c r="M28">
        <f t="shared" si="0"/>
        <v>8.7080996778861</v>
      </c>
      <c r="N28">
        <f t="shared" si="1"/>
        <v>1.8798467831607459</v>
      </c>
    </row>
    <row r="29" spans="1:14" x14ac:dyDescent="0.2">
      <c r="B29" t="s">
        <v>13</v>
      </c>
      <c r="C29" t="s">
        <v>14</v>
      </c>
      <c r="J29">
        <v>0</v>
      </c>
      <c r="K29">
        <v>1</v>
      </c>
      <c r="L29">
        <v>36.634</v>
      </c>
      <c r="M29">
        <f t="shared" si="0"/>
        <v>6.0526027459267473</v>
      </c>
      <c r="N29">
        <f t="shared" si="1"/>
        <v>1.5638843410801744</v>
      </c>
    </row>
    <row r="30" spans="1:14" x14ac:dyDescent="0.2">
      <c r="A30" t="s">
        <v>16</v>
      </c>
      <c r="B30">
        <f>B27/100</f>
        <v>0.42728187499999998</v>
      </c>
      <c r="C30">
        <f t="shared" ref="C30:E30" si="2">C27/100</f>
        <v>0.56656812499999998</v>
      </c>
      <c r="D30">
        <f t="shared" si="2"/>
        <v>3.7119421221901608E-2</v>
      </c>
      <c r="E30">
        <f t="shared" si="2"/>
        <v>3.0994389428017861E-2</v>
      </c>
      <c r="J30">
        <v>0</v>
      </c>
      <c r="K30">
        <v>1</v>
      </c>
      <c r="L30">
        <v>70.082999999999998</v>
      </c>
      <c r="M30">
        <f t="shared" si="0"/>
        <v>8.3715589945959294</v>
      </c>
      <c r="N30">
        <f t="shared" si="1"/>
        <v>1.845612684135473</v>
      </c>
    </row>
    <row r="31" spans="1:14" x14ac:dyDescent="0.2">
      <c r="A31" t="s">
        <v>15</v>
      </c>
      <c r="B31">
        <f>B28/100</f>
        <v>0.44536125000000004</v>
      </c>
      <c r="C31">
        <f t="shared" ref="C31:E31" si="3">C28/100</f>
        <v>0.60881874999999996</v>
      </c>
      <c r="D31">
        <f t="shared" si="3"/>
        <v>3.2114317807313976E-2</v>
      </c>
      <c r="E31">
        <f t="shared" si="3"/>
        <v>4.0687640218652434E-2</v>
      </c>
      <c r="J31">
        <v>0</v>
      </c>
      <c r="K31">
        <v>1</v>
      </c>
      <c r="L31">
        <v>48.475999999999999</v>
      </c>
      <c r="M31">
        <f t="shared" si="0"/>
        <v>6.9624708257916597</v>
      </c>
      <c r="N31">
        <f t="shared" si="1"/>
        <v>1.6855267768018496</v>
      </c>
    </row>
    <row r="32" spans="1:14" x14ac:dyDescent="0.2">
      <c r="J32">
        <v>0</v>
      </c>
      <c r="K32">
        <v>1</v>
      </c>
      <c r="L32">
        <v>56.579000000000001</v>
      </c>
      <c r="M32">
        <f t="shared" si="0"/>
        <v>7.5219013553755145</v>
      </c>
      <c r="N32">
        <f t="shared" si="1"/>
        <v>1.7526552672934741</v>
      </c>
    </row>
    <row r="33" spans="10:14" x14ac:dyDescent="0.2">
      <c r="J33">
        <v>0</v>
      </c>
      <c r="K33">
        <v>1</v>
      </c>
      <c r="L33">
        <v>58.795000000000002</v>
      </c>
      <c r="M33">
        <f t="shared" si="0"/>
        <v>7.667789772809372</v>
      </c>
      <c r="N33">
        <f t="shared" si="1"/>
        <v>1.769340394703022</v>
      </c>
    </row>
    <row r="34" spans="10:14" x14ac:dyDescent="0.2">
      <c r="J34">
        <v>1</v>
      </c>
      <c r="K34">
        <v>0</v>
      </c>
      <c r="L34">
        <v>29.687999999999999</v>
      </c>
      <c r="M34">
        <f t="shared" si="0"/>
        <v>5.4486695623794255</v>
      </c>
      <c r="N34">
        <f t="shared" si="1"/>
        <v>1.4725809413407267</v>
      </c>
    </row>
    <row r="35" spans="10:14" x14ac:dyDescent="0.2">
      <c r="J35">
        <v>1</v>
      </c>
      <c r="K35">
        <v>0</v>
      </c>
      <c r="L35">
        <v>34.972000000000001</v>
      </c>
      <c r="M35">
        <f t="shared" si="0"/>
        <v>5.9137128777105845</v>
      </c>
      <c r="N35">
        <f t="shared" si="1"/>
        <v>1.5437204697163547</v>
      </c>
    </row>
    <row r="36" spans="10:14" x14ac:dyDescent="0.2">
      <c r="J36">
        <v>1</v>
      </c>
      <c r="K36">
        <v>0</v>
      </c>
      <c r="L36" s="4">
        <v>41.546999999999997</v>
      </c>
      <c r="M36">
        <f t="shared" si="0"/>
        <v>6.4456962385765584</v>
      </c>
      <c r="N36">
        <f t="shared" si="1"/>
        <v>1.6185396699857499</v>
      </c>
    </row>
    <row r="37" spans="10:14" x14ac:dyDescent="0.2">
      <c r="J37">
        <v>1</v>
      </c>
      <c r="K37">
        <v>0</v>
      </c>
      <c r="L37" s="4">
        <v>48.494</v>
      </c>
      <c r="M37">
        <f t="shared" si="0"/>
        <v>6.9637633503731298</v>
      </c>
      <c r="N37">
        <f t="shared" si="1"/>
        <v>1.6856880081262602</v>
      </c>
    </row>
    <row r="38" spans="10:14" x14ac:dyDescent="0.2">
      <c r="J38">
        <v>1</v>
      </c>
      <c r="K38">
        <v>0</v>
      </c>
      <c r="L38" s="4">
        <v>61.393000000000001</v>
      </c>
      <c r="M38">
        <f t="shared" si="0"/>
        <v>7.8353685299416513</v>
      </c>
      <c r="N38">
        <f t="shared" si="1"/>
        <v>1.7881188559183681</v>
      </c>
    </row>
    <row r="39" spans="10:14" x14ac:dyDescent="0.2">
      <c r="J39">
        <v>1</v>
      </c>
      <c r="K39">
        <v>0</v>
      </c>
      <c r="L39">
        <v>52.908000000000001</v>
      </c>
      <c r="M39">
        <f t="shared" si="0"/>
        <v>7.2737885589285591</v>
      </c>
      <c r="N39">
        <f t="shared" si="1"/>
        <v>1.7235213448739475</v>
      </c>
    </row>
    <row r="40" spans="10:14" x14ac:dyDescent="0.2">
      <c r="J40">
        <v>1</v>
      </c>
      <c r="K40">
        <v>0</v>
      </c>
      <c r="L40">
        <v>64.887</v>
      </c>
      <c r="M40">
        <f t="shared" si="0"/>
        <v>8.0552467373755849</v>
      </c>
      <c r="N40">
        <f t="shared" si="1"/>
        <v>1.8121576953551763</v>
      </c>
    </row>
    <row r="41" spans="10:14" x14ac:dyDescent="0.2">
      <c r="J41">
        <v>1</v>
      </c>
      <c r="K41">
        <v>0</v>
      </c>
      <c r="L41">
        <v>45.040999999999997</v>
      </c>
      <c r="M41">
        <f t="shared" si="0"/>
        <v>6.7112591963058614</v>
      </c>
      <c r="N41">
        <f t="shared" si="1"/>
        <v>1.6536080241536975</v>
      </c>
    </row>
    <row r="42" spans="10:14" x14ac:dyDescent="0.2">
      <c r="J42">
        <v>1</v>
      </c>
      <c r="K42">
        <v>0</v>
      </c>
      <c r="L42">
        <v>42.935000000000002</v>
      </c>
      <c r="M42">
        <f t="shared" si="0"/>
        <v>6.5524804463653306</v>
      </c>
      <c r="N42">
        <f t="shared" si="1"/>
        <v>1.63281146723474</v>
      </c>
    </row>
    <row r="43" spans="10:14" x14ac:dyDescent="0.2">
      <c r="J43">
        <v>1</v>
      </c>
      <c r="K43">
        <v>0</v>
      </c>
      <c r="L43">
        <v>32.241999999999997</v>
      </c>
      <c r="M43">
        <f t="shared" si="0"/>
        <v>5.6782039413885093</v>
      </c>
      <c r="N43">
        <f t="shared" si="1"/>
        <v>1.5084219736424691</v>
      </c>
    </row>
    <row r="44" spans="10:14" x14ac:dyDescent="0.2">
      <c r="J44">
        <v>1</v>
      </c>
      <c r="K44">
        <v>0</v>
      </c>
      <c r="L44">
        <v>67.545000000000002</v>
      </c>
      <c r="M44">
        <f t="shared" si="0"/>
        <v>8.2185765190816351</v>
      </c>
      <c r="N44">
        <f t="shared" si="1"/>
        <v>1.829593206018614</v>
      </c>
    </row>
    <row r="45" spans="10:14" x14ac:dyDescent="0.2">
      <c r="J45">
        <v>1</v>
      </c>
      <c r="K45">
        <v>0</v>
      </c>
      <c r="L45">
        <v>35.149000000000001</v>
      </c>
      <c r="M45">
        <f t="shared" si="0"/>
        <v>5.9286592076117852</v>
      </c>
      <c r="N45">
        <f t="shared" si="1"/>
        <v>1.5459129737182966</v>
      </c>
    </row>
    <row r="46" spans="10:14" x14ac:dyDescent="0.2">
      <c r="J46">
        <v>1</v>
      </c>
      <c r="K46">
        <v>0</v>
      </c>
      <c r="L46">
        <v>53.603000000000002</v>
      </c>
      <c r="M46">
        <f t="shared" si="0"/>
        <v>7.321406968609244</v>
      </c>
      <c r="N46">
        <f t="shared" si="1"/>
        <v>1.7291890965395196</v>
      </c>
    </row>
    <row r="47" spans="10:14" x14ac:dyDescent="0.2">
      <c r="J47">
        <v>1</v>
      </c>
      <c r="K47">
        <v>0</v>
      </c>
      <c r="L47">
        <v>43.466000000000001</v>
      </c>
      <c r="M47">
        <f t="shared" si="0"/>
        <v>6.5928749419354222</v>
      </c>
      <c r="N47">
        <f t="shared" si="1"/>
        <v>1.6381496756668461</v>
      </c>
    </row>
    <row r="48" spans="10:14" x14ac:dyDescent="0.2">
      <c r="J48">
        <v>1</v>
      </c>
      <c r="K48">
        <v>0</v>
      </c>
      <c r="L48">
        <v>24.138000000000002</v>
      </c>
      <c r="M48">
        <f t="shared" si="0"/>
        <v>4.9130438630242255</v>
      </c>
      <c r="N48">
        <f t="shared" si="1"/>
        <v>1.382701282954905</v>
      </c>
    </row>
    <row r="49" spans="10:14" x14ac:dyDescent="0.2">
      <c r="J49">
        <v>1</v>
      </c>
      <c r="K49">
        <v>0</v>
      </c>
      <c r="L49">
        <v>34.57</v>
      </c>
      <c r="M49">
        <f t="shared" si="0"/>
        <v>5.8796258384356399</v>
      </c>
      <c r="N49">
        <f t="shared" si="1"/>
        <v>1.5386993795424069</v>
      </c>
    </row>
    <row r="50" spans="10:14" x14ac:dyDescent="0.2">
      <c r="J50" s="4">
        <v>1</v>
      </c>
      <c r="K50">
        <v>1</v>
      </c>
      <c r="L50">
        <v>80.963999999999999</v>
      </c>
      <c r="M50">
        <f t="shared" si="0"/>
        <v>8.9979997777283813</v>
      </c>
      <c r="N50">
        <f t="shared" si="1"/>
        <v>1.9082919562029195</v>
      </c>
    </row>
    <row r="51" spans="10:14" x14ac:dyDescent="0.2">
      <c r="J51" s="4">
        <v>1</v>
      </c>
      <c r="K51">
        <v>1</v>
      </c>
      <c r="L51">
        <v>53.933999999999997</v>
      </c>
      <c r="M51">
        <f t="shared" si="0"/>
        <v>7.3439771241473784</v>
      </c>
      <c r="N51">
        <f t="shared" si="1"/>
        <v>1.7318626308111991</v>
      </c>
    </row>
    <row r="52" spans="10:14" x14ac:dyDescent="0.2">
      <c r="J52" s="4">
        <v>1</v>
      </c>
      <c r="K52">
        <v>1</v>
      </c>
      <c r="L52">
        <v>33.628999999999998</v>
      </c>
      <c r="M52">
        <f t="shared" si="0"/>
        <v>5.7990516466056761</v>
      </c>
      <c r="N52">
        <f t="shared" si="1"/>
        <v>1.5267139532218916</v>
      </c>
    </row>
    <row r="53" spans="10:14" x14ac:dyDescent="0.2">
      <c r="J53" s="4">
        <v>1</v>
      </c>
      <c r="K53">
        <v>1</v>
      </c>
      <c r="L53">
        <v>63.832000000000001</v>
      </c>
      <c r="M53">
        <f t="shared" si="0"/>
        <v>7.9894931003161895</v>
      </c>
      <c r="N53">
        <f t="shared" si="1"/>
        <v>1.8050384520650276</v>
      </c>
    </row>
    <row r="54" spans="10:14" x14ac:dyDescent="0.2">
      <c r="J54" s="4">
        <v>1</v>
      </c>
      <c r="K54">
        <v>1</v>
      </c>
      <c r="L54">
        <v>43.781999999999996</v>
      </c>
      <c r="M54">
        <f t="shared" si="0"/>
        <v>6.6167968081240032</v>
      </c>
      <c r="N54">
        <f t="shared" si="1"/>
        <v>1.641295596636311</v>
      </c>
    </row>
    <row r="55" spans="10:14" x14ac:dyDescent="0.2">
      <c r="J55" s="4">
        <v>1</v>
      </c>
      <c r="K55">
        <v>1</v>
      </c>
      <c r="L55">
        <v>39.975000000000001</v>
      </c>
      <c r="M55">
        <f t="shared" si="0"/>
        <v>6.3225785878864329</v>
      </c>
      <c r="N55">
        <f t="shared" si="1"/>
        <v>1.6017884724182723</v>
      </c>
    </row>
    <row r="56" spans="10:14" x14ac:dyDescent="0.2">
      <c r="J56" s="4">
        <v>1</v>
      </c>
      <c r="K56">
        <v>1</v>
      </c>
      <c r="L56">
        <v>77.792000000000002</v>
      </c>
      <c r="M56">
        <f t="shared" si="0"/>
        <v>8.8199773242338892</v>
      </c>
      <c r="N56">
        <f t="shared" si="1"/>
        <v>1.8909349371632418</v>
      </c>
    </row>
    <row r="57" spans="10:14" x14ac:dyDescent="0.2">
      <c r="J57" s="4">
        <v>1</v>
      </c>
      <c r="K57">
        <v>1</v>
      </c>
      <c r="L57">
        <v>32.994999999999997</v>
      </c>
      <c r="M57">
        <f t="shared" si="0"/>
        <v>5.7441274359122634</v>
      </c>
      <c r="N57">
        <f t="shared" si="1"/>
        <v>1.5184481326981414</v>
      </c>
    </row>
    <row r="58" spans="10:14" x14ac:dyDescent="0.2">
      <c r="J58" s="4">
        <v>1</v>
      </c>
      <c r="K58">
        <v>1</v>
      </c>
      <c r="L58">
        <v>74.873000000000005</v>
      </c>
      <c r="M58">
        <f t="shared" si="0"/>
        <v>8.6529185827673203</v>
      </c>
      <c r="N58">
        <f t="shared" si="1"/>
        <v>1.8743252347220485</v>
      </c>
    </row>
    <row r="59" spans="10:14" x14ac:dyDescent="0.2">
      <c r="J59" s="4">
        <v>1</v>
      </c>
      <c r="K59">
        <v>1</v>
      </c>
      <c r="L59">
        <v>71.066000000000003</v>
      </c>
      <c r="M59">
        <f t="shared" si="0"/>
        <v>8.430065242926652</v>
      </c>
      <c r="N59">
        <f t="shared" si="1"/>
        <v>1.8516618715587094</v>
      </c>
    </row>
    <row r="60" spans="10:14" x14ac:dyDescent="0.2">
      <c r="J60" s="4">
        <v>1</v>
      </c>
      <c r="K60">
        <v>1</v>
      </c>
      <c r="L60">
        <v>55.203000000000003</v>
      </c>
      <c r="M60">
        <f t="shared" si="0"/>
        <v>7.4298721388729163</v>
      </c>
      <c r="N60">
        <f t="shared" si="1"/>
        <v>1.7419626800488104</v>
      </c>
    </row>
    <row r="61" spans="10:14" x14ac:dyDescent="0.2">
      <c r="J61" s="4">
        <v>1</v>
      </c>
      <c r="K61">
        <v>1</v>
      </c>
      <c r="L61">
        <v>73.603999999999999</v>
      </c>
      <c r="M61">
        <f t="shared" si="0"/>
        <v>8.5792773588455571</v>
      </c>
      <c r="N61">
        <f t="shared" si="1"/>
        <v>1.8669014166571103</v>
      </c>
    </row>
    <row r="62" spans="10:14" x14ac:dyDescent="0.2">
      <c r="J62" s="4">
        <v>1</v>
      </c>
      <c r="K62">
        <v>1</v>
      </c>
      <c r="L62">
        <v>74.239000000000004</v>
      </c>
      <c r="M62">
        <f t="shared" si="0"/>
        <v>8.616205661426612</v>
      </c>
      <c r="N62">
        <f t="shared" si="1"/>
        <v>1.870632113299614</v>
      </c>
    </row>
    <row r="63" spans="10:14" x14ac:dyDescent="0.2">
      <c r="J63" s="4">
        <v>1</v>
      </c>
      <c r="K63">
        <v>1</v>
      </c>
      <c r="L63">
        <v>59.898000000000003</v>
      </c>
      <c r="M63">
        <f t="shared" si="0"/>
        <v>7.7393798201147881</v>
      </c>
      <c r="N63">
        <f t="shared" si="1"/>
        <v>1.7774123214967441</v>
      </c>
    </row>
    <row r="64" spans="10:14" x14ac:dyDescent="0.2">
      <c r="J64" s="4">
        <v>1</v>
      </c>
      <c r="K64">
        <v>1</v>
      </c>
      <c r="L64">
        <v>78.299000000000007</v>
      </c>
      <c r="M64">
        <f t="shared" si="0"/>
        <v>8.8486722167791942</v>
      </c>
      <c r="N64">
        <f t="shared" si="1"/>
        <v>1.8937562154774172</v>
      </c>
    </row>
    <row r="65" spans="10:14" x14ac:dyDescent="0.2">
      <c r="J65" s="4">
        <v>1</v>
      </c>
      <c r="K65">
        <v>1</v>
      </c>
      <c r="L65">
        <v>60.024999999999999</v>
      </c>
      <c r="M65">
        <f t="shared" si="0"/>
        <v>7.7475802674125296</v>
      </c>
      <c r="N65">
        <f t="shared" si="1"/>
        <v>1.778332168729065</v>
      </c>
    </row>
    <row r="66" spans="10:14" x14ac:dyDescent="0.2">
      <c r="J66" s="4"/>
    </row>
    <row r="67" spans="10:14" x14ac:dyDescent="0.2">
      <c r="J67" s="4"/>
    </row>
    <row r="68" spans="10:14" x14ac:dyDescent="0.2">
      <c r="J68" s="4"/>
    </row>
    <row r="69" spans="10:14" x14ac:dyDescent="0.2">
      <c r="J69" s="4"/>
    </row>
    <row r="70" spans="10:14" x14ac:dyDescent="0.2">
      <c r="J70" s="4"/>
    </row>
    <row r="71" spans="10:14" x14ac:dyDescent="0.2">
      <c r="J71" s="4"/>
    </row>
    <row r="72" spans="10:14" x14ac:dyDescent="0.2">
      <c r="J72" s="4"/>
    </row>
    <row r="73" spans="10:14" x14ac:dyDescent="0.2">
      <c r="J73" s="4"/>
    </row>
    <row r="74" spans="10:14" x14ac:dyDescent="0.2">
      <c r="J74" s="4"/>
    </row>
    <row r="75" spans="10:14" x14ac:dyDescent="0.2">
      <c r="J75" s="4"/>
    </row>
    <row r="76" spans="10:14" x14ac:dyDescent="0.2">
      <c r="J76" s="4"/>
    </row>
    <row r="77" spans="10:14" x14ac:dyDescent="0.2">
      <c r="J77" s="4"/>
    </row>
    <row r="78" spans="10:14" x14ac:dyDescent="0.2">
      <c r="J78" s="4"/>
    </row>
    <row r="79" spans="10:14" x14ac:dyDescent="0.2">
      <c r="J79" s="4"/>
    </row>
    <row r="80" spans="10:14" x14ac:dyDescent="0.2">
      <c r="J80" s="4"/>
    </row>
    <row r="81" spans="10:12" x14ac:dyDescent="0.2">
      <c r="J81" s="4"/>
    </row>
    <row r="82" spans="10:12" x14ac:dyDescent="0.2">
      <c r="J82" s="4"/>
    </row>
    <row r="83" spans="10:12" x14ac:dyDescent="0.2">
      <c r="J83" s="4"/>
    </row>
    <row r="84" spans="10:12" x14ac:dyDescent="0.2">
      <c r="J84" s="4"/>
      <c r="L84" s="4"/>
    </row>
    <row r="85" spans="10:12" x14ac:dyDescent="0.2">
      <c r="J85" s="4"/>
      <c r="L85" s="4"/>
    </row>
    <row r="86" spans="10:12" x14ac:dyDescent="0.2">
      <c r="J86" s="4"/>
      <c r="L86" s="4"/>
    </row>
    <row r="87" spans="10:12" x14ac:dyDescent="0.2">
      <c r="J87" s="4"/>
      <c r="L87" s="4"/>
    </row>
    <row r="101" spans="12:12" x14ac:dyDescent="0.2">
      <c r="L101" s="4"/>
    </row>
    <row r="102" spans="12:12" x14ac:dyDescent="0.2">
      <c r="L102" s="5"/>
    </row>
  </sheetData>
  <mergeCells count="2">
    <mergeCell ref="B1:C1"/>
    <mergeCell ref="E1:F1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7"/>
  <sheetViews>
    <sheetView zoomScale="80" zoomScaleNormal="80" zoomScalePageLayoutView="80" workbookViewId="0">
      <selection activeCell="H12" sqref="H12"/>
    </sheetView>
  </sheetViews>
  <sheetFormatPr baseColWidth="10" defaultColWidth="8.83203125" defaultRowHeight="15" x14ac:dyDescent="0.2"/>
  <cols>
    <col min="1" max="1" width="23.6640625" customWidth="1"/>
    <col min="2" max="2" width="17.5" customWidth="1"/>
    <col min="3" max="3" width="20.5" customWidth="1"/>
    <col min="4" max="4" width="17.6640625" customWidth="1"/>
    <col min="5" max="5" width="25.33203125" customWidth="1"/>
  </cols>
  <sheetData>
    <row r="2" spans="1:21" x14ac:dyDescent="0.2">
      <c r="B2" s="8" t="s">
        <v>2</v>
      </c>
      <c r="C2" s="8"/>
      <c r="D2" s="8" t="s">
        <v>12</v>
      </c>
      <c r="E2" s="8"/>
    </row>
    <row r="3" spans="1:21" x14ac:dyDescent="0.2">
      <c r="B3" s="2" t="s">
        <v>4</v>
      </c>
      <c r="C3" s="2" t="s">
        <v>3</v>
      </c>
      <c r="D3" s="2" t="s">
        <v>4</v>
      </c>
      <c r="E3" s="2" t="s">
        <v>3</v>
      </c>
      <c r="F3" s="4"/>
    </row>
    <row r="4" spans="1:21" x14ac:dyDescent="0.2">
      <c r="A4" s="2" t="s">
        <v>0</v>
      </c>
      <c r="B4">
        <v>42.728187499999997</v>
      </c>
      <c r="C4">
        <v>56.656812499999994</v>
      </c>
      <c r="D4">
        <v>44.536125000000006</v>
      </c>
      <c r="E4">
        <v>60.881875000000001</v>
      </c>
      <c r="F4" s="3"/>
    </row>
    <row r="5" spans="1:21" x14ac:dyDescent="0.2">
      <c r="A5" s="2" t="s">
        <v>5</v>
      </c>
      <c r="B5">
        <v>14.847768488760643</v>
      </c>
      <c r="C5">
        <v>12.397755771207144</v>
      </c>
      <c r="D5">
        <v>12.845727122925592</v>
      </c>
      <c r="E5">
        <v>16.275056087460975</v>
      </c>
    </row>
    <row r="6" spans="1:21" x14ac:dyDescent="0.2">
      <c r="A6" s="2" t="s">
        <v>6</v>
      </c>
      <c r="B6">
        <v>16</v>
      </c>
      <c r="C6">
        <v>16</v>
      </c>
      <c r="D6">
        <v>16</v>
      </c>
      <c r="E6">
        <v>16</v>
      </c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">
      <c r="A7" s="2" t="s">
        <v>1</v>
      </c>
      <c r="B7">
        <v>3.7119421221901607</v>
      </c>
      <c r="C7">
        <v>3.0994389428017861</v>
      </c>
      <c r="D7">
        <v>3.2114317807313979</v>
      </c>
      <c r="E7">
        <v>4.0687640218652437</v>
      </c>
      <c r="L7" s="4"/>
      <c r="M7" s="5"/>
      <c r="N7" s="5"/>
      <c r="O7" s="4"/>
      <c r="P7" s="4"/>
      <c r="Q7" s="5"/>
      <c r="R7" s="5"/>
      <c r="S7" s="4"/>
      <c r="T7" s="4"/>
      <c r="U7" s="5"/>
    </row>
    <row r="24" spans="2:8" x14ac:dyDescent="0.2">
      <c r="B24" s="4"/>
      <c r="C24" s="4"/>
      <c r="D24" s="4"/>
      <c r="E24" s="4"/>
      <c r="F24" s="4"/>
      <c r="G24" s="4"/>
      <c r="H24" s="4"/>
    </row>
    <row r="25" spans="2:8" x14ac:dyDescent="0.2">
      <c r="B25" s="4"/>
      <c r="C25" s="4"/>
      <c r="D25" s="4"/>
      <c r="E25" s="4"/>
      <c r="F25" s="4"/>
      <c r="G25" s="4"/>
      <c r="H25" s="4"/>
    </row>
    <row r="26" spans="2:8" x14ac:dyDescent="0.2">
      <c r="B26" s="7"/>
      <c r="C26" s="7"/>
      <c r="D26" s="7"/>
      <c r="E26" s="4"/>
      <c r="F26" s="4"/>
      <c r="G26" s="7"/>
      <c r="H26" s="7"/>
    </row>
    <row r="27" spans="2:8" x14ac:dyDescent="0.2">
      <c r="B27" s="4"/>
      <c r="C27" s="4"/>
      <c r="D27" s="4"/>
      <c r="E27" s="4"/>
      <c r="F27" s="4"/>
      <c r="G27" s="4"/>
      <c r="H27" s="4"/>
    </row>
  </sheetData>
  <mergeCells count="2">
    <mergeCell ref="B2:C2"/>
    <mergeCell ref="D2:E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graphs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Rageema</dc:creator>
  <cp:lastModifiedBy>Microsoft Office User</cp:lastModifiedBy>
  <dcterms:created xsi:type="dcterms:W3CDTF">2014-06-28T15:38:55Z</dcterms:created>
  <dcterms:modified xsi:type="dcterms:W3CDTF">2017-03-03T14:46:19Z</dcterms:modified>
</cp:coreProperties>
</file>