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Google Drive (l.cavenati1@campus.unimib.it)\MAGISTRALE\2 anno\2 semestre\analisi e modelli demografici\lavoro di gruppo lab1 lab2\"/>
    </mc:Choice>
  </mc:AlternateContent>
  <xr:revisionPtr revIDLastSave="0" documentId="13_ncr:1_{F89F5E6B-4236-4237-94C2-74CCF6DEDB14}" xr6:coauthVersionLast="46" xr6:coauthVersionMax="46" xr10:uidLastSave="{00000000-0000-0000-0000-000000000000}"/>
  <bookViews>
    <workbookView xWindow="1170" yWindow="1170" windowWidth="15375" windowHeight="7875" activeTab="3" xr2:uid="{00000000-000D-0000-FFFF-FFFF00000000}"/>
  </bookViews>
  <sheets>
    <sheet name="tassi" sheetId="1" r:id="rId1"/>
    <sheet name="tassi fissi" sheetId="3" r:id="rId2"/>
    <sheet name="Kitagawa" sheetId="2" r:id="rId3"/>
    <sheet name="kitagawa 10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5" i="4" l="1"/>
  <c r="L66" i="4"/>
  <c r="L67" i="4"/>
  <c r="M65" i="4"/>
  <c r="M66" i="4"/>
  <c r="M67" i="4"/>
  <c r="M64" i="4"/>
  <c r="L64" i="4"/>
  <c r="L54" i="4"/>
  <c r="L55" i="4"/>
  <c r="L56" i="4"/>
  <c r="L53" i="4"/>
  <c r="O53" i="4" s="1"/>
  <c r="M54" i="4"/>
  <c r="M55" i="4"/>
  <c r="M56" i="4"/>
  <c r="M53" i="4"/>
  <c r="M43" i="4"/>
  <c r="M44" i="4"/>
  <c r="M45" i="4"/>
  <c r="M42" i="4"/>
  <c r="L43" i="4"/>
  <c r="L44" i="4"/>
  <c r="L45" i="4"/>
  <c r="L42" i="4"/>
  <c r="M27" i="4"/>
  <c r="M28" i="4"/>
  <c r="M29" i="4"/>
  <c r="L27" i="4"/>
  <c r="L28" i="4"/>
  <c r="L29" i="4"/>
  <c r="M26" i="4"/>
  <c r="L26" i="4"/>
  <c r="E28" i="4"/>
  <c r="D16" i="4"/>
  <c r="E16" i="4"/>
  <c r="D17" i="4"/>
  <c r="E17" i="4"/>
  <c r="D18" i="4"/>
  <c r="E18" i="4"/>
  <c r="E15" i="4"/>
  <c r="D15" i="4"/>
  <c r="M16" i="4"/>
  <c r="M17" i="4"/>
  <c r="M18" i="4"/>
  <c r="M15" i="4"/>
  <c r="L16" i="4"/>
  <c r="L17" i="4"/>
  <c r="L18" i="4"/>
  <c r="L15" i="4"/>
  <c r="E7" i="4"/>
  <c r="E6" i="4"/>
  <c r="E5" i="4"/>
  <c r="G5" i="4"/>
  <c r="F6" i="4"/>
  <c r="L15" i="2"/>
  <c r="E4" i="4"/>
  <c r="D5" i="4"/>
  <c r="D6" i="4"/>
  <c r="D7" i="4"/>
  <c r="G7" i="4" s="1"/>
  <c r="D4" i="4"/>
  <c r="G4" i="4" s="1"/>
  <c r="M5" i="4"/>
  <c r="M6" i="4"/>
  <c r="M7" i="4"/>
  <c r="M4" i="4"/>
  <c r="L5" i="4"/>
  <c r="L6" i="4"/>
  <c r="L7" i="4"/>
  <c r="L4" i="4"/>
  <c r="C107" i="4"/>
  <c r="B107" i="4"/>
  <c r="D105" i="4" s="1"/>
  <c r="G105" i="4" s="1"/>
  <c r="K105" i="4"/>
  <c r="M105" i="4" s="1"/>
  <c r="J105" i="4"/>
  <c r="E105" i="4"/>
  <c r="F105" i="4" s="1"/>
  <c r="M104" i="4"/>
  <c r="K104" i="4"/>
  <c r="L104" i="4" s="1"/>
  <c r="O104" i="4" s="1"/>
  <c r="J104" i="4"/>
  <c r="G104" i="4"/>
  <c r="E104" i="4"/>
  <c r="F104" i="4" s="1"/>
  <c r="N104" i="4" s="1"/>
  <c r="D104" i="4"/>
  <c r="K103" i="4"/>
  <c r="M103" i="4" s="1"/>
  <c r="J103" i="4"/>
  <c r="E103" i="4"/>
  <c r="G103" i="4" s="1"/>
  <c r="D103" i="4"/>
  <c r="M102" i="4"/>
  <c r="K102" i="4"/>
  <c r="L102" i="4" s="1"/>
  <c r="O102" i="4" s="1"/>
  <c r="J102" i="4"/>
  <c r="G102" i="4"/>
  <c r="E102" i="4"/>
  <c r="F102" i="4" s="1"/>
  <c r="N102" i="4" s="1"/>
  <c r="D102" i="4"/>
  <c r="D107" i="4" s="1"/>
  <c r="C96" i="4"/>
  <c r="E94" i="4" s="1"/>
  <c r="B96" i="4"/>
  <c r="M94" i="4"/>
  <c r="K94" i="4"/>
  <c r="L94" i="4" s="1"/>
  <c r="J94" i="4"/>
  <c r="D94" i="4"/>
  <c r="K93" i="4"/>
  <c r="M93" i="4" s="1"/>
  <c r="J93" i="4"/>
  <c r="E93" i="4"/>
  <c r="G93" i="4" s="1"/>
  <c r="D93" i="4"/>
  <c r="M92" i="4"/>
  <c r="K92" i="4"/>
  <c r="L92" i="4" s="1"/>
  <c r="J92" i="4"/>
  <c r="D92" i="4"/>
  <c r="D96" i="4" s="1"/>
  <c r="K91" i="4"/>
  <c r="M91" i="4" s="1"/>
  <c r="J91" i="4"/>
  <c r="J96" i="4" s="1"/>
  <c r="E91" i="4"/>
  <c r="D91" i="4"/>
  <c r="C85" i="4"/>
  <c r="E83" i="4" s="1"/>
  <c r="F83" i="4" s="1"/>
  <c r="N83" i="4" s="1"/>
  <c r="B85" i="4"/>
  <c r="D83" i="4" s="1"/>
  <c r="L83" i="4"/>
  <c r="K83" i="4"/>
  <c r="J83" i="4"/>
  <c r="M83" i="4" s="1"/>
  <c r="K82" i="4"/>
  <c r="J82" i="4"/>
  <c r="M82" i="4" s="1"/>
  <c r="E82" i="4"/>
  <c r="D82" i="4"/>
  <c r="G82" i="4" s="1"/>
  <c r="L81" i="4"/>
  <c r="K81" i="4"/>
  <c r="J81" i="4"/>
  <c r="M81" i="4" s="1"/>
  <c r="E81" i="4"/>
  <c r="K80" i="4"/>
  <c r="J80" i="4"/>
  <c r="M80" i="4" s="1"/>
  <c r="E80" i="4"/>
  <c r="D80" i="4"/>
  <c r="G80" i="4" s="1"/>
  <c r="C69" i="4"/>
  <c r="B69" i="4"/>
  <c r="D67" i="4" s="1"/>
  <c r="G67" i="4" s="1"/>
  <c r="K67" i="4"/>
  <c r="J67" i="4"/>
  <c r="E67" i="4"/>
  <c r="F67" i="4" s="1"/>
  <c r="K66" i="4"/>
  <c r="O66" i="4" s="1"/>
  <c r="J66" i="4"/>
  <c r="G66" i="4"/>
  <c r="E66" i="4"/>
  <c r="F66" i="4" s="1"/>
  <c r="N66" i="4" s="1"/>
  <c r="D66" i="4"/>
  <c r="K65" i="4"/>
  <c r="J65" i="4"/>
  <c r="E65" i="4"/>
  <c r="E69" i="4" s="1"/>
  <c r="K64" i="4"/>
  <c r="J64" i="4"/>
  <c r="G64" i="4"/>
  <c r="E64" i="4"/>
  <c r="F64" i="4" s="1"/>
  <c r="D64" i="4"/>
  <c r="C58" i="4"/>
  <c r="B58" i="4"/>
  <c r="K56" i="4"/>
  <c r="J56" i="4"/>
  <c r="E56" i="4"/>
  <c r="D56" i="4"/>
  <c r="G56" i="4" s="1"/>
  <c r="K55" i="4"/>
  <c r="J55" i="4"/>
  <c r="F55" i="4"/>
  <c r="E55" i="4"/>
  <c r="D55" i="4"/>
  <c r="G55" i="4" s="1"/>
  <c r="K54" i="4"/>
  <c r="J54" i="4"/>
  <c r="E54" i="4"/>
  <c r="D54" i="4"/>
  <c r="G54" i="4" s="1"/>
  <c r="K53" i="4"/>
  <c r="J53" i="4"/>
  <c r="F53" i="4"/>
  <c r="N53" i="4" s="1"/>
  <c r="E53" i="4"/>
  <c r="E58" i="4" s="1"/>
  <c r="D53" i="4"/>
  <c r="G53" i="4" s="1"/>
  <c r="C47" i="4"/>
  <c r="E45" i="4" s="1"/>
  <c r="B47" i="4"/>
  <c r="K45" i="4"/>
  <c r="J45" i="4"/>
  <c r="D45" i="4"/>
  <c r="K44" i="4"/>
  <c r="J44" i="4"/>
  <c r="E44" i="4"/>
  <c r="G44" i="4" s="1"/>
  <c r="D44" i="4"/>
  <c r="K43" i="4"/>
  <c r="J43" i="4"/>
  <c r="D43" i="4"/>
  <c r="K42" i="4"/>
  <c r="J42" i="4"/>
  <c r="E42" i="4"/>
  <c r="D42" i="4"/>
  <c r="D47" i="4" s="1"/>
  <c r="C31" i="4"/>
  <c r="E29" i="4" s="1"/>
  <c r="F29" i="4" s="1"/>
  <c r="B31" i="4"/>
  <c r="D29" i="4" s="1"/>
  <c r="K29" i="4"/>
  <c r="J29" i="4"/>
  <c r="K28" i="4"/>
  <c r="J28" i="4"/>
  <c r="D28" i="4"/>
  <c r="G28" i="4" s="1"/>
  <c r="K27" i="4"/>
  <c r="J27" i="4"/>
  <c r="E27" i="4"/>
  <c r="K26" i="4"/>
  <c r="J26" i="4"/>
  <c r="E26" i="4"/>
  <c r="E31" i="4" s="1"/>
  <c r="D26" i="4"/>
  <c r="G26" i="4" s="1"/>
  <c r="C20" i="4"/>
  <c r="B20" i="4"/>
  <c r="K18" i="4"/>
  <c r="J18" i="4"/>
  <c r="G18" i="4"/>
  <c r="K17" i="4"/>
  <c r="J17" i="4"/>
  <c r="G17" i="4"/>
  <c r="F17" i="4"/>
  <c r="K16" i="4"/>
  <c r="J16" i="4"/>
  <c r="G16" i="4"/>
  <c r="K15" i="4"/>
  <c r="J15" i="4"/>
  <c r="K7" i="4"/>
  <c r="J7" i="4"/>
  <c r="F7" i="4"/>
  <c r="K6" i="4"/>
  <c r="J6" i="4"/>
  <c r="K5" i="4"/>
  <c r="J5" i="4"/>
  <c r="F5" i="4"/>
  <c r="K4" i="4"/>
  <c r="J4" i="4"/>
  <c r="D80" i="2"/>
  <c r="M80" i="2"/>
  <c r="P107" i="2"/>
  <c r="O69" i="2"/>
  <c r="A15" i="3"/>
  <c r="A16" i="3"/>
  <c r="A11" i="3"/>
  <c r="A6" i="3"/>
  <c r="L96" i="2"/>
  <c r="K96" i="2"/>
  <c r="J96" i="2"/>
  <c r="N64" i="4" l="1"/>
  <c r="O64" i="4"/>
  <c r="G15" i="4"/>
  <c r="D20" i="4"/>
  <c r="N17" i="4"/>
  <c r="G6" i="4"/>
  <c r="O6" i="4" s="1"/>
  <c r="E9" i="4"/>
  <c r="F4" i="4"/>
  <c r="D9" i="4"/>
  <c r="O17" i="4"/>
  <c r="O15" i="4"/>
  <c r="F15" i="4"/>
  <c r="N15" i="4" s="1"/>
  <c r="N5" i="4"/>
  <c r="N6" i="4"/>
  <c r="N7" i="4"/>
  <c r="N4" i="4"/>
  <c r="F45" i="4"/>
  <c r="N45" i="4" s="1"/>
  <c r="G45" i="4"/>
  <c r="O45" i="4" s="1"/>
  <c r="E85" i="4"/>
  <c r="G29" i="4"/>
  <c r="N55" i="4"/>
  <c r="F94" i="4"/>
  <c r="N94" i="4" s="1"/>
  <c r="G94" i="4"/>
  <c r="O94" i="4" s="1"/>
  <c r="N58" i="4"/>
  <c r="O29" i="4"/>
  <c r="O55" i="4"/>
  <c r="N29" i="4"/>
  <c r="N67" i="4"/>
  <c r="G83" i="4"/>
  <c r="O83" i="4" s="1"/>
  <c r="O107" i="4"/>
  <c r="N105" i="4"/>
  <c r="E20" i="4"/>
  <c r="D58" i="4"/>
  <c r="E107" i="4"/>
  <c r="F16" i="4"/>
  <c r="N16" i="4" s="1"/>
  <c r="O16" i="4"/>
  <c r="F18" i="4"/>
  <c r="N18" i="4" s="1"/>
  <c r="O18" i="4"/>
  <c r="F42" i="4"/>
  <c r="N42" i="4" s="1"/>
  <c r="F44" i="4"/>
  <c r="N44" i="4" s="1"/>
  <c r="O44" i="4"/>
  <c r="O67" i="4"/>
  <c r="F91" i="4"/>
  <c r="N91" i="4" s="1"/>
  <c r="L91" i="4"/>
  <c r="F93" i="4"/>
  <c r="N93" i="4" s="1"/>
  <c r="L93" i="4"/>
  <c r="O93" i="4" s="1"/>
  <c r="F103" i="4"/>
  <c r="N103" i="4" s="1"/>
  <c r="N107" i="4" s="1"/>
  <c r="P107" i="4" s="1"/>
  <c r="L103" i="4"/>
  <c r="O103" i="4" s="1"/>
  <c r="L105" i="4"/>
  <c r="O105" i="4" s="1"/>
  <c r="O7" i="4"/>
  <c r="F26" i="4"/>
  <c r="N26" i="4" s="1"/>
  <c r="O26" i="4"/>
  <c r="D27" i="4"/>
  <c r="D31" i="4" s="1"/>
  <c r="F28" i="4"/>
  <c r="N28" i="4" s="1"/>
  <c r="O28" i="4"/>
  <c r="G42" i="4"/>
  <c r="E43" i="4"/>
  <c r="F54" i="4"/>
  <c r="N54" i="4" s="1"/>
  <c r="O54" i="4"/>
  <c r="F56" i="4"/>
  <c r="N56" i="4" s="1"/>
  <c r="O56" i="4"/>
  <c r="F80" i="4"/>
  <c r="N80" i="4" s="1"/>
  <c r="L80" i="4"/>
  <c r="O80" i="4" s="1"/>
  <c r="D81" i="4"/>
  <c r="F82" i="4"/>
  <c r="N82" i="4" s="1"/>
  <c r="L82" i="4"/>
  <c r="O82" i="4" s="1"/>
  <c r="G91" i="4"/>
  <c r="E92" i="4"/>
  <c r="O4" i="4"/>
  <c r="O5" i="4"/>
  <c r="D65" i="4"/>
  <c r="G65" i="4" s="1"/>
  <c r="E104" i="2"/>
  <c r="D103" i="2"/>
  <c r="D107" i="2"/>
  <c r="K104" i="2"/>
  <c r="J103" i="2"/>
  <c r="B47" i="2"/>
  <c r="C47" i="2"/>
  <c r="E44" i="2" s="1"/>
  <c r="D45" i="2"/>
  <c r="G45" i="2" s="1"/>
  <c r="B58" i="2"/>
  <c r="D53" i="2" s="1"/>
  <c r="C107" i="2"/>
  <c r="E103" i="2" s="1"/>
  <c r="B107" i="2"/>
  <c r="D105" i="2" s="1"/>
  <c r="C85" i="2"/>
  <c r="B85" i="2"/>
  <c r="D85" i="2" s="1"/>
  <c r="B96" i="2"/>
  <c r="D92" i="2" s="1"/>
  <c r="C96" i="2"/>
  <c r="E93" i="2" s="1"/>
  <c r="E81" i="2"/>
  <c r="E91" i="2"/>
  <c r="D83" i="2"/>
  <c r="D81" i="2"/>
  <c r="D82" i="2"/>
  <c r="E43" i="2"/>
  <c r="E45" i="2"/>
  <c r="E42" i="2"/>
  <c r="D42" i="2"/>
  <c r="D44" i="2"/>
  <c r="K105" i="2"/>
  <c r="J105" i="2"/>
  <c r="J104" i="2"/>
  <c r="K103" i="2"/>
  <c r="M103" i="2"/>
  <c r="K102" i="2"/>
  <c r="J102" i="2"/>
  <c r="K94" i="2"/>
  <c r="J94" i="2"/>
  <c r="M94" i="2" s="1"/>
  <c r="K93" i="2"/>
  <c r="J93" i="2"/>
  <c r="K92" i="2"/>
  <c r="J92" i="2"/>
  <c r="M92" i="2" s="1"/>
  <c r="K91" i="2"/>
  <c r="J91" i="2"/>
  <c r="K83" i="2"/>
  <c r="J83" i="2"/>
  <c r="M83" i="2" s="1"/>
  <c r="K82" i="2"/>
  <c r="J82" i="2"/>
  <c r="K81" i="2"/>
  <c r="J81" i="2"/>
  <c r="M81" i="2" s="1"/>
  <c r="K80" i="2"/>
  <c r="L80" i="2" s="1"/>
  <c r="J80" i="2"/>
  <c r="C69" i="2"/>
  <c r="E66" i="2" s="1"/>
  <c r="B69" i="2"/>
  <c r="D64" i="2" s="1"/>
  <c r="K67" i="2"/>
  <c r="J67" i="2"/>
  <c r="K66" i="2"/>
  <c r="J66" i="2"/>
  <c r="K65" i="2"/>
  <c r="J65" i="2"/>
  <c r="K64" i="2"/>
  <c r="J64" i="2"/>
  <c r="C58" i="2"/>
  <c r="E54" i="2" s="1"/>
  <c r="K56" i="2"/>
  <c r="J56" i="2"/>
  <c r="K55" i="2"/>
  <c r="J55" i="2"/>
  <c r="K54" i="2"/>
  <c r="J54" i="2"/>
  <c r="K53" i="2"/>
  <c r="J53" i="2"/>
  <c r="K45" i="2"/>
  <c r="J45" i="2"/>
  <c r="K44" i="2"/>
  <c r="J44" i="2"/>
  <c r="K43" i="2"/>
  <c r="J43" i="2"/>
  <c r="M43" i="2" s="1"/>
  <c r="K42" i="2"/>
  <c r="J42" i="2"/>
  <c r="G7" i="2"/>
  <c r="G5" i="2"/>
  <c r="F5" i="2"/>
  <c r="F6" i="2"/>
  <c r="G6" i="2"/>
  <c r="F7" i="2"/>
  <c r="G4" i="2"/>
  <c r="F4" i="2"/>
  <c r="J26" i="2"/>
  <c r="B31" i="2"/>
  <c r="C31" i="2"/>
  <c r="J15" i="2"/>
  <c r="C20" i="2"/>
  <c r="E17" i="2" s="1"/>
  <c r="B20" i="2"/>
  <c r="D17" i="2" s="1"/>
  <c r="J27" i="2"/>
  <c r="K27" i="2"/>
  <c r="J28" i="2"/>
  <c r="K28" i="2"/>
  <c r="L28" i="2" s="1"/>
  <c r="J29" i="2"/>
  <c r="K29" i="2"/>
  <c r="K26" i="2"/>
  <c r="J16" i="2"/>
  <c r="K16" i="2"/>
  <c r="J17" i="2"/>
  <c r="K17" i="2"/>
  <c r="J18" i="2"/>
  <c r="K18" i="2"/>
  <c r="K15" i="2"/>
  <c r="J5" i="2"/>
  <c r="K5" i="2"/>
  <c r="L5" i="2" s="1"/>
  <c r="O5" i="2" s="1"/>
  <c r="J6" i="2"/>
  <c r="K6" i="2"/>
  <c r="J7" i="2"/>
  <c r="K7" i="2"/>
  <c r="L7" i="2" s="1"/>
  <c r="K4" i="2"/>
  <c r="J4" i="2"/>
  <c r="M4" i="2" s="1"/>
  <c r="N4" i="2" s="1"/>
  <c r="O58" i="4" l="1"/>
  <c r="O20" i="4"/>
  <c r="N20" i="4"/>
  <c r="N9" i="4"/>
  <c r="F92" i="4"/>
  <c r="N92" i="4" s="1"/>
  <c r="G92" i="4"/>
  <c r="O92" i="4" s="1"/>
  <c r="F43" i="4"/>
  <c r="N43" i="4" s="1"/>
  <c r="N47" i="4" s="1"/>
  <c r="G43" i="4"/>
  <c r="O43" i="4" s="1"/>
  <c r="P58" i="4"/>
  <c r="G81" i="4"/>
  <c r="O81" i="4" s="1"/>
  <c r="F81" i="4"/>
  <c r="N81" i="4" s="1"/>
  <c r="D85" i="4"/>
  <c r="O85" i="4"/>
  <c r="O65" i="4"/>
  <c r="O69" i="4" s="1"/>
  <c r="O42" i="4"/>
  <c r="O47" i="4" s="1"/>
  <c r="E47" i="4"/>
  <c r="N96" i="4"/>
  <c r="F27" i="4"/>
  <c r="N27" i="4" s="1"/>
  <c r="G27" i="4"/>
  <c r="O27" i="4" s="1"/>
  <c r="O31" i="4" s="1"/>
  <c r="K96" i="4"/>
  <c r="L96" i="4" s="1"/>
  <c r="O9" i="4"/>
  <c r="N85" i="4"/>
  <c r="P85" i="4" s="1"/>
  <c r="N31" i="4"/>
  <c r="O91" i="4"/>
  <c r="O96" i="4" s="1"/>
  <c r="F65" i="4"/>
  <c r="N65" i="4" s="1"/>
  <c r="N69" i="4" s="1"/>
  <c r="D69" i="4"/>
  <c r="E96" i="4"/>
  <c r="M104" i="2"/>
  <c r="M82" i="2"/>
  <c r="M91" i="2"/>
  <c r="M102" i="2"/>
  <c r="M105" i="2"/>
  <c r="L55" i="2"/>
  <c r="L66" i="2"/>
  <c r="E94" i="2"/>
  <c r="E92" i="2"/>
  <c r="E102" i="2"/>
  <c r="D91" i="2"/>
  <c r="G91" i="2" s="1"/>
  <c r="D54" i="2"/>
  <c r="E64" i="2"/>
  <c r="G42" i="2"/>
  <c r="D43" i="2"/>
  <c r="G43" i="2" s="1"/>
  <c r="F45" i="2"/>
  <c r="F44" i="2"/>
  <c r="G44" i="2"/>
  <c r="F42" i="2"/>
  <c r="D66" i="2"/>
  <c r="F66" i="2" s="1"/>
  <c r="G64" i="2"/>
  <c r="F64" i="2"/>
  <c r="G92" i="2"/>
  <c r="E96" i="2"/>
  <c r="G54" i="2"/>
  <c r="L43" i="2"/>
  <c r="E53" i="2"/>
  <c r="F53" i="2" s="1"/>
  <c r="D55" i="2"/>
  <c r="E67" i="2"/>
  <c r="E65" i="2"/>
  <c r="D94" i="2"/>
  <c r="G94" i="2" s="1"/>
  <c r="E55" i="2"/>
  <c r="L6" i="2"/>
  <c r="O6" i="2" s="1"/>
  <c r="L103" i="2"/>
  <c r="E56" i="2"/>
  <c r="D67" i="2"/>
  <c r="D65" i="2"/>
  <c r="D93" i="2"/>
  <c r="G93" i="2" s="1"/>
  <c r="D104" i="2"/>
  <c r="E105" i="2"/>
  <c r="F105" i="2" s="1"/>
  <c r="N105" i="2" s="1"/>
  <c r="M93" i="2"/>
  <c r="L105" i="2"/>
  <c r="E47" i="2"/>
  <c r="D56" i="2"/>
  <c r="D102" i="2"/>
  <c r="L82" i="2"/>
  <c r="M65" i="2"/>
  <c r="M67" i="2"/>
  <c r="M53" i="2"/>
  <c r="M54" i="2"/>
  <c r="M56" i="2"/>
  <c r="L44" i="2"/>
  <c r="M42" i="2"/>
  <c r="L45" i="2"/>
  <c r="O45" i="2" s="1"/>
  <c r="F81" i="2"/>
  <c r="N81" i="2" s="1"/>
  <c r="G81" i="2"/>
  <c r="E82" i="2"/>
  <c r="E83" i="2"/>
  <c r="F83" i="2" s="1"/>
  <c r="N83" i="2" s="1"/>
  <c r="E80" i="2"/>
  <c r="O44" i="2"/>
  <c r="F54" i="2"/>
  <c r="N54" i="2" s="1"/>
  <c r="F55" i="2"/>
  <c r="M55" i="2"/>
  <c r="M64" i="2"/>
  <c r="M66" i="2"/>
  <c r="L67" i="2"/>
  <c r="L81" i="2"/>
  <c r="F92" i="2"/>
  <c r="N92" i="2" s="1"/>
  <c r="F94" i="2"/>
  <c r="N94" i="2" s="1"/>
  <c r="M44" i="2"/>
  <c r="G55" i="2"/>
  <c r="O55" i="2" s="1"/>
  <c r="L56" i="2"/>
  <c r="L65" i="2"/>
  <c r="G102" i="2"/>
  <c r="G103" i="2"/>
  <c r="G104" i="2"/>
  <c r="L42" i="2"/>
  <c r="O42" i="2" s="1"/>
  <c r="M45" i="2"/>
  <c r="N45" i="2" s="1"/>
  <c r="L53" i="2"/>
  <c r="L54" i="2"/>
  <c r="F67" i="2"/>
  <c r="N67" i="2" s="1"/>
  <c r="L83" i="2"/>
  <c r="L91" i="2"/>
  <c r="L92" i="2"/>
  <c r="O92" i="2" s="1"/>
  <c r="L94" i="2"/>
  <c r="O94" i="2" s="1"/>
  <c r="L102" i="2"/>
  <c r="O102" i="2" s="1"/>
  <c r="L104" i="2"/>
  <c r="F93" i="2"/>
  <c r="L93" i="2"/>
  <c r="O93" i="2" s="1"/>
  <c r="L64" i="2"/>
  <c r="N64" i="2"/>
  <c r="F91" i="2"/>
  <c r="N91" i="2" s="1"/>
  <c r="F102" i="2"/>
  <c r="N102" i="2" s="1"/>
  <c r="M17" i="2"/>
  <c r="M26" i="2"/>
  <c r="D28" i="2"/>
  <c r="L29" i="2"/>
  <c r="L27" i="2"/>
  <c r="E15" i="2"/>
  <c r="L18" i="2"/>
  <c r="L16" i="2"/>
  <c r="E18" i="2"/>
  <c r="L4" i="2"/>
  <c r="O4" i="2" s="1"/>
  <c r="M6" i="2"/>
  <c r="N6" i="2" s="1"/>
  <c r="M29" i="2"/>
  <c r="M27" i="2"/>
  <c r="M18" i="2"/>
  <c r="M16" i="2"/>
  <c r="M15" i="2"/>
  <c r="M7" i="2"/>
  <c r="N7" i="2" s="1"/>
  <c r="M5" i="2"/>
  <c r="N5" i="2" s="1"/>
  <c r="L17" i="2"/>
  <c r="M28" i="2"/>
  <c r="E28" i="2"/>
  <c r="G17" i="2"/>
  <c r="F17" i="2"/>
  <c r="D16" i="2"/>
  <c r="E16" i="2"/>
  <c r="D29" i="2"/>
  <c r="D27" i="2"/>
  <c r="L26" i="2"/>
  <c r="D15" i="2"/>
  <c r="D18" i="2"/>
  <c r="D26" i="2"/>
  <c r="E29" i="2"/>
  <c r="E27" i="2"/>
  <c r="E26" i="2"/>
  <c r="O7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A2" i="3" s="1"/>
  <c r="I243" i="1"/>
  <c r="A3" i="3" s="1"/>
  <c r="I244" i="1"/>
  <c r="I245" i="1"/>
  <c r="I246" i="1"/>
  <c r="I247" i="1"/>
  <c r="A7" i="3" s="1"/>
  <c r="I248" i="1"/>
  <c r="I249" i="1"/>
  <c r="I250" i="1"/>
  <c r="A10" i="3" s="1"/>
  <c r="I251" i="1"/>
  <c r="I252" i="1"/>
  <c r="I253" i="1"/>
  <c r="I254" i="1"/>
  <c r="A14" i="3" s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" i="1"/>
  <c r="P20" i="4" l="1"/>
  <c r="P9" i="4"/>
  <c r="P31" i="4"/>
  <c r="P47" i="4"/>
  <c r="P69" i="4"/>
  <c r="P96" i="4"/>
  <c r="A13" i="3"/>
  <c r="A9" i="3"/>
  <c r="A5" i="3"/>
  <c r="A12" i="3"/>
  <c r="A8" i="3"/>
  <c r="A4" i="3"/>
  <c r="N93" i="2"/>
  <c r="O91" i="2"/>
  <c r="N53" i="2"/>
  <c r="E107" i="2"/>
  <c r="D96" i="2"/>
  <c r="D69" i="2"/>
  <c r="F65" i="2"/>
  <c r="N65" i="2" s="1"/>
  <c r="O43" i="2"/>
  <c r="O47" i="2" s="1"/>
  <c r="F43" i="2"/>
  <c r="N43" i="2" s="1"/>
  <c r="D47" i="2"/>
  <c r="N42" i="2"/>
  <c r="N44" i="2"/>
  <c r="G53" i="2"/>
  <c r="O53" i="2" s="1"/>
  <c r="N96" i="2"/>
  <c r="G15" i="2"/>
  <c r="F28" i="2"/>
  <c r="N28" i="2" s="1"/>
  <c r="E85" i="2"/>
  <c r="G105" i="2"/>
  <c r="O105" i="2" s="1"/>
  <c r="O103" i="2"/>
  <c r="O81" i="2"/>
  <c r="G82" i="2"/>
  <c r="O82" i="2" s="1"/>
  <c r="F82" i="2"/>
  <c r="N82" i="2" s="1"/>
  <c r="F80" i="2"/>
  <c r="N80" i="2" s="1"/>
  <c r="G80" i="2"/>
  <c r="O80" i="2" s="1"/>
  <c r="G83" i="2"/>
  <c r="O83" i="2" s="1"/>
  <c r="O54" i="2"/>
  <c r="N55" i="2"/>
  <c r="G56" i="2"/>
  <c r="O56" i="2" s="1"/>
  <c r="O104" i="2"/>
  <c r="D58" i="2"/>
  <c r="D31" i="2"/>
  <c r="O64" i="2"/>
  <c r="F103" i="2"/>
  <c r="N103" i="2" s="1"/>
  <c r="E69" i="2"/>
  <c r="G65" i="2"/>
  <c r="O65" i="2" s="1"/>
  <c r="N66" i="2"/>
  <c r="N69" i="2" s="1"/>
  <c r="G67" i="2"/>
  <c r="O67" i="2" s="1"/>
  <c r="F104" i="2"/>
  <c r="N104" i="2" s="1"/>
  <c r="N107" i="2" s="1"/>
  <c r="F27" i="2"/>
  <c r="F56" i="2"/>
  <c r="N56" i="2" s="1"/>
  <c r="N58" i="2" s="1"/>
  <c r="E58" i="2"/>
  <c r="G66" i="2"/>
  <c r="O66" i="2" s="1"/>
  <c r="O96" i="2"/>
  <c r="O15" i="2"/>
  <c r="G18" i="2"/>
  <c r="O18" i="2" s="1"/>
  <c r="N9" i="2"/>
  <c r="N17" i="2"/>
  <c r="F29" i="2"/>
  <c r="N29" i="2" s="1"/>
  <c r="F15" i="2"/>
  <c r="N15" i="2" s="1"/>
  <c r="O9" i="2"/>
  <c r="P9" i="2" s="1"/>
  <c r="G16" i="2"/>
  <c r="O16" i="2" s="1"/>
  <c r="O17" i="2"/>
  <c r="N27" i="2"/>
  <c r="G29" i="2"/>
  <c r="O29" i="2" s="1"/>
  <c r="G28" i="2"/>
  <c r="O28" i="2" s="1"/>
  <c r="F18" i="2"/>
  <c r="N18" i="2" s="1"/>
  <c r="F16" i="2"/>
  <c r="N16" i="2" s="1"/>
  <c r="E20" i="2"/>
  <c r="E31" i="2"/>
  <c r="F26" i="2"/>
  <c r="N26" i="2" s="1"/>
  <c r="G26" i="2"/>
  <c r="O26" i="2" s="1"/>
  <c r="G27" i="2"/>
  <c r="O27" i="2" s="1"/>
  <c r="D20" i="2"/>
  <c r="O107" i="2" l="1"/>
  <c r="N47" i="2"/>
  <c r="O58" i="2"/>
  <c r="O85" i="2"/>
  <c r="N85" i="2"/>
  <c r="P85" i="2" s="1"/>
  <c r="P96" i="2"/>
  <c r="P69" i="2"/>
  <c r="O20" i="2"/>
  <c r="P47" i="2"/>
  <c r="N31" i="2"/>
  <c r="N20" i="2"/>
  <c r="O31" i="2"/>
  <c r="P20" i="2" l="1"/>
  <c r="P31" i="2"/>
  <c r="P58" i="2"/>
</calcChain>
</file>

<file path=xl/sharedStrings.xml><?xml version="1.0" encoding="utf-8"?>
<sst xmlns="http://schemas.openxmlformats.org/spreadsheetml/2006/main" count="501" uniqueCount="48">
  <si>
    <t>molto</t>
  </si>
  <si>
    <t>abbastanza</t>
  </si>
  <si>
    <t>poco</t>
  </si>
  <si>
    <t>genere</t>
  </si>
  <si>
    <t>anno</t>
  </si>
  <si>
    <t>cla_eta</t>
  </si>
  <si>
    <t>non_risponde</t>
  </si>
  <si>
    <t>per_niente</t>
  </si>
  <si>
    <t>molto_abbastanza</t>
  </si>
  <si>
    <t>TOTALE</t>
  </si>
  <si>
    <t>a</t>
  </si>
  <si>
    <t>d</t>
  </si>
  <si>
    <t>c</t>
  </si>
  <si>
    <t>b</t>
  </si>
  <si>
    <t>a*b</t>
  </si>
  <si>
    <t>c*d</t>
  </si>
  <si>
    <t>pop2001</t>
  </si>
  <si>
    <t>pop2019</t>
  </si>
  <si>
    <t>p2001</t>
  </si>
  <si>
    <t>p2019</t>
  </si>
  <si>
    <t>p2019-p2001</t>
  </si>
  <si>
    <t>media p</t>
  </si>
  <si>
    <t>m2001*100</t>
  </si>
  <si>
    <t>m2019*100</t>
  </si>
  <si>
    <t>m2001</t>
  </si>
  <si>
    <t>m2019</t>
  </si>
  <si>
    <t>m2019-m2001</t>
  </si>
  <si>
    <t>media m</t>
  </si>
  <si>
    <t>15-24 anni</t>
  </si>
  <si>
    <t>25-44 anni</t>
  </si>
  <si>
    <t>45-64 anni</t>
  </si>
  <si>
    <t>65+</t>
  </si>
  <si>
    <t>tot</t>
  </si>
  <si>
    <t>effetto coorte</t>
  </si>
  <si>
    <t>effetto tassi</t>
  </si>
  <si>
    <t>MASCHI</t>
  </si>
  <si>
    <t>FEMMINE</t>
  </si>
  <si>
    <t>2001-2019</t>
  </si>
  <si>
    <t>2001-2013</t>
  </si>
  <si>
    <t>2013-2019</t>
  </si>
  <si>
    <t>pop2013</t>
  </si>
  <si>
    <t>p2013</t>
  </si>
  <si>
    <t>p2013-p2001</t>
  </si>
  <si>
    <t>m2013*100</t>
  </si>
  <si>
    <t>m2013</t>
  </si>
  <si>
    <t>m2013-m2001</t>
  </si>
  <si>
    <t>p2019-p2013</t>
  </si>
  <si>
    <t>m2019-m2013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</si>
</sst>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9" fillId="0" borderId="12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horizontal="center" vertical="top" wrapText="1"/>
    </xf>
    <xf numFmtId="0" fontId="19" fillId="0" borderId="11" xfId="0" applyNumberFormat="1" applyFont="1" applyFill="1" applyBorder="1" applyAlignment="1">
      <alignment horizontal="center"/>
    </xf>
    <xf numFmtId="0" fontId="19" fillId="0" borderId="11" xfId="0" applyNumberFormat="1" applyFont="1" applyFill="1" applyBorder="1" applyAlignment="1">
      <alignment horizontal="center" vertical="top" wrapText="1"/>
    </xf>
    <xf numFmtId="0" fontId="20" fillId="0" borderId="11" xfId="0" applyFont="1" applyFill="1" applyBorder="1" applyAlignment="1">
      <alignment horizontal="center" vertical="top" wrapText="1"/>
    </xf>
    <xf numFmtId="0" fontId="20" fillId="0" borderId="12" xfId="0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9" borderId="10" xfId="0" applyFont="1" applyFill="1" applyBorder="1" applyAlignment="1">
      <alignment horizontal="center"/>
    </xf>
    <xf numFmtId="0" fontId="21" fillId="0" borderId="11" xfId="42" applyFont="1" applyFill="1" applyBorder="1" applyAlignment="1">
      <alignment horizontal="center" vertical="center"/>
    </xf>
    <xf numFmtId="0" fontId="21" fillId="0" borderId="11" xfId="42" applyFont="1" applyBorder="1" applyAlignment="1">
      <alignment horizontal="center" vertical="center"/>
    </xf>
    <xf numFmtId="0" fontId="1" fillId="0" borderId="11" xfId="42" applyFont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" fillId="33" borderId="11" xfId="42" applyFont="1" applyFill="1" applyBorder="1" applyAlignment="1">
      <alignment horizontal="center" vertical="center"/>
    </xf>
    <xf numFmtId="0" fontId="1" fillId="34" borderId="11" xfId="42" applyFont="1" applyFill="1" applyBorder="1" applyAlignment="1">
      <alignment horizontal="center" vertical="center"/>
    </xf>
    <xf numFmtId="0" fontId="1" fillId="0" borderId="11" xfId="42" applyFont="1" applyFill="1" applyBorder="1" applyAlignment="1">
      <alignment horizontal="center" vertical="center"/>
    </xf>
    <xf numFmtId="0" fontId="21" fillId="37" borderId="11" xfId="0" applyFont="1" applyFill="1" applyBorder="1" applyAlignment="1">
      <alignment horizontal="center" vertical="center"/>
    </xf>
    <xf numFmtId="0" fontId="1" fillId="35" borderId="11" xfId="42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1" fillId="36" borderId="11" xfId="42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1" fillId="41" borderId="11" xfId="42" applyFont="1" applyFill="1" applyBorder="1" applyAlignment="1">
      <alignment horizontal="center" vertical="center"/>
    </xf>
    <xf numFmtId="164" fontId="1" fillId="0" borderId="11" xfId="42" applyNumberFormat="1" applyFont="1" applyBorder="1" applyAlignment="1">
      <alignment horizontal="center" vertical="center"/>
    </xf>
    <xf numFmtId="164" fontId="21" fillId="0" borderId="11" xfId="0" applyNumberFormat="1" applyFont="1" applyBorder="1" applyAlignment="1">
      <alignment horizontal="center" vertical="center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rmale 2" xfId="42" xr:uid="{43A99A5E-6274-4F83-B357-50E8E3F87717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6"/>
  <sheetViews>
    <sheetView showGridLines="0" zoomScale="70" zoomScaleNormal="70" workbookViewId="0">
      <selection activeCell="D1" sqref="D1:G1048576"/>
    </sheetView>
  </sheetViews>
  <sheetFormatPr defaultRowHeight="12.75" x14ac:dyDescent="0.2"/>
  <cols>
    <col min="1" max="1" width="13.140625" style="2" customWidth="1"/>
    <col min="2" max="3" width="12.7109375" style="2" customWidth="1"/>
    <col min="4" max="4" width="9.140625" style="2"/>
    <col min="5" max="5" width="10.28515625" style="2" customWidth="1"/>
    <col min="6" max="7" width="9.140625" style="2"/>
    <col min="8" max="8" width="12.140625" style="2" customWidth="1"/>
    <col min="9" max="9" width="21.42578125" style="2" customWidth="1"/>
    <col min="10" max="16384" width="9.140625" style="2"/>
  </cols>
  <sheetData>
    <row r="1" spans="1:9" s="9" customFormat="1" ht="13.5" customHeight="1" x14ac:dyDescent="0.2">
      <c r="A1" s="3" t="s">
        <v>4</v>
      </c>
      <c r="B1" s="3" t="s">
        <v>3</v>
      </c>
      <c r="C1" s="3" t="s">
        <v>5</v>
      </c>
      <c r="D1" s="7" t="s">
        <v>0</v>
      </c>
      <c r="E1" s="7" t="s">
        <v>1</v>
      </c>
      <c r="F1" s="7" t="s">
        <v>2</v>
      </c>
      <c r="G1" s="7" t="s">
        <v>7</v>
      </c>
      <c r="H1" s="8" t="s">
        <v>6</v>
      </c>
      <c r="I1" s="9" t="s">
        <v>8</v>
      </c>
    </row>
    <row r="2" spans="1:9" ht="13.5" customHeight="1" x14ac:dyDescent="0.2">
      <c r="A2" s="6">
        <v>2001</v>
      </c>
      <c r="B2" s="4">
        <v>1</v>
      </c>
      <c r="C2" s="4">
        <v>1</v>
      </c>
      <c r="D2" s="5">
        <v>22.8</v>
      </c>
      <c r="E2" s="5">
        <v>55.4</v>
      </c>
      <c r="F2" s="5">
        <v>11.6</v>
      </c>
      <c r="G2" s="5">
        <v>1.9</v>
      </c>
      <c r="H2" s="1">
        <f t="shared" ref="H2:H46" si="0">100-G2-F2-E2-D2</f>
        <v>8.3000000000000007</v>
      </c>
      <c r="I2" s="10">
        <f t="shared" ref="I2:I46" si="1">D2+E2</f>
        <v>78.2</v>
      </c>
    </row>
    <row r="3" spans="1:9" ht="13.5" customHeight="1" x14ac:dyDescent="0.2">
      <c r="A3" s="6">
        <v>2001</v>
      </c>
      <c r="B3" s="4">
        <v>1</v>
      </c>
      <c r="C3" s="4">
        <v>2</v>
      </c>
      <c r="D3" s="5">
        <v>20.7</v>
      </c>
      <c r="E3" s="5">
        <v>59.8</v>
      </c>
      <c r="F3" s="5">
        <v>12.4</v>
      </c>
      <c r="G3" s="5">
        <v>2.1</v>
      </c>
      <c r="H3" s="1">
        <f t="shared" si="0"/>
        <v>5.0000000000000036</v>
      </c>
      <c r="I3" s="10">
        <f t="shared" si="1"/>
        <v>80.5</v>
      </c>
    </row>
    <row r="4" spans="1:9" ht="13.5" customHeight="1" x14ac:dyDescent="0.2">
      <c r="A4" s="6">
        <v>2001</v>
      </c>
      <c r="B4" s="4">
        <v>1</v>
      </c>
      <c r="C4" s="4">
        <v>3</v>
      </c>
      <c r="D4" s="5">
        <v>18</v>
      </c>
      <c r="E4" s="5">
        <v>61.2</v>
      </c>
      <c r="F4" s="5">
        <v>13.9</v>
      </c>
      <c r="G4" s="5">
        <v>1.9</v>
      </c>
      <c r="H4" s="1">
        <f t="shared" si="0"/>
        <v>4.9999999999999858</v>
      </c>
      <c r="I4" s="10">
        <f t="shared" si="1"/>
        <v>79.2</v>
      </c>
    </row>
    <row r="5" spans="1:9" ht="13.5" customHeight="1" x14ac:dyDescent="0.2">
      <c r="A5" s="6">
        <v>2001</v>
      </c>
      <c r="B5" s="4">
        <v>1</v>
      </c>
      <c r="C5" s="4">
        <v>4</v>
      </c>
      <c r="D5" s="5">
        <v>22</v>
      </c>
      <c r="E5" s="5">
        <v>55.1</v>
      </c>
      <c r="F5" s="5">
        <v>9.1</v>
      </c>
      <c r="G5" s="5">
        <v>0</v>
      </c>
      <c r="H5" s="1">
        <f t="shared" si="0"/>
        <v>13.800000000000004</v>
      </c>
      <c r="I5" s="10">
        <f t="shared" si="1"/>
        <v>77.099999999999994</v>
      </c>
    </row>
    <row r="6" spans="1:9" ht="13.5" customHeight="1" x14ac:dyDescent="0.2">
      <c r="A6" s="6">
        <v>2001</v>
      </c>
      <c r="B6" s="4">
        <v>1</v>
      </c>
      <c r="C6" s="4">
        <v>5</v>
      </c>
      <c r="D6" s="5">
        <v>19.899999999999999</v>
      </c>
      <c r="E6" s="5">
        <v>59.9</v>
      </c>
      <c r="F6" s="5">
        <v>12.8</v>
      </c>
      <c r="G6" s="5">
        <v>2</v>
      </c>
      <c r="H6" s="1">
        <f t="shared" si="0"/>
        <v>5.4000000000000057</v>
      </c>
      <c r="I6" s="2">
        <f t="shared" si="1"/>
        <v>79.8</v>
      </c>
    </row>
    <row r="7" spans="1:9" ht="13.5" customHeight="1" x14ac:dyDescent="0.2">
      <c r="A7" s="6">
        <v>2001</v>
      </c>
      <c r="B7" s="4">
        <v>2</v>
      </c>
      <c r="C7" s="4">
        <v>1</v>
      </c>
      <c r="D7" s="5">
        <v>21</v>
      </c>
      <c r="E7" s="5">
        <v>56.3</v>
      </c>
      <c r="F7" s="5">
        <v>11.6</v>
      </c>
      <c r="G7" s="5">
        <v>3.2</v>
      </c>
      <c r="H7" s="1">
        <f t="shared" si="0"/>
        <v>7.9000000000000057</v>
      </c>
      <c r="I7" s="11">
        <f t="shared" si="1"/>
        <v>77.3</v>
      </c>
    </row>
    <row r="8" spans="1:9" ht="13.5" customHeight="1" x14ac:dyDescent="0.2">
      <c r="A8" s="6">
        <v>2001</v>
      </c>
      <c r="B8" s="4">
        <v>2</v>
      </c>
      <c r="C8" s="4">
        <v>2</v>
      </c>
      <c r="D8" s="5">
        <v>17.600000000000001</v>
      </c>
      <c r="E8" s="5">
        <v>62</v>
      </c>
      <c r="F8" s="5">
        <v>13.2</v>
      </c>
      <c r="G8" s="5">
        <v>2.2000000000000002</v>
      </c>
      <c r="H8" s="1">
        <f t="shared" si="0"/>
        <v>4.9999999999999929</v>
      </c>
      <c r="I8" s="11">
        <f t="shared" si="1"/>
        <v>79.599999999999994</v>
      </c>
    </row>
    <row r="9" spans="1:9" ht="13.5" customHeight="1" x14ac:dyDescent="0.2">
      <c r="A9" s="6">
        <v>2001</v>
      </c>
      <c r="B9" s="4">
        <v>2</v>
      </c>
      <c r="C9" s="4">
        <v>3</v>
      </c>
      <c r="D9" s="5">
        <v>17.7</v>
      </c>
      <c r="E9" s="5">
        <v>60.1</v>
      </c>
      <c r="F9" s="5">
        <v>15.4</v>
      </c>
      <c r="G9" s="5">
        <v>2.5</v>
      </c>
      <c r="H9" s="1">
        <f t="shared" si="0"/>
        <v>4.2999999999999936</v>
      </c>
      <c r="I9" s="11">
        <f t="shared" si="1"/>
        <v>77.8</v>
      </c>
    </row>
    <row r="10" spans="1:9" ht="13.5" customHeight="1" x14ac:dyDescent="0.2">
      <c r="A10" s="6">
        <v>2001</v>
      </c>
      <c r="B10" s="4">
        <v>2</v>
      </c>
      <c r="C10" s="4">
        <v>4</v>
      </c>
      <c r="D10" s="5">
        <v>25.6</v>
      </c>
      <c r="E10" s="5">
        <v>49.6</v>
      </c>
      <c r="F10" s="5">
        <v>13</v>
      </c>
      <c r="G10" s="5">
        <v>4.8</v>
      </c>
      <c r="H10" s="1">
        <f t="shared" si="0"/>
        <v>7</v>
      </c>
      <c r="I10" s="11">
        <f t="shared" si="1"/>
        <v>75.2</v>
      </c>
    </row>
    <row r="11" spans="1:9" ht="13.5" customHeight="1" x14ac:dyDescent="0.2">
      <c r="A11" s="6">
        <v>2001</v>
      </c>
      <c r="B11" s="4">
        <v>2</v>
      </c>
      <c r="C11" s="4">
        <v>5</v>
      </c>
      <c r="D11" s="5">
        <v>17.899999999999999</v>
      </c>
      <c r="E11" s="5">
        <v>60.9</v>
      </c>
      <c r="F11" s="5">
        <v>13.7</v>
      </c>
      <c r="G11" s="5">
        <v>2.4</v>
      </c>
      <c r="H11" s="1">
        <f t="shared" si="0"/>
        <v>5.0999999999999943</v>
      </c>
      <c r="I11" s="2">
        <f t="shared" si="1"/>
        <v>78.8</v>
      </c>
    </row>
    <row r="12" spans="1:9" ht="13.5" customHeight="1" x14ac:dyDescent="0.2">
      <c r="A12" s="6">
        <v>2001</v>
      </c>
      <c r="B12" s="4">
        <v>3</v>
      </c>
      <c r="C12" s="4">
        <v>1</v>
      </c>
      <c r="D12" s="5">
        <v>22.1</v>
      </c>
      <c r="E12" s="5">
        <v>55.7</v>
      </c>
      <c r="F12" s="5">
        <v>11.6</v>
      </c>
      <c r="G12" s="5">
        <v>2.5</v>
      </c>
      <c r="H12" s="1">
        <f t="shared" si="0"/>
        <v>8.1000000000000014</v>
      </c>
      <c r="I12" s="12">
        <f t="shared" si="1"/>
        <v>77.800000000000011</v>
      </c>
    </row>
    <row r="13" spans="1:9" ht="13.5" customHeight="1" x14ac:dyDescent="0.2">
      <c r="A13" s="6">
        <v>2001</v>
      </c>
      <c r="B13" s="4">
        <v>3</v>
      </c>
      <c r="C13" s="4">
        <v>2</v>
      </c>
      <c r="D13" s="5">
        <v>19.399999999999999</v>
      </c>
      <c r="E13" s="5">
        <v>60.7</v>
      </c>
      <c r="F13" s="5">
        <v>12.7</v>
      </c>
      <c r="G13" s="5">
        <v>2.2000000000000002</v>
      </c>
      <c r="H13" s="1">
        <f t="shared" si="0"/>
        <v>4.9999999999999929</v>
      </c>
      <c r="I13" s="12">
        <f t="shared" si="1"/>
        <v>80.099999999999994</v>
      </c>
    </row>
    <row r="14" spans="1:9" ht="13.5" customHeight="1" x14ac:dyDescent="0.2">
      <c r="A14" s="6">
        <v>2001</v>
      </c>
      <c r="B14" s="4">
        <v>3</v>
      </c>
      <c r="C14" s="4">
        <v>3</v>
      </c>
      <c r="D14" s="5">
        <v>17.899999999999999</v>
      </c>
      <c r="E14" s="5">
        <v>60.8</v>
      </c>
      <c r="F14" s="5">
        <v>14.4</v>
      </c>
      <c r="G14" s="5">
        <v>2.1</v>
      </c>
      <c r="H14" s="1">
        <f t="shared" si="0"/>
        <v>4.8000000000000043</v>
      </c>
      <c r="I14" s="12">
        <f t="shared" si="1"/>
        <v>78.699999999999989</v>
      </c>
    </row>
    <row r="15" spans="1:9" ht="13.5" customHeight="1" x14ac:dyDescent="0.2">
      <c r="A15" s="6">
        <v>2001</v>
      </c>
      <c r="B15" s="4">
        <v>3</v>
      </c>
      <c r="C15" s="4">
        <v>4</v>
      </c>
      <c r="D15" s="5">
        <v>22.9</v>
      </c>
      <c r="E15" s="5">
        <v>53.7</v>
      </c>
      <c r="F15" s="5">
        <v>10.1</v>
      </c>
      <c r="G15" s="5">
        <v>1.2</v>
      </c>
      <c r="H15" s="1">
        <f t="shared" si="0"/>
        <v>12.100000000000001</v>
      </c>
      <c r="I15" s="12">
        <f t="shared" si="1"/>
        <v>76.599999999999994</v>
      </c>
    </row>
    <row r="16" spans="1:9" ht="13.5" customHeight="1" x14ac:dyDescent="0.2">
      <c r="A16" s="6">
        <v>2001</v>
      </c>
      <c r="B16" s="4">
        <v>3</v>
      </c>
      <c r="C16" s="4">
        <v>5</v>
      </c>
      <c r="D16" s="5">
        <v>19.2</v>
      </c>
      <c r="E16" s="5">
        <v>60.3</v>
      </c>
      <c r="F16" s="5">
        <v>13.2</v>
      </c>
      <c r="G16" s="5">
        <v>2.2000000000000002</v>
      </c>
      <c r="H16" s="1">
        <f t="shared" si="0"/>
        <v>5.0999999999999979</v>
      </c>
      <c r="I16" s="2">
        <f t="shared" si="1"/>
        <v>79.5</v>
      </c>
    </row>
    <row r="17" spans="1:9" ht="13.5" customHeight="1" x14ac:dyDescent="0.2">
      <c r="A17" s="6">
        <v>2002</v>
      </c>
      <c r="B17" s="4">
        <v>1</v>
      </c>
      <c r="C17" s="4">
        <v>1</v>
      </c>
      <c r="D17" s="5">
        <v>16.899999999999999</v>
      </c>
      <c r="E17" s="5">
        <v>61.4</v>
      </c>
      <c r="F17" s="5">
        <v>13.5</v>
      </c>
      <c r="G17" s="5">
        <v>2.1</v>
      </c>
      <c r="H17" s="1">
        <f t="shared" si="0"/>
        <v>6.1000000000000085</v>
      </c>
      <c r="I17" s="2">
        <f t="shared" si="1"/>
        <v>78.3</v>
      </c>
    </row>
    <row r="18" spans="1:9" ht="13.5" customHeight="1" x14ac:dyDescent="0.2">
      <c r="A18" s="6">
        <v>2002</v>
      </c>
      <c r="B18" s="4">
        <v>1</v>
      </c>
      <c r="C18" s="4">
        <v>2</v>
      </c>
      <c r="D18" s="5">
        <v>18.600000000000001</v>
      </c>
      <c r="E18" s="5">
        <v>61.5</v>
      </c>
      <c r="F18" s="5">
        <v>13.1</v>
      </c>
      <c r="G18" s="5">
        <v>2.2999999999999998</v>
      </c>
      <c r="H18" s="1">
        <f t="shared" si="0"/>
        <v>4.5000000000000071</v>
      </c>
      <c r="I18" s="2">
        <f t="shared" si="1"/>
        <v>80.099999999999994</v>
      </c>
    </row>
    <row r="19" spans="1:9" ht="13.5" customHeight="1" x14ac:dyDescent="0.2">
      <c r="A19" s="6">
        <v>2002</v>
      </c>
      <c r="B19" s="4">
        <v>1</v>
      </c>
      <c r="C19" s="4">
        <v>3</v>
      </c>
      <c r="D19" s="5">
        <v>13.9</v>
      </c>
      <c r="E19" s="5">
        <v>64.3</v>
      </c>
      <c r="F19" s="5">
        <v>13.6</v>
      </c>
      <c r="G19" s="5">
        <v>2.8</v>
      </c>
      <c r="H19" s="1">
        <f t="shared" si="0"/>
        <v>5.400000000000011</v>
      </c>
      <c r="I19" s="2">
        <f t="shared" si="1"/>
        <v>78.2</v>
      </c>
    </row>
    <row r="20" spans="1:9" ht="13.5" customHeight="1" x14ac:dyDescent="0.2">
      <c r="A20" s="6">
        <v>2002</v>
      </c>
      <c r="B20" s="4">
        <v>1</v>
      </c>
      <c r="C20" s="4">
        <v>4</v>
      </c>
      <c r="D20" s="5">
        <v>23.3</v>
      </c>
      <c r="E20" s="5">
        <v>57.3</v>
      </c>
      <c r="F20" s="5">
        <v>10.199999999999999</v>
      </c>
      <c r="G20" s="5">
        <v>0.1</v>
      </c>
      <c r="H20" s="1">
        <f t="shared" si="0"/>
        <v>9.100000000000005</v>
      </c>
      <c r="I20" s="2">
        <f t="shared" si="1"/>
        <v>80.599999999999994</v>
      </c>
    </row>
    <row r="21" spans="1:9" ht="13.5" customHeight="1" x14ac:dyDescent="0.2">
      <c r="A21" s="6">
        <v>2002</v>
      </c>
      <c r="B21" s="4">
        <v>1</v>
      </c>
      <c r="C21" s="4">
        <v>5</v>
      </c>
      <c r="D21" s="5">
        <v>16.899999999999999</v>
      </c>
      <c r="E21" s="5">
        <v>62.4</v>
      </c>
      <c r="F21" s="5">
        <v>13.2</v>
      </c>
      <c r="G21" s="5">
        <v>2.4</v>
      </c>
      <c r="H21" s="1">
        <f t="shared" si="0"/>
        <v>5.0999999999999943</v>
      </c>
      <c r="I21" s="2">
        <f t="shared" si="1"/>
        <v>79.3</v>
      </c>
    </row>
    <row r="22" spans="1:9" ht="13.5" customHeight="1" x14ac:dyDescent="0.2">
      <c r="A22" s="6">
        <v>2002</v>
      </c>
      <c r="B22" s="4">
        <v>2</v>
      </c>
      <c r="C22" s="4">
        <v>1</v>
      </c>
      <c r="D22" s="5">
        <v>17.100000000000001</v>
      </c>
      <c r="E22" s="5">
        <v>60.7</v>
      </c>
      <c r="F22" s="5">
        <v>14.7</v>
      </c>
      <c r="G22" s="5">
        <v>2.1</v>
      </c>
      <c r="H22" s="1">
        <f t="shared" si="0"/>
        <v>5.3999999999999986</v>
      </c>
      <c r="I22" s="2">
        <f t="shared" si="1"/>
        <v>77.800000000000011</v>
      </c>
    </row>
    <row r="23" spans="1:9" ht="13.5" customHeight="1" x14ac:dyDescent="0.2">
      <c r="A23" s="6">
        <v>2002</v>
      </c>
      <c r="B23" s="4">
        <v>2</v>
      </c>
      <c r="C23" s="4">
        <v>2</v>
      </c>
      <c r="D23" s="5">
        <v>17.100000000000001</v>
      </c>
      <c r="E23" s="5">
        <v>62.6</v>
      </c>
      <c r="F23" s="5">
        <v>13.6</v>
      </c>
      <c r="G23" s="5">
        <v>2.8</v>
      </c>
      <c r="H23" s="1">
        <f t="shared" si="0"/>
        <v>3.9000000000000057</v>
      </c>
      <c r="I23" s="2">
        <f t="shared" si="1"/>
        <v>79.7</v>
      </c>
    </row>
    <row r="24" spans="1:9" ht="13.5" customHeight="1" x14ac:dyDescent="0.2">
      <c r="A24" s="6">
        <v>2002</v>
      </c>
      <c r="B24" s="4">
        <v>2</v>
      </c>
      <c r="C24" s="4">
        <v>3</v>
      </c>
      <c r="D24" s="5">
        <v>13.4</v>
      </c>
      <c r="E24" s="5">
        <v>63.4</v>
      </c>
      <c r="F24" s="5">
        <v>14.1</v>
      </c>
      <c r="G24" s="5">
        <v>4.0999999999999996</v>
      </c>
      <c r="H24" s="1">
        <f t="shared" si="0"/>
        <v>5.0000000000000124</v>
      </c>
      <c r="I24" s="2">
        <f t="shared" si="1"/>
        <v>76.8</v>
      </c>
    </row>
    <row r="25" spans="1:9" ht="13.5" customHeight="1" x14ac:dyDescent="0.2">
      <c r="A25" s="6">
        <v>2002</v>
      </c>
      <c r="B25" s="4">
        <v>2</v>
      </c>
      <c r="C25" s="4">
        <v>4</v>
      </c>
      <c r="D25" s="5">
        <v>9.4</v>
      </c>
      <c r="E25" s="5">
        <v>54.6</v>
      </c>
      <c r="F25" s="5">
        <v>14.4</v>
      </c>
      <c r="G25" s="5">
        <v>4</v>
      </c>
      <c r="H25" s="1">
        <f t="shared" si="0"/>
        <v>17.599999999999994</v>
      </c>
      <c r="I25" s="2">
        <f t="shared" si="1"/>
        <v>64</v>
      </c>
    </row>
    <row r="26" spans="1:9" ht="13.5" customHeight="1" x14ac:dyDescent="0.2">
      <c r="A26" s="6">
        <v>2002</v>
      </c>
      <c r="B26" s="4">
        <v>2</v>
      </c>
      <c r="C26" s="4">
        <v>5</v>
      </c>
      <c r="D26" s="5">
        <v>16</v>
      </c>
      <c r="E26" s="5">
        <v>62.6</v>
      </c>
      <c r="F26" s="5">
        <v>13.8</v>
      </c>
      <c r="G26" s="5">
        <v>3.1</v>
      </c>
      <c r="H26" s="1">
        <f t="shared" si="0"/>
        <v>4.5000000000000071</v>
      </c>
      <c r="I26" s="2">
        <f t="shared" si="1"/>
        <v>78.599999999999994</v>
      </c>
    </row>
    <row r="27" spans="1:9" ht="13.5" customHeight="1" x14ac:dyDescent="0.2">
      <c r="A27" s="6">
        <v>2002</v>
      </c>
      <c r="B27" s="4">
        <v>3</v>
      </c>
      <c r="C27" s="4">
        <v>1</v>
      </c>
      <c r="D27" s="5">
        <v>17</v>
      </c>
      <c r="E27" s="5">
        <v>61.1</v>
      </c>
      <c r="F27" s="5">
        <v>14</v>
      </c>
      <c r="G27" s="5">
        <v>2.1</v>
      </c>
      <c r="H27" s="1">
        <f t="shared" si="0"/>
        <v>5.8000000000000043</v>
      </c>
      <c r="I27" s="2">
        <f t="shared" si="1"/>
        <v>78.099999999999994</v>
      </c>
    </row>
    <row r="28" spans="1:9" ht="13.5" customHeight="1" x14ac:dyDescent="0.2">
      <c r="A28" s="6">
        <v>2002</v>
      </c>
      <c r="B28" s="4">
        <v>3</v>
      </c>
      <c r="C28" s="4">
        <v>2</v>
      </c>
      <c r="D28" s="5">
        <v>18</v>
      </c>
      <c r="E28" s="5">
        <v>61.9</v>
      </c>
      <c r="F28" s="5">
        <v>13.3</v>
      </c>
      <c r="G28" s="5">
        <v>2.5</v>
      </c>
      <c r="H28" s="1">
        <f t="shared" si="0"/>
        <v>4.3000000000000043</v>
      </c>
      <c r="I28" s="2">
        <f t="shared" si="1"/>
        <v>79.900000000000006</v>
      </c>
    </row>
    <row r="29" spans="1:9" ht="13.5" customHeight="1" x14ac:dyDescent="0.2">
      <c r="A29" s="6">
        <v>2002</v>
      </c>
      <c r="B29" s="4">
        <v>3</v>
      </c>
      <c r="C29" s="4">
        <v>3</v>
      </c>
      <c r="D29" s="5">
        <v>13.7</v>
      </c>
      <c r="E29" s="5">
        <v>64</v>
      </c>
      <c r="F29" s="5">
        <v>13.8</v>
      </c>
      <c r="G29" s="5">
        <v>3.2</v>
      </c>
      <c r="H29" s="1">
        <f t="shared" si="0"/>
        <v>5.3000000000000007</v>
      </c>
      <c r="I29" s="2">
        <f t="shared" si="1"/>
        <v>77.7</v>
      </c>
    </row>
    <row r="30" spans="1:9" ht="13.5" customHeight="1" x14ac:dyDescent="0.2">
      <c r="A30" s="6">
        <v>2002</v>
      </c>
      <c r="B30" s="4">
        <v>3</v>
      </c>
      <c r="C30" s="4">
        <v>4</v>
      </c>
      <c r="D30" s="5">
        <v>19.8</v>
      </c>
      <c r="E30" s="5">
        <v>56.6</v>
      </c>
      <c r="F30" s="5">
        <v>11.2</v>
      </c>
      <c r="G30" s="5">
        <v>1.1000000000000001</v>
      </c>
      <c r="H30" s="1">
        <f t="shared" si="0"/>
        <v>11.3</v>
      </c>
      <c r="I30" s="2">
        <f t="shared" si="1"/>
        <v>76.400000000000006</v>
      </c>
    </row>
    <row r="31" spans="1:9" ht="13.5" customHeight="1" x14ac:dyDescent="0.2">
      <c r="A31" s="6">
        <v>2002</v>
      </c>
      <c r="B31" s="4">
        <v>3</v>
      </c>
      <c r="C31" s="4">
        <v>5</v>
      </c>
      <c r="D31" s="5">
        <v>16.600000000000001</v>
      </c>
      <c r="E31" s="5">
        <v>62.5</v>
      </c>
      <c r="F31" s="5">
        <v>13.5</v>
      </c>
      <c r="G31" s="5">
        <v>2.7</v>
      </c>
      <c r="H31" s="1">
        <f t="shared" si="0"/>
        <v>4.6999999999999957</v>
      </c>
      <c r="I31" s="2">
        <f t="shared" si="1"/>
        <v>79.099999999999994</v>
      </c>
    </row>
    <row r="32" spans="1:9" ht="13.5" customHeight="1" x14ac:dyDescent="0.2">
      <c r="A32" s="6">
        <v>2003</v>
      </c>
      <c r="B32" s="4">
        <v>1</v>
      </c>
      <c r="C32" s="4">
        <v>1</v>
      </c>
      <c r="D32" s="5">
        <v>18.8</v>
      </c>
      <c r="E32" s="5">
        <v>55.9</v>
      </c>
      <c r="F32" s="5">
        <v>15.2</v>
      </c>
      <c r="G32" s="5">
        <v>3.8</v>
      </c>
      <c r="H32" s="1">
        <f t="shared" si="0"/>
        <v>6.3000000000000007</v>
      </c>
      <c r="I32" s="2">
        <f t="shared" si="1"/>
        <v>74.7</v>
      </c>
    </row>
    <row r="33" spans="1:9" ht="13.5" customHeight="1" x14ac:dyDescent="0.2">
      <c r="A33" s="6">
        <v>2003</v>
      </c>
      <c r="B33" s="4">
        <v>1</v>
      </c>
      <c r="C33" s="4">
        <v>2</v>
      </c>
      <c r="D33" s="5">
        <v>18.2</v>
      </c>
      <c r="E33" s="5">
        <v>60.4</v>
      </c>
      <c r="F33" s="5">
        <v>16</v>
      </c>
      <c r="G33" s="5">
        <v>2.5</v>
      </c>
      <c r="H33" s="1">
        <f t="shared" si="0"/>
        <v>2.9000000000000021</v>
      </c>
      <c r="I33" s="2">
        <f t="shared" si="1"/>
        <v>78.599999999999994</v>
      </c>
    </row>
    <row r="34" spans="1:9" ht="13.5" customHeight="1" x14ac:dyDescent="0.2">
      <c r="A34" s="6">
        <v>2003</v>
      </c>
      <c r="B34" s="4">
        <v>1</v>
      </c>
      <c r="C34" s="4">
        <v>3</v>
      </c>
      <c r="D34" s="5">
        <v>15.9</v>
      </c>
      <c r="E34" s="5">
        <v>61.8</v>
      </c>
      <c r="F34" s="5">
        <v>16.2</v>
      </c>
      <c r="G34" s="5">
        <v>3.2</v>
      </c>
      <c r="H34" s="1">
        <f t="shared" si="0"/>
        <v>2.8999999999999968</v>
      </c>
      <c r="I34" s="2">
        <f t="shared" si="1"/>
        <v>77.7</v>
      </c>
    </row>
    <row r="35" spans="1:9" ht="13.5" customHeight="1" x14ac:dyDescent="0.2">
      <c r="A35" s="6">
        <v>2003</v>
      </c>
      <c r="B35" s="4">
        <v>1</v>
      </c>
      <c r="C35" s="4">
        <v>4</v>
      </c>
      <c r="D35" s="5">
        <v>23.4</v>
      </c>
      <c r="E35" s="5">
        <v>55.7</v>
      </c>
      <c r="F35" s="5">
        <v>9.8000000000000007</v>
      </c>
      <c r="G35" s="5">
        <v>1.1000000000000001</v>
      </c>
      <c r="H35" s="1">
        <f t="shared" si="0"/>
        <v>10.000000000000007</v>
      </c>
      <c r="I35" s="2">
        <f t="shared" si="1"/>
        <v>79.099999999999994</v>
      </c>
    </row>
    <row r="36" spans="1:9" ht="13.5" customHeight="1" x14ac:dyDescent="0.2">
      <c r="A36" s="6">
        <v>2003</v>
      </c>
      <c r="B36" s="4">
        <v>1</v>
      </c>
      <c r="C36" s="4">
        <v>5</v>
      </c>
      <c r="D36" s="5">
        <v>17.5</v>
      </c>
      <c r="E36" s="5">
        <v>60.5</v>
      </c>
      <c r="F36" s="5">
        <v>15.9</v>
      </c>
      <c r="G36" s="5">
        <v>2.8</v>
      </c>
      <c r="H36" s="1">
        <f t="shared" si="0"/>
        <v>3.2999999999999972</v>
      </c>
      <c r="I36" s="2">
        <f t="shared" si="1"/>
        <v>78</v>
      </c>
    </row>
    <row r="37" spans="1:9" ht="13.5" customHeight="1" x14ac:dyDescent="0.2">
      <c r="A37" s="6">
        <v>2003</v>
      </c>
      <c r="B37" s="4">
        <v>2</v>
      </c>
      <c r="C37" s="4">
        <v>1</v>
      </c>
      <c r="D37" s="5">
        <v>17.899999999999999</v>
      </c>
      <c r="E37" s="5">
        <v>55.8</v>
      </c>
      <c r="F37" s="5">
        <v>20.6</v>
      </c>
      <c r="G37" s="5">
        <v>1.6</v>
      </c>
      <c r="H37" s="1">
        <f t="shared" si="0"/>
        <v>4.1000000000000156</v>
      </c>
      <c r="I37" s="2">
        <f t="shared" si="1"/>
        <v>73.699999999999989</v>
      </c>
    </row>
    <row r="38" spans="1:9" ht="13.5" customHeight="1" x14ac:dyDescent="0.2">
      <c r="A38" s="6">
        <v>2003</v>
      </c>
      <c r="B38" s="4">
        <v>2</v>
      </c>
      <c r="C38" s="4">
        <v>2</v>
      </c>
      <c r="D38" s="5">
        <v>15.7</v>
      </c>
      <c r="E38" s="5">
        <v>61.9</v>
      </c>
      <c r="F38" s="5">
        <v>15.9</v>
      </c>
      <c r="G38" s="5">
        <v>3.3</v>
      </c>
      <c r="H38" s="1">
        <f t="shared" si="0"/>
        <v>3.1999999999999993</v>
      </c>
      <c r="I38" s="2">
        <f t="shared" si="1"/>
        <v>77.599999999999994</v>
      </c>
    </row>
    <row r="39" spans="1:9" ht="13.5" customHeight="1" x14ac:dyDescent="0.2">
      <c r="A39" s="6">
        <v>2003</v>
      </c>
      <c r="B39" s="4">
        <v>2</v>
      </c>
      <c r="C39" s="4">
        <v>3</v>
      </c>
      <c r="D39" s="5">
        <v>14.3</v>
      </c>
      <c r="E39" s="5">
        <v>61.2</v>
      </c>
      <c r="F39" s="5">
        <v>17.8</v>
      </c>
      <c r="G39" s="5">
        <v>3.3</v>
      </c>
      <c r="H39" s="1">
        <f t="shared" si="0"/>
        <v>3.4000000000000021</v>
      </c>
      <c r="I39" s="2">
        <f t="shared" si="1"/>
        <v>75.5</v>
      </c>
    </row>
    <row r="40" spans="1:9" ht="13.5" customHeight="1" x14ac:dyDescent="0.2">
      <c r="A40" s="6">
        <v>2003</v>
      </c>
      <c r="B40" s="4">
        <v>2</v>
      </c>
      <c r="C40" s="4">
        <v>4</v>
      </c>
      <c r="D40" s="5">
        <v>11.4</v>
      </c>
      <c r="E40" s="5">
        <v>63.1</v>
      </c>
      <c r="F40" s="5">
        <v>7</v>
      </c>
      <c r="G40" s="5">
        <v>2.5</v>
      </c>
      <c r="H40" s="1">
        <f t="shared" si="0"/>
        <v>15.999999999999998</v>
      </c>
      <c r="I40" s="2">
        <f t="shared" si="1"/>
        <v>74.5</v>
      </c>
    </row>
    <row r="41" spans="1:9" ht="13.5" customHeight="1" x14ac:dyDescent="0.2">
      <c r="A41" s="6">
        <v>2003</v>
      </c>
      <c r="B41" s="4">
        <v>2</v>
      </c>
      <c r="C41" s="4">
        <v>5</v>
      </c>
      <c r="D41" s="5">
        <v>15.4</v>
      </c>
      <c r="E41" s="5">
        <v>61.3</v>
      </c>
      <c r="F41" s="5">
        <v>16.8</v>
      </c>
      <c r="G41" s="5">
        <v>3.2</v>
      </c>
      <c r="H41" s="1">
        <f t="shared" si="0"/>
        <v>3.3000000000000025</v>
      </c>
      <c r="I41" s="2">
        <f t="shared" si="1"/>
        <v>76.7</v>
      </c>
    </row>
    <row r="42" spans="1:9" ht="13.5" customHeight="1" x14ac:dyDescent="0.2">
      <c r="A42" s="6">
        <v>2003</v>
      </c>
      <c r="B42" s="4">
        <v>3</v>
      </c>
      <c r="C42" s="4">
        <v>1</v>
      </c>
      <c r="D42" s="5">
        <v>18.399999999999999</v>
      </c>
      <c r="E42" s="5">
        <v>55.9</v>
      </c>
      <c r="F42" s="5">
        <v>17.399999999999999</v>
      </c>
      <c r="G42" s="5">
        <v>2.9</v>
      </c>
      <c r="H42" s="1">
        <f t="shared" si="0"/>
        <v>5.3999999999999915</v>
      </c>
      <c r="I42" s="2">
        <f t="shared" si="1"/>
        <v>74.3</v>
      </c>
    </row>
    <row r="43" spans="1:9" ht="13.5" customHeight="1" x14ac:dyDescent="0.2">
      <c r="A43" s="6">
        <v>2003</v>
      </c>
      <c r="B43" s="4">
        <v>3</v>
      </c>
      <c r="C43" s="4">
        <v>2</v>
      </c>
      <c r="D43" s="5">
        <v>17.2</v>
      </c>
      <c r="E43" s="5">
        <v>61</v>
      </c>
      <c r="F43" s="5">
        <v>16</v>
      </c>
      <c r="G43" s="5">
        <v>2.8</v>
      </c>
      <c r="H43" s="1">
        <f t="shared" si="0"/>
        <v>3.0000000000000036</v>
      </c>
      <c r="I43" s="2">
        <f t="shared" si="1"/>
        <v>78.2</v>
      </c>
    </row>
    <row r="44" spans="1:9" ht="13.5" customHeight="1" x14ac:dyDescent="0.2">
      <c r="A44" s="6">
        <v>2003</v>
      </c>
      <c r="B44" s="4">
        <v>3</v>
      </c>
      <c r="C44" s="4">
        <v>3</v>
      </c>
      <c r="D44" s="5">
        <v>15.3</v>
      </c>
      <c r="E44" s="5">
        <v>61.6</v>
      </c>
      <c r="F44" s="5">
        <v>16.8</v>
      </c>
      <c r="G44" s="5">
        <v>3.2</v>
      </c>
      <c r="H44" s="1">
        <f t="shared" si="0"/>
        <v>3.0999999999999979</v>
      </c>
      <c r="I44" s="2">
        <f t="shared" si="1"/>
        <v>76.900000000000006</v>
      </c>
    </row>
    <row r="45" spans="1:9" ht="13.5" customHeight="1" x14ac:dyDescent="0.2">
      <c r="A45" s="6">
        <v>2003</v>
      </c>
      <c r="B45" s="4">
        <v>3</v>
      </c>
      <c r="C45" s="4">
        <v>4</v>
      </c>
      <c r="D45" s="5">
        <v>20.8</v>
      </c>
      <c r="E45" s="5">
        <v>57.3</v>
      </c>
      <c r="F45" s="5">
        <v>9.1999999999999993</v>
      </c>
      <c r="G45" s="5">
        <v>1.4</v>
      </c>
      <c r="H45" s="1">
        <f t="shared" si="0"/>
        <v>11.299999999999994</v>
      </c>
      <c r="I45" s="2">
        <f t="shared" si="1"/>
        <v>78.099999999999994</v>
      </c>
    </row>
    <row r="46" spans="1:9" ht="13.5" customHeight="1" x14ac:dyDescent="0.2">
      <c r="A46" s="6">
        <v>2003</v>
      </c>
      <c r="B46" s="4">
        <v>3</v>
      </c>
      <c r="C46" s="4">
        <v>5</v>
      </c>
      <c r="D46" s="5">
        <v>16.7</v>
      </c>
      <c r="E46" s="5">
        <v>60.8</v>
      </c>
      <c r="F46" s="5">
        <v>16.2</v>
      </c>
      <c r="G46" s="5">
        <v>3</v>
      </c>
      <c r="H46" s="1">
        <f t="shared" si="0"/>
        <v>3.3000000000000007</v>
      </c>
      <c r="I46" s="2">
        <f t="shared" si="1"/>
        <v>77.5</v>
      </c>
    </row>
    <row r="47" spans="1:9" ht="13.5" customHeight="1" x14ac:dyDescent="0.2">
      <c r="A47" s="6">
        <v>2004</v>
      </c>
      <c r="B47" s="4">
        <v>1</v>
      </c>
      <c r="C47" s="4">
        <v>1</v>
      </c>
      <c r="D47" s="5"/>
      <c r="E47" s="5"/>
      <c r="F47" s="5"/>
      <c r="G47" s="5"/>
      <c r="H47" s="1"/>
    </row>
    <row r="48" spans="1:9" ht="13.5" customHeight="1" x14ac:dyDescent="0.2">
      <c r="A48" s="6">
        <v>2004</v>
      </c>
      <c r="B48" s="4">
        <v>1</v>
      </c>
      <c r="C48" s="4">
        <v>2</v>
      </c>
      <c r="D48" s="5"/>
      <c r="E48" s="5"/>
      <c r="F48" s="5"/>
      <c r="G48" s="5"/>
      <c r="H48" s="1"/>
    </row>
    <row r="49" spans="1:9" ht="13.5" customHeight="1" x14ac:dyDescent="0.2">
      <c r="A49" s="6">
        <v>2004</v>
      </c>
      <c r="B49" s="4">
        <v>1</v>
      </c>
      <c r="C49" s="4">
        <v>3</v>
      </c>
      <c r="D49" s="5"/>
      <c r="E49" s="5"/>
      <c r="F49" s="5"/>
      <c r="G49" s="5"/>
      <c r="H49" s="1"/>
    </row>
    <row r="50" spans="1:9" ht="13.5" customHeight="1" x14ac:dyDescent="0.2">
      <c r="A50" s="6">
        <v>2004</v>
      </c>
      <c r="B50" s="4">
        <v>1</v>
      </c>
      <c r="C50" s="4">
        <v>4</v>
      </c>
      <c r="D50" s="5"/>
      <c r="E50" s="5"/>
      <c r="F50" s="5"/>
      <c r="G50" s="5"/>
      <c r="H50" s="1"/>
    </row>
    <row r="51" spans="1:9" ht="13.5" customHeight="1" x14ac:dyDescent="0.2">
      <c r="A51" s="6">
        <v>2004</v>
      </c>
      <c r="B51" s="4">
        <v>1</v>
      </c>
      <c r="C51" s="4">
        <v>5</v>
      </c>
      <c r="D51" s="5"/>
      <c r="E51" s="5"/>
      <c r="F51" s="5"/>
      <c r="G51" s="5"/>
      <c r="H51" s="1"/>
    </row>
    <row r="52" spans="1:9" ht="13.5" customHeight="1" x14ac:dyDescent="0.2">
      <c r="A52" s="6">
        <v>2004</v>
      </c>
      <c r="B52" s="4">
        <v>2</v>
      </c>
      <c r="C52" s="4">
        <v>1</v>
      </c>
      <c r="D52" s="5"/>
      <c r="E52" s="5"/>
      <c r="F52" s="5"/>
      <c r="G52" s="5"/>
      <c r="H52" s="1"/>
    </row>
    <row r="53" spans="1:9" ht="13.5" customHeight="1" x14ac:dyDescent="0.2">
      <c r="A53" s="6">
        <v>2004</v>
      </c>
      <c r="B53" s="4">
        <v>2</v>
      </c>
      <c r="C53" s="4">
        <v>2</v>
      </c>
      <c r="D53" s="5"/>
      <c r="E53" s="5"/>
      <c r="F53" s="5"/>
      <c r="G53" s="5"/>
      <c r="H53" s="1"/>
    </row>
    <row r="54" spans="1:9" ht="13.5" customHeight="1" x14ac:dyDescent="0.2">
      <c r="A54" s="6">
        <v>2004</v>
      </c>
      <c r="B54" s="4">
        <v>2</v>
      </c>
      <c r="C54" s="4">
        <v>3</v>
      </c>
      <c r="D54" s="5"/>
      <c r="E54" s="5"/>
      <c r="F54" s="5"/>
      <c r="G54" s="5"/>
      <c r="H54" s="1"/>
    </row>
    <row r="55" spans="1:9" ht="13.5" customHeight="1" x14ac:dyDescent="0.2">
      <c r="A55" s="6">
        <v>2004</v>
      </c>
      <c r="B55" s="4">
        <v>2</v>
      </c>
      <c r="C55" s="4">
        <v>4</v>
      </c>
      <c r="D55" s="5"/>
      <c r="E55" s="5"/>
      <c r="F55" s="5"/>
      <c r="G55" s="5"/>
      <c r="H55" s="1"/>
    </row>
    <row r="56" spans="1:9" ht="13.5" customHeight="1" x14ac:dyDescent="0.2">
      <c r="A56" s="6">
        <v>2004</v>
      </c>
      <c r="B56" s="4">
        <v>2</v>
      </c>
      <c r="C56" s="4">
        <v>5</v>
      </c>
      <c r="D56" s="5"/>
      <c r="E56" s="5"/>
      <c r="F56" s="5"/>
      <c r="G56" s="5"/>
      <c r="H56" s="1"/>
    </row>
    <row r="57" spans="1:9" ht="13.5" customHeight="1" x14ac:dyDescent="0.2">
      <c r="A57" s="6">
        <v>2004</v>
      </c>
      <c r="B57" s="4">
        <v>3</v>
      </c>
      <c r="C57" s="4">
        <v>1</v>
      </c>
      <c r="D57" s="5"/>
      <c r="E57" s="5"/>
      <c r="F57" s="5"/>
      <c r="G57" s="5"/>
      <c r="H57" s="1"/>
    </row>
    <row r="58" spans="1:9" ht="13.5" customHeight="1" x14ac:dyDescent="0.2">
      <c r="A58" s="6">
        <v>2004</v>
      </c>
      <c r="B58" s="4">
        <v>3</v>
      </c>
      <c r="C58" s="4">
        <v>2</v>
      </c>
      <c r="D58" s="5"/>
      <c r="E58" s="5"/>
      <c r="F58" s="5"/>
      <c r="G58" s="5"/>
      <c r="H58" s="1"/>
    </row>
    <row r="59" spans="1:9" ht="13.5" customHeight="1" x14ac:dyDescent="0.2">
      <c r="A59" s="6">
        <v>2004</v>
      </c>
      <c r="B59" s="4">
        <v>3</v>
      </c>
      <c r="C59" s="4">
        <v>3</v>
      </c>
      <c r="D59" s="5"/>
      <c r="E59" s="5"/>
      <c r="F59" s="5"/>
      <c r="G59" s="5"/>
      <c r="H59" s="1"/>
    </row>
    <row r="60" spans="1:9" ht="13.5" customHeight="1" x14ac:dyDescent="0.2">
      <c r="A60" s="6">
        <v>2004</v>
      </c>
      <c r="B60" s="4">
        <v>3</v>
      </c>
      <c r="C60" s="4">
        <v>4</v>
      </c>
      <c r="D60" s="5"/>
      <c r="E60" s="5"/>
      <c r="F60" s="5"/>
      <c r="G60" s="5"/>
      <c r="H60" s="1"/>
    </row>
    <row r="61" spans="1:9" ht="13.5" customHeight="1" x14ac:dyDescent="0.2">
      <c r="A61" s="6">
        <v>2004</v>
      </c>
      <c r="B61" s="4">
        <v>3</v>
      </c>
      <c r="C61" s="4">
        <v>5</v>
      </c>
      <c r="D61" s="5"/>
      <c r="E61" s="5"/>
      <c r="F61" s="5"/>
      <c r="G61" s="5"/>
      <c r="H61" s="1"/>
    </row>
    <row r="62" spans="1:9" ht="13.5" customHeight="1" x14ac:dyDescent="0.2">
      <c r="A62" s="6">
        <v>2005</v>
      </c>
      <c r="B62" s="4">
        <v>1</v>
      </c>
      <c r="C62" s="4">
        <v>1</v>
      </c>
      <c r="D62" s="5">
        <v>16.100000000000001</v>
      </c>
      <c r="E62" s="5">
        <v>61.4</v>
      </c>
      <c r="F62" s="5">
        <v>12.9</v>
      </c>
      <c r="G62" s="5">
        <v>3.7</v>
      </c>
      <c r="H62" s="1">
        <f t="shared" ref="H62:H125" si="2">100-G62-F62-E62-D62</f>
        <v>5.8999999999999915</v>
      </c>
      <c r="I62" s="2">
        <f t="shared" ref="I62:I125" si="3">D62+E62</f>
        <v>77.5</v>
      </c>
    </row>
    <row r="63" spans="1:9" ht="13.5" customHeight="1" x14ac:dyDescent="0.2">
      <c r="A63" s="6">
        <v>2005</v>
      </c>
      <c r="B63" s="4">
        <v>1</v>
      </c>
      <c r="C63" s="4">
        <v>2</v>
      </c>
      <c r="D63" s="5">
        <v>15.4</v>
      </c>
      <c r="E63" s="5">
        <v>61.2</v>
      </c>
      <c r="F63" s="5">
        <v>16.5</v>
      </c>
      <c r="G63" s="5">
        <v>3.3</v>
      </c>
      <c r="H63" s="1">
        <f t="shared" si="2"/>
        <v>3.5999999999999996</v>
      </c>
      <c r="I63" s="2">
        <f t="shared" si="3"/>
        <v>76.600000000000009</v>
      </c>
    </row>
    <row r="64" spans="1:9" ht="13.5" customHeight="1" x14ac:dyDescent="0.2">
      <c r="A64" s="6">
        <v>2005</v>
      </c>
      <c r="B64" s="4">
        <v>1</v>
      </c>
      <c r="C64" s="4">
        <v>3</v>
      </c>
      <c r="D64" s="5">
        <v>16</v>
      </c>
      <c r="E64" s="5">
        <v>60.7</v>
      </c>
      <c r="F64" s="5">
        <v>17.2</v>
      </c>
      <c r="G64" s="5">
        <v>2.9</v>
      </c>
      <c r="H64" s="1">
        <f t="shared" si="2"/>
        <v>3.1999999999999886</v>
      </c>
      <c r="I64" s="2">
        <f t="shared" si="3"/>
        <v>76.7</v>
      </c>
    </row>
    <row r="65" spans="1:9" ht="13.5" customHeight="1" x14ac:dyDescent="0.2">
      <c r="A65" s="6">
        <v>2005</v>
      </c>
      <c r="B65" s="4">
        <v>1</v>
      </c>
      <c r="C65" s="4">
        <v>4</v>
      </c>
      <c r="D65" s="5">
        <v>22.7</v>
      </c>
      <c r="E65" s="5">
        <v>52.6</v>
      </c>
      <c r="F65" s="5">
        <v>9.6</v>
      </c>
      <c r="G65" s="5">
        <v>3.1</v>
      </c>
      <c r="H65" s="1">
        <f t="shared" si="2"/>
        <v>12.000000000000011</v>
      </c>
      <c r="I65" s="2">
        <f t="shared" si="3"/>
        <v>75.3</v>
      </c>
    </row>
    <row r="66" spans="1:9" ht="13.5" customHeight="1" x14ac:dyDescent="0.2">
      <c r="A66" s="6">
        <v>2005</v>
      </c>
      <c r="B66" s="4">
        <v>1</v>
      </c>
      <c r="C66" s="4">
        <v>5</v>
      </c>
      <c r="D66" s="5">
        <v>15.8</v>
      </c>
      <c r="E66" s="5">
        <v>60.9</v>
      </c>
      <c r="F66" s="5">
        <v>16.399999999999999</v>
      </c>
      <c r="G66" s="5">
        <v>3.2</v>
      </c>
      <c r="H66" s="1">
        <f t="shared" si="2"/>
        <v>3.7000000000000064</v>
      </c>
      <c r="I66" s="2">
        <f t="shared" si="3"/>
        <v>76.7</v>
      </c>
    </row>
    <row r="67" spans="1:9" ht="13.5" customHeight="1" x14ac:dyDescent="0.2">
      <c r="A67" s="6">
        <v>2005</v>
      </c>
      <c r="B67" s="4">
        <v>2</v>
      </c>
      <c r="C67" s="4">
        <v>1</v>
      </c>
      <c r="D67" s="5">
        <v>13.1</v>
      </c>
      <c r="E67" s="5">
        <v>58.9</v>
      </c>
      <c r="F67" s="5">
        <v>16.399999999999999</v>
      </c>
      <c r="G67" s="5">
        <v>4.5999999999999996</v>
      </c>
      <c r="H67" s="1">
        <f t="shared" si="2"/>
        <v>7.0000000000000018</v>
      </c>
      <c r="I67" s="2">
        <f t="shared" si="3"/>
        <v>72</v>
      </c>
    </row>
    <row r="68" spans="1:9" ht="13.5" customHeight="1" x14ac:dyDescent="0.2">
      <c r="A68" s="6">
        <v>2005</v>
      </c>
      <c r="B68" s="4">
        <v>2</v>
      </c>
      <c r="C68" s="4">
        <v>2</v>
      </c>
      <c r="D68" s="5">
        <v>15.4</v>
      </c>
      <c r="E68" s="5">
        <v>60.8</v>
      </c>
      <c r="F68" s="5">
        <v>17.7</v>
      </c>
      <c r="G68" s="5">
        <v>3.1</v>
      </c>
      <c r="H68" s="1">
        <f t="shared" si="2"/>
        <v>3.0000000000000053</v>
      </c>
      <c r="I68" s="2">
        <f t="shared" si="3"/>
        <v>76.2</v>
      </c>
    </row>
    <row r="69" spans="1:9" ht="13.5" customHeight="1" x14ac:dyDescent="0.2">
      <c r="A69" s="6">
        <v>2005</v>
      </c>
      <c r="B69" s="4">
        <v>2</v>
      </c>
      <c r="C69" s="4">
        <v>3</v>
      </c>
      <c r="D69" s="5">
        <v>15.1</v>
      </c>
      <c r="E69" s="5">
        <v>61</v>
      </c>
      <c r="F69" s="5">
        <v>17</v>
      </c>
      <c r="G69" s="5">
        <v>4.0999999999999996</v>
      </c>
      <c r="H69" s="1">
        <f t="shared" si="2"/>
        <v>2.800000000000006</v>
      </c>
      <c r="I69" s="2">
        <f t="shared" si="3"/>
        <v>76.099999999999994</v>
      </c>
    </row>
    <row r="70" spans="1:9" ht="13.5" customHeight="1" x14ac:dyDescent="0.2">
      <c r="A70" s="6">
        <v>2005</v>
      </c>
      <c r="B70" s="4">
        <v>2</v>
      </c>
      <c r="C70" s="4">
        <v>4</v>
      </c>
      <c r="D70" s="5">
        <v>22.6</v>
      </c>
      <c r="E70" s="5">
        <v>39.9</v>
      </c>
      <c r="F70" s="5">
        <v>16.7</v>
      </c>
      <c r="G70" s="5">
        <v>4</v>
      </c>
      <c r="H70" s="1">
        <f t="shared" si="2"/>
        <v>16.799999999999997</v>
      </c>
      <c r="I70" s="2">
        <f t="shared" si="3"/>
        <v>62.5</v>
      </c>
    </row>
    <row r="71" spans="1:9" ht="13.5" customHeight="1" x14ac:dyDescent="0.2">
      <c r="A71" s="6">
        <v>2005</v>
      </c>
      <c r="B71" s="4">
        <v>2</v>
      </c>
      <c r="C71" s="4">
        <v>5</v>
      </c>
      <c r="D71" s="5">
        <v>15.2</v>
      </c>
      <c r="E71" s="5">
        <v>60.6</v>
      </c>
      <c r="F71" s="5">
        <v>17.399999999999999</v>
      </c>
      <c r="G71" s="5">
        <v>3.5</v>
      </c>
      <c r="H71" s="1">
        <f t="shared" si="2"/>
        <v>3.2999999999999936</v>
      </c>
      <c r="I71" s="2">
        <f t="shared" si="3"/>
        <v>75.8</v>
      </c>
    </row>
    <row r="72" spans="1:9" ht="13.5" customHeight="1" x14ac:dyDescent="0.2">
      <c r="A72" s="6">
        <v>2005</v>
      </c>
      <c r="B72" s="4">
        <v>3</v>
      </c>
      <c r="C72" s="4">
        <v>1</v>
      </c>
      <c r="D72" s="5">
        <v>14.9</v>
      </c>
      <c r="E72" s="5">
        <v>60.4</v>
      </c>
      <c r="F72" s="5">
        <v>14.4</v>
      </c>
      <c r="G72" s="5">
        <v>4.0999999999999996</v>
      </c>
      <c r="H72" s="1">
        <f t="shared" si="2"/>
        <v>6.2000000000000011</v>
      </c>
      <c r="I72" s="2">
        <f t="shared" si="3"/>
        <v>75.3</v>
      </c>
    </row>
    <row r="73" spans="1:9" ht="13.5" customHeight="1" x14ac:dyDescent="0.2">
      <c r="A73" s="6">
        <v>2005</v>
      </c>
      <c r="B73" s="4">
        <v>3</v>
      </c>
      <c r="C73" s="4">
        <v>2</v>
      </c>
      <c r="D73" s="5">
        <v>15.4</v>
      </c>
      <c r="E73" s="5">
        <v>61</v>
      </c>
      <c r="F73" s="5">
        <v>17</v>
      </c>
      <c r="G73" s="5">
        <v>3.2</v>
      </c>
      <c r="H73" s="1">
        <f t="shared" si="2"/>
        <v>3.3999999999999968</v>
      </c>
      <c r="I73" s="2">
        <f t="shared" si="3"/>
        <v>76.400000000000006</v>
      </c>
    </row>
    <row r="74" spans="1:9" ht="13.5" customHeight="1" x14ac:dyDescent="0.2">
      <c r="A74" s="6">
        <v>2005</v>
      </c>
      <c r="B74" s="4">
        <v>3</v>
      </c>
      <c r="C74" s="4">
        <v>3</v>
      </c>
      <c r="D74" s="5">
        <v>15.6</v>
      </c>
      <c r="E74" s="5">
        <v>60.8</v>
      </c>
      <c r="F74" s="5">
        <v>17.2</v>
      </c>
      <c r="G74" s="5">
        <v>3.3</v>
      </c>
      <c r="H74" s="1">
        <f t="shared" si="2"/>
        <v>3.1000000000000032</v>
      </c>
      <c r="I74" s="2">
        <f t="shared" si="3"/>
        <v>76.399999999999991</v>
      </c>
    </row>
    <row r="75" spans="1:9" ht="13.5" customHeight="1" x14ac:dyDescent="0.2">
      <c r="A75" s="6">
        <v>2005</v>
      </c>
      <c r="B75" s="4">
        <v>3</v>
      </c>
      <c r="C75" s="4">
        <v>4</v>
      </c>
      <c r="D75" s="5">
        <v>22.7</v>
      </c>
      <c r="E75" s="5">
        <v>49.5</v>
      </c>
      <c r="F75" s="5">
        <v>11.4</v>
      </c>
      <c r="G75" s="5">
        <v>3.3</v>
      </c>
      <c r="H75" s="1">
        <f t="shared" si="2"/>
        <v>13.099999999999998</v>
      </c>
      <c r="I75" s="2">
        <f t="shared" si="3"/>
        <v>72.2</v>
      </c>
    </row>
    <row r="76" spans="1:9" ht="13.5" customHeight="1" x14ac:dyDescent="0.2">
      <c r="A76" s="6">
        <v>2005</v>
      </c>
      <c r="B76" s="4">
        <v>3</v>
      </c>
      <c r="C76" s="4">
        <v>5</v>
      </c>
      <c r="D76" s="5">
        <v>15.5</v>
      </c>
      <c r="E76" s="5">
        <v>60.8</v>
      </c>
      <c r="F76" s="5">
        <v>16.8</v>
      </c>
      <c r="G76" s="5">
        <v>3.3</v>
      </c>
      <c r="H76" s="1">
        <f t="shared" si="2"/>
        <v>3.6000000000000085</v>
      </c>
      <c r="I76" s="2">
        <f t="shared" si="3"/>
        <v>76.3</v>
      </c>
    </row>
    <row r="77" spans="1:9" ht="13.5" customHeight="1" x14ac:dyDescent="0.2">
      <c r="A77" s="6">
        <v>2006</v>
      </c>
      <c r="B77" s="4">
        <v>1</v>
      </c>
      <c r="C77" s="4">
        <v>1</v>
      </c>
      <c r="D77" s="5">
        <v>16.2</v>
      </c>
      <c r="E77" s="5">
        <v>49.7</v>
      </c>
      <c r="F77" s="5">
        <v>20.9</v>
      </c>
      <c r="G77" s="5">
        <v>4.9000000000000004</v>
      </c>
      <c r="H77" s="1">
        <f t="shared" si="2"/>
        <v>8.2999999999999865</v>
      </c>
      <c r="I77" s="2">
        <f t="shared" si="3"/>
        <v>65.900000000000006</v>
      </c>
    </row>
    <row r="78" spans="1:9" ht="13.5" customHeight="1" x14ac:dyDescent="0.2">
      <c r="A78" s="6">
        <v>2006</v>
      </c>
      <c r="B78" s="4">
        <v>1</v>
      </c>
      <c r="C78" s="4">
        <v>2</v>
      </c>
      <c r="D78" s="5">
        <v>16</v>
      </c>
      <c r="E78" s="5">
        <v>61.1</v>
      </c>
      <c r="F78" s="5">
        <v>16.399999999999999</v>
      </c>
      <c r="G78" s="5">
        <v>3.2</v>
      </c>
      <c r="H78" s="1">
        <f t="shared" si="2"/>
        <v>3.3000000000000043</v>
      </c>
      <c r="I78" s="2">
        <f t="shared" si="3"/>
        <v>77.099999999999994</v>
      </c>
    </row>
    <row r="79" spans="1:9" ht="13.5" customHeight="1" x14ac:dyDescent="0.2">
      <c r="A79" s="6">
        <v>2006</v>
      </c>
      <c r="B79" s="4">
        <v>1</v>
      </c>
      <c r="C79" s="4">
        <v>3</v>
      </c>
      <c r="D79" s="5">
        <v>16</v>
      </c>
      <c r="E79" s="5">
        <v>59.7</v>
      </c>
      <c r="F79" s="5">
        <v>17.7</v>
      </c>
      <c r="G79" s="5">
        <v>3.4</v>
      </c>
      <c r="H79" s="1">
        <f t="shared" si="2"/>
        <v>3.1999999999999886</v>
      </c>
      <c r="I79" s="2">
        <f t="shared" si="3"/>
        <v>75.7</v>
      </c>
    </row>
    <row r="80" spans="1:9" ht="13.5" customHeight="1" x14ac:dyDescent="0.2">
      <c r="A80" s="6">
        <v>2006</v>
      </c>
      <c r="B80" s="4">
        <v>1</v>
      </c>
      <c r="C80" s="4">
        <v>4</v>
      </c>
      <c r="D80" s="5">
        <v>23.6</v>
      </c>
      <c r="E80" s="5">
        <v>52.5</v>
      </c>
      <c r="F80" s="5">
        <v>13.2</v>
      </c>
      <c r="G80" s="5">
        <v>0.5</v>
      </c>
      <c r="H80" s="1">
        <f t="shared" si="2"/>
        <v>10.199999999999996</v>
      </c>
      <c r="I80" s="2">
        <f t="shared" si="3"/>
        <v>76.099999999999994</v>
      </c>
    </row>
    <row r="81" spans="1:9" ht="13.5" customHeight="1" x14ac:dyDescent="0.2">
      <c r="A81" s="6">
        <v>2006</v>
      </c>
      <c r="B81" s="4">
        <v>1</v>
      </c>
      <c r="C81" s="4">
        <v>5</v>
      </c>
      <c r="D81" s="5">
        <v>16.100000000000001</v>
      </c>
      <c r="E81" s="5">
        <v>59.8</v>
      </c>
      <c r="F81" s="5">
        <v>17.100000000000001</v>
      </c>
      <c r="G81" s="5">
        <v>3.3</v>
      </c>
      <c r="H81" s="1">
        <f t="shared" si="2"/>
        <v>3.6999999999999957</v>
      </c>
      <c r="I81" s="2">
        <f t="shared" si="3"/>
        <v>75.900000000000006</v>
      </c>
    </row>
    <row r="82" spans="1:9" ht="13.5" customHeight="1" x14ac:dyDescent="0.2">
      <c r="A82" s="6">
        <v>2006</v>
      </c>
      <c r="B82" s="4">
        <v>2</v>
      </c>
      <c r="C82" s="4">
        <v>1</v>
      </c>
      <c r="D82" s="5">
        <v>16.3</v>
      </c>
      <c r="E82" s="5">
        <v>59.6</v>
      </c>
      <c r="F82" s="5">
        <v>13.7</v>
      </c>
      <c r="G82" s="5">
        <v>4.2</v>
      </c>
      <c r="H82" s="1">
        <f t="shared" si="2"/>
        <v>6.1999999999999922</v>
      </c>
      <c r="I82" s="2">
        <f t="shared" si="3"/>
        <v>75.900000000000006</v>
      </c>
    </row>
    <row r="83" spans="1:9" ht="13.5" customHeight="1" x14ac:dyDescent="0.2">
      <c r="A83" s="6">
        <v>2006</v>
      </c>
      <c r="B83" s="4">
        <v>2</v>
      </c>
      <c r="C83" s="4">
        <v>2</v>
      </c>
      <c r="D83" s="5">
        <v>17.899999999999999</v>
      </c>
      <c r="E83" s="5">
        <v>60.7</v>
      </c>
      <c r="F83" s="5">
        <v>15.9</v>
      </c>
      <c r="G83" s="5">
        <v>3</v>
      </c>
      <c r="H83" s="1">
        <f t="shared" si="2"/>
        <v>2.4999999999999929</v>
      </c>
      <c r="I83" s="2">
        <f t="shared" si="3"/>
        <v>78.599999999999994</v>
      </c>
    </row>
    <row r="84" spans="1:9" ht="13.5" customHeight="1" x14ac:dyDescent="0.2">
      <c r="A84" s="6">
        <v>2006</v>
      </c>
      <c r="B84" s="4">
        <v>2</v>
      </c>
      <c r="C84" s="4">
        <v>3</v>
      </c>
      <c r="D84" s="5">
        <v>15.4</v>
      </c>
      <c r="E84" s="5">
        <v>62.1</v>
      </c>
      <c r="F84" s="5">
        <v>15.9</v>
      </c>
      <c r="G84" s="5">
        <v>3.5</v>
      </c>
      <c r="H84" s="1">
        <f t="shared" si="2"/>
        <v>3.0999999999999925</v>
      </c>
      <c r="I84" s="2">
        <f t="shared" si="3"/>
        <v>77.5</v>
      </c>
    </row>
    <row r="85" spans="1:9" ht="13.5" customHeight="1" x14ac:dyDescent="0.2">
      <c r="A85" s="6">
        <v>2006</v>
      </c>
      <c r="B85" s="4">
        <v>2</v>
      </c>
      <c r="C85" s="4">
        <v>4</v>
      </c>
      <c r="D85" s="5">
        <v>25.5</v>
      </c>
      <c r="E85" s="5">
        <v>58.8</v>
      </c>
      <c r="F85" s="5">
        <v>12.4</v>
      </c>
      <c r="G85" s="5">
        <v>0</v>
      </c>
      <c r="H85" s="1">
        <f t="shared" si="2"/>
        <v>3.2999999999999972</v>
      </c>
      <c r="I85" s="2">
        <f t="shared" si="3"/>
        <v>84.3</v>
      </c>
    </row>
    <row r="86" spans="1:9" ht="13.5" customHeight="1" x14ac:dyDescent="0.2">
      <c r="A86" s="6">
        <v>2006</v>
      </c>
      <c r="B86" s="4">
        <v>2</v>
      </c>
      <c r="C86" s="4">
        <v>5</v>
      </c>
      <c r="D86" s="5">
        <v>17</v>
      </c>
      <c r="E86" s="5">
        <v>61.1</v>
      </c>
      <c r="F86" s="5">
        <v>15.7</v>
      </c>
      <c r="G86" s="5">
        <v>3.2</v>
      </c>
      <c r="H86" s="1">
        <f t="shared" si="2"/>
        <v>2.9999999999999929</v>
      </c>
      <c r="I86" s="2">
        <f t="shared" si="3"/>
        <v>78.099999999999994</v>
      </c>
    </row>
    <row r="87" spans="1:9" ht="13.5" customHeight="1" x14ac:dyDescent="0.2">
      <c r="A87" s="6">
        <v>2006</v>
      </c>
      <c r="B87" s="4">
        <v>3</v>
      </c>
      <c r="C87" s="4">
        <v>1</v>
      </c>
      <c r="D87" s="5">
        <v>16.2</v>
      </c>
      <c r="E87" s="5">
        <v>53.3</v>
      </c>
      <c r="F87" s="5">
        <v>18.2</v>
      </c>
      <c r="G87" s="5">
        <v>4.7</v>
      </c>
      <c r="H87" s="1">
        <f t="shared" si="2"/>
        <v>7.5999999999999979</v>
      </c>
      <c r="I87" s="2">
        <f t="shared" si="3"/>
        <v>69.5</v>
      </c>
    </row>
    <row r="88" spans="1:9" ht="13.5" customHeight="1" x14ac:dyDescent="0.2">
      <c r="A88" s="6">
        <v>2006</v>
      </c>
      <c r="B88" s="4">
        <v>3</v>
      </c>
      <c r="C88" s="4">
        <v>2</v>
      </c>
      <c r="D88" s="5">
        <v>16.8</v>
      </c>
      <c r="E88" s="5">
        <v>60.9</v>
      </c>
      <c r="F88" s="5">
        <v>16.2</v>
      </c>
      <c r="G88" s="5">
        <v>3.1</v>
      </c>
      <c r="H88" s="1">
        <f t="shared" si="2"/>
        <v>3.0000000000000036</v>
      </c>
      <c r="I88" s="2">
        <f t="shared" si="3"/>
        <v>77.7</v>
      </c>
    </row>
    <row r="89" spans="1:9" ht="13.5" customHeight="1" x14ac:dyDescent="0.2">
      <c r="A89" s="6">
        <v>2006</v>
      </c>
      <c r="B89" s="4">
        <v>3</v>
      </c>
      <c r="C89" s="4">
        <v>3</v>
      </c>
      <c r="D89" s="5">
        <v>15.7</v>
      </c>
      <c r="E89" s="5">
        <v>60.6</v>
      </c>
      <c r="F89" s="5">
        <v>17</v>
      </c>
      <c r="G89" s="5">
        <v>3.5</v>
      </c>
      <c r="H89" s="1">
        <f t="shared" si="2"/>
        <v>3.1999999999999993</v>
      </c>
      <c r="I89" s="2">
        <f t="shared" si="3"/>
        <v>76.3</v>
      </c>
    </row>
    <row r="90" spans="1:9" ht="13.5" customHeight="1" x14ac:dyDescent="0.2">
      <c r="A90" s="6">
        <v>2006</v>
      </c>
      <c r="B90" s="4">
        <v>3</v>
      </c>
      <c r="C90" s="4">
        <v>4</v>
      </c>
      <c r="D90" s="5">
        <v>24</v>
      </c>
      <c r="E90" s="5">
        <v>53.8</v>
      </c>
      <c r="F90" s="5">
        <v>13</v>
      </c>
      <c r="G90" s="5">
        <v>0.4</v>
      </c>
      <c r="H90" s="1">
        <f t="shared" si="2"/>
        <v>8.7999999999999972</v>
      </c>
      <c r="I90" s="2">
        <f t="shared" si="3"/>
        <v>77.8</v>
      </c>
    </row>
    <row r="91" spans="1:9" ht="13.5" customHeight="1" x14ac:dyDescent="0.2">
      <c r="A91" s="6">
        <v>2006</v>
      </c>
      <c r="B91" s="4">
        <v>3</v>
      </c>
      <c r="C91" s="4">
        <v>5</v>
      </c>
      <c r="D91" s="5">
        <v>16.5</v>
      </c>
      <c r="E91" s="5">
        <v>60.3</v>
      </c>
      <c r="F91" s="5">
        <v>16.600000000000001</v>
      </c>
      <c r="G91" s="5">
        <v>3.3</v>
      </c>
      <c r="H91" s="1">
        <f t="shared" si="2"/>
        <v>3.2999999999999972</v>
      </c>
      <c r="I91" s="2">
        <f t="shared" si="3"/>
        <v>76.8</v>
      </c>
    </row>
    <row r="92" spans="1:9" ht="13.5" customHeight="1" x14ac:dyDescent="0.2">
      <c r="A92" s="6">
        <v>2007</v>
      </c>
      <c r="B92" s="4">
        <v>1</v>
      </c>
      <c r="C92" s="4">
        <v>1</v>
      </c>
      <c r="D92" s="5">
        <v>15.5</v>
      </c>
      <c r="E92" s="5">
        <v>58.5</v>
      </c>
      <c r="F92" s="5">
        <v>15.5</v>
      </c>
      <c r="G92" s="5">
        <v>2.2999999999999998</v>
      </c>
      <c r="H92" s="1">
        <f t="shared" si="2"/>
        <v>8.2000000000000028</v>
      </c>
      <c r="I92" s="2">
        <f t="shared" si="3"/>
        <v>74</v>
      </c>
    </row>
    <row r="93" spans="1:9" ht="13.5" customHeight="1" x14ac:dyDescent="0.2">
      <c r="A93" s="6">
        <v>2007</v>
      </c>
      <c r="B93" s="4">
        <v>1</v>
      </c>
      <c r="C93" s="4">
        <v>2</v>
      </c>
      <c r="D93" s="5">
        <v>15.7</v>
      </c>
      <c r="E93" s="5">
        <v>60.8</v>
      </c>
      <c r="F93" s="5">
        <v>16.899999999999999</v>
      </c>
      <c r="G93" s="5">
        <v>2.9</v>
      </c>
      <c r="H93" s="1">
        <f t="shared" si="2"/>
        <v>3.6999999999999922</v>
      </c>
      <c r="I93" s="2">
        <f t="shared" si="3"/>
        <v>76.5</v>
      </c>
    </row>
    <row r="94" spans="1:9" ht="13.5" customHeight="1" x14ac:dyDescent="0.2">
      <c r="A94" s="6">
        <v>2007</v>
      </c>
      <c r="B94" s="4">
        <v>1</v>
      </c>
      <c r="C94" s="4">
        <v>3</v>
      </c>
      <c r="D94" s="5">
        <v>15.2</v>
      </c>
      <c r="E94" s="5">
        <v>61.6</v>
      </c>
      <c r="F94" s="5">
        <v>15.7</v>
      </c>
      <c r="G94" s="5">
        <v>3.7</v>
      </c>
      <c r="H94" s="1">
        <f t="shared" si="2"/>
        <v>3.7999999999999936</v>
      </c>
      <c r="I94" s="2">
        <f t="shared" si="3"/>
        <v>76.8</v>
      </c>
    </row>
    <row r="95" spans="1:9" ht="13.5" customHeight="1" x14ac:dyDescent="0.2">
      <c r="A95" s="6">
        <v>2007</v>
      </c>
      <c r="B95" s="4">
        <v>1</v>
      </c>
      <c r="C95" s="4">
        <v>4</v>
      </c>
      <c r="D95" s="5">
        <v>27.6</v>
      </c>
      <c r="E95" s="5">
        <v>44.1</v>
      </c>
      <c r="F95" s="5">
        <v>12.4</v>
      </c>
      <c r="G95" s="5">
        <v>1.6</v>
      </c>
      <c r="H95" s="1">
        <f t="shared" si="2"/>
        <v>14.299999999999997</v>
      </c>
      <c r="I95" s="2">
        <f t="shared" si="3"/>
        <v>71.7</v>
      </c>
    </row>
    <row r="96" spans="1:9" ht="13.5" customHeight="1" x14ac:dyDescent="0.2">
      <c r="A96" s="6">
        <v>2007</v>
      </c>
      <c r="B96" s="4">
        <v>1</v>
      </c>
      <c r="C96" s="4">
        <v>5</v>
      </c>
      <c r="D96" s="5">
        <v>15.8</v>
      </c>
      <c r="E96" s="5">
        <v>60.6</v>
      </c>
      <c r="F96" s="5">
        <v>16.3</v>
      </c>
      <c r="G96" s="5">
        <v>3.1</v>
      </c>
      <c r="H96" s="1">
        <f t="shared" si="2"/>
        <v>4.2000000000000064</v>
      </c>
      <c r="I96" s="2">
        <f t="shared" si="3"/>
        <v>76.400000000000006</v>
      </c>
    </row>
    <row r="97" spans="1:9" ht="13.5" customHeight="1" x14ac:dyDescent="0.2">
      <c r="A97" s="6">
        <v>2007</v>
      </c>
      <c r="B97" s="4">
        <v>2</v>
      </c>
      <c r="C97" s="4">
        <v>1</v>
      </c>
      <c r="D97" s="5">
        <v>17.899999999999999</v>
      </c>
      <c r="E97" s="5">
        <v>52.1</v>
      </c>
      <c r="F97" s="5">
        <v>20.2</v>
      </c>
      <c r="G97" s="5">
        <v>4.5999999999999996</v>
      </c>
      <c r="H97" s="1">
        <f t="shared" si="2"/>
        <v>5.2000000000000028</v>
      </c>
      <c r="I97" s="2">
        <f t="shared" si="3"/>
        <v>70</v>
      </c>
    </row>
    <row r="98" spans="1:9" ht="13.5" customHeight="1" x14ac:dyDescent="0.2">
      <c r="A98" s="6">
        <v>2007</v>
      </c>
      <c r="B98" s="4">
        <v>2</v>
      </c>
      <c r="C98" s="4">
        <v>2</v>
      </c>
      <c r="D98" s="5">
        <v>16.7</v>
      </c>
      <c r="E98" s="5">
        <v>59.9</v>
      </c>
      <c r="F98" s="5">
        <v>17.5</v>
      </c>
      <c r="G98" s="5">
        <v>2.9</v>
      </c>
      <c r="H98" s="1">
        <f t="shared" si="2"/>
        <v>2.9999999999999964</v>
      </c>
      <c r="I98" s="2">
        <f t="shared" si="3"/>
        <v>76.599999999999994</v>
      </c>
    </row>
    <row r="99" spans="1:9" ht="13.5" customHeight="1" x14ac:dyDescent="0.2">
      <c r="A99" s="6">
        <v>2007</v>
      </c>
      <c r="B99" s="4">
        <v>2</v>
      </c>
      <c r="C99" s="4">
        <v>3</v>
      </c>
      <c r="D99" s="5">
        <v>14.3</v>
      </c>
      <c r="E99" s="5">
        <v>63.1</v>
      </c>
      <c r="F99" s="5">
        <v>16.899999999999999</v>
      </c>
      <c r="G99" s="5">
        <v>3.1</v>
      </c>
      <c r="H99" s="1">
        <f t="shared" si="2"/>
        <v>2.5999999999999979</v>
      </c>
      <c r="I99" s="2">
        <f t="shared" si="3"/>
        <v>77.400000000000006</v>
      </c>
    </row>
    <row r="100" spans="1:9" ht="13.5" customHeight="1" x14ac:dyDescent="0.2">
      <c r="A100" s="6">
        <v>2007</v>
      </c>
      <c r="B100" s="4">
        <v>2</v>
      </c>
      <c r="C100" s="4">
        <v>4</v>
      </c>
      <c r="D100" s="5">
        <v>15.5</v>
      </c>
      <c r="E100" s="5">
        <v>50.5</v>
      </c>
      <c r="F100" s="5">
        <v>17.2</v>
      </c>
      <c r="G100" s="5">
        <v>1.5</v>
      </c>
      <c r="H100" s="1">
        <f t="shared" si="2"/>
        <v>15.299999999999997</v>
      </c>
      <c r="I100" s="2">
        <f t="shared" si="3"/>
        <v>66</v>
      </c>
    </row>
    <row r="101" spans="1:9" ht="13.5" customHeight="1" x14ac:dyDescent="0.2">
      <c r="A101" s="6">
        <v>2007</v>
      </c>
      <c r="B101" s="4">
        <v>2</v>
      </c>
      <c r="C101" s="4">
        <v>5</v>
      </c>
      <c r="D101" s="5">
        <v>15.9</v>
      </c>
      <c r="E101" s="5">
        <v>60.4</v>
      </c>
      <c r="F101" s="5">
        <v>17.5</v>
      </c>
      <c r="G101" s="5">
        <v>3.1</v>
      </c>
      <c r="H101" s="1">
        <f t="shared" si="2"/>
        <v>3.1000000000000068</v>
      </c>
      <c r="I101" s="2">
        <f t="shared" si="3"/>
        <v>76.3</v>
      </c>
    </row>
    <row r="102" spans="1:9" ht="13.5" customHeight="1" x14ac:dyDescent="0.2">
      <c r="A102" s="6">
        <v>2007</v>
      </c>
      <c r="B102" s="4">
        <v>3</v>
      </c>
      <c r="C102" s="4">
        <v>1</v>
      </c>
      <c r="D102" s="5">
        <v>16.5</v>
      </c>
      <c r="E102" s="5">
        <v>55.9</v>
      </c>
      <c r="F102" s="5">
        <v>17.399999999999999</v>
      </c>
      <c r="G102" s="5">
        <v>3.2</v>
      </c>
      <c r="H102" s="1">
        <f t="shared" si="2"/>
        <v>7.0000000000000071</v>
      </c>
      <c r="I102" s="2">
        <f t="shared" si="3"/>
        <v>72.400000000000006</v>
      </c>
    </row>
    <row r="103" spans="1:9" ht="13.5" customHeight="1" x14ac:dyDescent="0.2">
      <c r="A103" s="6">
        <v>2007</v>
      </c>
      <c r="B103" s="4">
        <v>3</v>
      </c>
      <c r="C103" s="4">
        <v>2</v>
      </c>
      <c r="D103" s="5">
        <v>16.100000000000001</v>
      </c>
      <c r="E103" s="5">
        <v>60.4</v>
      </c>
      <c r="F103" s="5">
        <v>17.100000000000001</v>
      </c>
      <c r="G103" s="5">
        <v>2.9</v>
      </c>
      <c r="H103" s="1">
        <f t="shared" si="2"/>
        <v>3.5</v>
      </c>
      <c r="I103" s="2">
        <f t="shared" si="3"/>
        <v>76.5</v>
      </c>
    </row>
    <row r="104" spans="1:9" ht="13.5" customHeight="1" x14ac:dyDescent="0.2">
      <c r="A104" s="6">
        <v>2007</v>
      </c>
      <c r="B104" s="4">
        <v>3</v>
      </c>
      <c r="C104" s="4">
        <v>3</v>
      </c>
      <c r="D104" s="5">
        <v>14.9</v>
      </c>
      <c r="E104" s="5">
        <v>62.2</v>
      </c>
      <c r="F104" s="5">
        <v>16.2</v>
      </c>
      <c r="G104" s="5">
        <v>3.5</v>
      </c>
      <c r="H104" s="1">
        <f t="shared" si="2"/>
        <v>3.199999999999994</v>
      </c>
      <c r="I104" s="2">
        <f t="shared" si="3"/>
        <v>77.100000000000009</v>
      </c>
    </row>
    <row r="105" spans="1:9" ht="13.5" customHeight="1" x14ac:dyDescent="0.2">
      <c r="A105" s="6">
        <v>2007</v>
      </c>
      <c r="B105" s="4">
        <v>3</v>
      </c>
      <c r="C105" s="4">
        <v>4</v>
      </c>
      <c r="D105" s="5">
        <v>24.4</v>
      </c>
      <c r="E105" s="5">
        <v>45.8</v>
      </c>
      <c r="F105" s="5">
        <v>13.7</v>
      </c>
      <c r="G105" s="5">
        <v>1.6</v>
      </c>
      <c r="H105" s="1">
        <f t="shared" si="2"/>
        <v>14.500000000000007</v>
      </c>
      <c r="I105" s="2">
        <f t="shared" si="3"/>
        <v>70.199999999999989</v>
      </c>
    </row>
    <row r="106" spans="1:9" ht="13.5" customHeight="1" x14ac:dyDescent="0.2">
      <c r="A106" s="6">
        <v>2007</v>
      </c>
      <c r="B106" s="4">
        <v>3</v>
      </c>
      <c r="C106" s="4">
        <v>5</v>
      </c>
      <c r="D106" s="5">
        <v>15.8</v>
      </c>
      <c r="E106" s="5">
        <v>60.5</v>
      </c>
      <c r="F106" s="5">
        <v>16.8</v>
      </c>
      <c r="G106" s="5">
        <v>3.1</v>
      </c>
      <c r="H106" s="1">
        <f t="shared" si="2"/>
        <v>3.8000000000000078</v>
      </c>
      <c r="I106" s="2">
        <f t="shared" si="3"/>
        <v>76.3</v>
      </c>
    </row>
    <row r="107" spans="1:9" ht="13.5" customHeight="1" x14ac:dyDescent="0.2">
      <c r="A107" s="6">
        <v>2008</v>
      </c>
      <c r="B107" s="4">
        <v>1</v>
      </c>
      <c r="C107" s="4">
        <v>1</v>
      </c>
      <c r="D107" s="5">
        <v>14.1</v>
      </c>
      <c r="E107" s="5">
        <v>56.7</v>
      </c>
      <c r="F107" s="5">
        <v>18.899999999999999</v>
      </c>
      <c r="G107" s="5">
        <v>4</v>
      </c>
      <c r="H107" s="1">
        <f t="shared" si="2"/>
        <v>6.2999999999999918</v>
      </c>
      <c r="I107" s="2">
        <f t="shared" si="3"/>
        <v>70.8</v>
      </c>
    </row>
    <row r="108" spans="1:9" ht="13.5" customHeight="1" x14ac:dyDescent="0.2">
      <c r="A108" s="6">
        <v>2008</v>
      </c>
      <c r="B108" s="4">
        <v>1</v>
      </c>
      <c r="C108" s="4">
        <v>2</v>
      </c>
      <c r="D108" s="5">
        <v>16.8</v>
      </c>
      <c r="E108" s="5">
        <v>57.8</v>
      </c>
      <c r="F108" s="5">
        <v>17.7</v>
      </c>
      <c r="G108" s="5">
        <v>3.8</v>
      </c>
      <c r="H108" s="1">
        <f t="shared" si="2"/>
        <v>3.9000000000000021</v>
      </c>
      <c r="I108" s="2">
        <f t="shared" si="3"/>
        <v>74.599999999999994</v>
      </c>
    </row>
    <row r="109" spans="1:9" ht="13.5" customHeight="1" x14ac:dyDescent="0.2">
      <c r="A109" s="6">
        <v>2008</v>
      </c>
      <c r="B109" s="4">
        <v>1</v>
      </c>
      <c r="C109" s="4">
        <v>3</v>
      </c>
      <c r="D109" s="5">
        <v>13.9</v>
      </c>
      <c r="E109" s="5">
        <v>60.2</v>
      </c>
      <c r="F109" s="5">
        <v>17.8</v>
      </c>
      <c r="G109" s="5">
        <v>4</v>
      </c>
      <c r="H109" s="1">
        <f t="shared" si="2"/>
        <v>4.0999999999999996</v>
      </c>
      <c r="I109" s="2">
        <f t="shared" si="3"/>
        <v>74.100000000000009</v>
      </c>
    </row>
    <row r="110" spans="1:9" ht="13.5" customHeight="1" x14ac:dyDescent="0.2">
      <c r="A110" s="6">
        <v>2008</v>
      </c>
      <c r="B110" s="4">
        <v>1</v>
      </c>
      <c r="C110" s="4">
        <v>4</v>
      </c>
      <c r="D110" s="5">
        <v>23.9</v>
      </c>
      <c r="E110" s="5">
        <v>48.9</v>
      </c>
      <c r="F110" s="5">
        <v>15.6</v>
      </c>
      <c r="G110" s="5">
        <v>1</v>
      </c>
      <c r="H110" s="1">
        <f t="shared" si="2"/>
        <v>10.600000000000009</v>
      </c>
      <c r="I110" s="2">
        <f t="shared" si="3"/>
        <v>72.8</v>
      </c>
    </row>
    <row r="111" spans="1:9" ht="13.5" customHeight="1" x14ac:dyDescent="0.2">
      <c r="A111" s="6">
        <v>2008</v>
      </c>
      <c r="B111" s="4">
        <v>1</v>
      </c>
      <c r="C111" s="4">
        <v>5</v>
      </c>
      <c r="D111" s="5">
        <v>15.7</v>
      </c>
      <c r="E111" s="5">
        <v>58.5</v>
      </c>
      <c r="F111" s="5">
        <v>17.8</v>
      </c>
      <c r="G111" s="5">
        <v>3.8</v>
      </c>
      <c r="H111" s="1">
        <f t="shared" si="2"/>
        <v>4.2000000000000064</v>
      </c>
      <c r="I111" s="2">
        <f t="shared" si="3"/>
        <v>74.2</v>
      </c>
    </row>
    <row r="112" spans="1:9" ht="13.5" customHeight="1" x14ac:dyDescent="0.2">
      <c r="A112" s="6">
        <v>2008</v>
      </c>
      <c r="B112" s="4">
        <v>2</v>
      </c>
      <c r="C112" s="4">
        <v>1</v>
      </c>
      <c r="D112" s="5">
        <v>18</v>
      </c>
      <c r="E112" s="5">
        <v>55.7</v>
      </c>
      <c r="F112" s="5">
        <v>17.899999999999999</v>
      </c>
      <c r="G112" s="5">
        <v>2.7</v>
      </c>
      <c r="H112" s="1">
        <f t="shared" si="2"/>
        <v>5.7000000000000028</v>
      </c>
      <c r="I112" s="2">
        <f t="shared" si="3"/>
        <v>73.7</v>
      </c>
    </row>
    <row r="113" spans="1:9" ht="13.5" customHeight="1" x14ac:dyDescent="0.2">
      <c r="A113" s="6">
        <v>2008</v>
      </c>
      <c r="B113" s="4">
        <v>2</v>
      </c>
      <c r="C113" s="4">
        <v>2</v>
      </c>
      <c r="D113" s="5">
        <v>15</v>
      </c>
      <c r="E113" s="5">
        <v>59.5</v>
      </c>
      <c r="F113" s="5">
        <v>18.2</v>
      </c>
      <c r="G113" s="5">
        <v>3.9</v>
      </c>
      <c r="H113" s="1">
        <f t="shared" si="2"/>
        <v>3.3999999999999915</v>
      </c>
      <c r="I113" s="2">
        <f t="shared" si="3"/>
        <v>74.5</v>
      </c>
    </row>
    <row r="114" spans="1:9" ht="13.5" customHeight="1" x14ac:dyDescent="0.2">
      <c r="A114" s="6">
        <v>2008</v>
      </c>
      <c r="B114" s="4">
        <v>2</v>
      </c>
      <c r="C114" s="4">
        <v>3</v>
      </c>
      <c r="D114" s="5">
        <v>14.3</v>
      </c>
      <c r="E114" s="5">
        <v>62.5</v>
      </c>
      <c r="F114" s="5">
        <v>15.7</v>
      </c>
      <c r="G114" s="5">
        <v>3.9</v>
      </c>
      <c r="H114" s="1">
        <f t="shared" si="2"/>
        <v>3.5999999999999908</v>
      </c>
      <c r="I114" s="2">
        <f t="shared" si="3"/>
        <v>76.8</v>
      </c>
    </row>
    <row r="115" spans="1:9" ht="13.5" customHeight="1" x14ac:dyDescent="0.2">
      <c r="A115" s="6">
        <v>2008</v>
      </c>
      <c r="B115" s="4">
        <v>2</v>
      </c>
      <c r="C115" s="4">
        <v>4</v>
      </c>
      <c r="D115" s="5">
        <v>14.9</v>
      </c>
      <c r="E115" s="5">
        <v>55.4</v>
      </c>
      <c r="F115" s="5">
        <v>9.1999999999999993</v>
      </c>
      <c r="G115" s="5">
        <v>6.3</v>
      </c>
      <c r="H115" s="1">
        <f t="shared" si="2"/>
        <v>14.200000000000001</v>
      </c>
      <c r="I115" s="2">
        <f t="shared" si="3"/>
        <v>70.3</v>
      </c>
    </row>
    <row r="116" spans="1:9" ht="13.5" customHeight="1" x14ac:dyDescent="0.2">
      <c r="A116" s="6">
        <v>2008</v>
      </c>
      <c r="B116" s="4">
        <v>2</v>
      </c>
      <c r="C116" s="4">
        <v>5</v>
      </c>
      <c r="D116" s="5">
        <v>14.9</v>
      </c>
      <c r="E116" s="5">
        <v>60.3</v>
      </c>
      <c r="F116" s="5">
        <v>17.2</v>
      </c>
      <c r="G116" s="5">
        <v>3.8</v>
      </c>
      <c r="H116" s="1">
        <f t="shared" si="2"/>
        <v>3.8000000000000025</v>
      </c>
      <c r="I116" s="2">
        <f t="shared" si="3"/>
        <v>75.2</v>
      </c>
    </row>
    <row r="117" spans="1:9" ht="13.5" customHeight="1" x14ac:dyDescent="0.2">
      <c r="A117" s="6">
        <v>2008</v>
      </c>
      <c r="B117" s="4">
        <v>3</v>
      </c>
      <c r="C117" s="4">
        <v>1</v>
      </c>
      <c r="D117" s="5">
        <v>15.5</v>
      </c>
      <c r="E117" s="5">
        <v>56.3</v>
      </c>
      <c r="F117" s="5">
        <v>18.600000000000001</v>
      </c>
      <c r="G117" s="5">
        <v>3.5</v>
      </c>
      <c r="H117" s="1">
        <f t="shared" si="2"/>
        <v>6.1000000000000085</v>
      </c>
      <c r="I117" s="2">
        <f t="shared" si="3"/>
        <v>71.8</v>
      </c>
    </row>
    <row r="118" spans="1:9" ht="13.5" customHeight="1" x14ac:dyDescent="0.2">
      <c r="A118" s="6">
        <v>2008</v>
      </c>
      <c r="B118" s="4">
        <v>3</v>
      </c>
      <c r="C118" s="4">
        <v>2</v>
      </c>
      <c r="D118" s="5">
        <v>16</v>
      </c>
      <c r="E118" s="5">
        <v>58.5</v>
      </c>
      <c r="F118" s="5">
        <v>17.899999999999999</v>
      </c>
      <c r="G118" s="5">
        <v>3.8</v>
      </c>
      <c r="H118" s="1">
        <f t="shared" si="2"/>
        <v>3.8000000000000114</v>
      </c>
      <c r="I118" s="2">
        <f t="shared" si="3"/>
        <v>74.5</v>
      </c>
    </row>
    <row r="119" spans="1:9" ht="13.5" customHeight="1" x14ac:dyDescent="0.2">
      <c r="A119" s="6">
        <v>2008</v>
      </c>
      <c r="B119" s="4">
        <v>3</v>
      </c>
      <c r="C119" s="4">
        <v>3</v>
      </c>
      <c r="D119" s="5">
        <v>14.1</v>
      </c>
      <c r="E119" s="5">
        <v>61.1</v>
      </c>
      <c r="F119" s="5">
        <v>17</v>
      </c>
      <c r="G119" s="5">
        <v>3.9</v>
      </c>
      <c r="H119" s="1">
        <f t="shared" si="2"/>
        <v>3.8999999999999932</v>
      </c>
      <c r="I119" s="2">
        <f t="shared" si="3"/>
        <v>75.2</v>
      </c>
    </row>
    <row r="120" spans="1:9" ht="13.5" customHeight="1" x14ac:dyDescent="0.2">
      <c r="A120" s="6">
        <v>2008</v>
      </c>
      <c r="B120" s="4">
        <v>3</v>
      </c>
      <c r="C120" s="4">
        <v>4</v>
      </c>
      <c r="D120" s="5">
        <v>22.1</v>
      </c>
      <c r="E120" s="5">
        <v>50.2</v>
      </c>
      <c r="F120" s="5">
        <v>14.3</v>
      </c>
      <c r="G120" s="5">
        <v>2.1</v>
      </c>
      <c r="H120" s="1">
        <f t="shared" si="2"/>
        <v>11.300000000000004</v>
      </c>
      <c r="I120" s="2">
        <f t="shared" si="3"/>
        <v>72.300000000000011</v>
      </c>
    </row>
    <row r="121" spans="1:9" ht="13.5" customHeight="1" x14ac:dyDescent="0.2">
      <c r="A121" s="6">
        <v>2008</v>
      </c>
      <c r="B121" s="4">
        <v>3</v>
      </c>
      <c r="C121" s="4">
        <v>5</v>
      </c>
      <c r="D121" s="5">
        <v>15.4</v>
      </c>
      <c r="E121" s="5">
        <v>59.2</v>
      </c>
      <c r="F121" s="5">
        <v>17.600000000000001</v>
      </c>
      <c r="G121" s="5">
        <v>3.8</v>
      </c>
      <c r="H121" s="1">
        <f t="shared" si="2"/>
        <v>3.9999999999999911</v>
      </c>
      <c r="I121" s="2">
        <f t="shared" si="3"/>
        <v>74.600000000000009</v>
      </c>
    </row>
    <row r="122" spans="1:9" ht="13.5" customHeight="1" x14ac:dyDescent="0.2">
      <c r="A122" s="6">
        <v>2009</v>
      </c>
      <c r="B122" s="4">
        <v>1</v>
      </c>
      <c r="C122" s="4">
        <v>1</v>
      </c>
      <c r="D122" s="5">
        <v>15.4</v>
      </c>
      <c r="E122" s="5">
        <v>56.4</v>
      </c>
      <c r="F122" s="5">
        <v>18</v>
      </c>
      <c r="G122" s="5">
        <v>4.0999999999999996</v>
      </c>
      <c r="H122" s="1">
        <f t="shared" si="2"/>
        <v>6.1000000000000068</v>
      </c>
      <c r="I122" s="2">
        <f t="shared" si="3"/>
        <v>71.8</v>
      </c>
    </row>
    <row r="123" spans="1:9" ht="13.5" customHeight="1" x14ac:dyDescent="0.2">
      <c r="A123" s="6">
        <v>2009</v>
      </c>
      <c r="B123" s="4">
        <v>1</v>
      </c>
      <c r="C123" s="4">
        <v>2</v>
      </c>
      <c r="D123" s="5">
        <v>16.899999999999999</v>
      </c>
      <c r="E123" s="5">
        <v>58.5</v>
      </c>
      <c r="F123" s="5">
        <v>17.2</v>
      </c>
      <c r="G123" s="5">
        <v>3.4</v>
      </c>
      <c r="H123" s="1">
        <f t="shared" si="2"/>
        <v>3.9999999999999929</v>
      </c>
      <c r="I123" s="2">
        <f t="shared" si="3"/>
        <v>75.400000000000006</v>
      </c>
    </row>
    <row r="124" spans="1:9" ht="13.5" customHeight="1" x14ac:dyDescent="0.2">
      <c r="A124" s="6">
        <v>2009</v>
      </c>
      <c r="B124" s="4">
        <v>1</v>
      </c>
      <c r="C124" s="4">
        <v>3</v>
      </c>
      <c r="D124" s="5">
        <v>14.9</v>
      </c>
      <c r="E124" s="5">
        <v>58.7</v>
      </c>
      <c r="F124" s="5">
        <v>18.600000000000001</v>
      </c>
      <c r="G124" s="5">
        <v>3.6</v>
      </c>
      <c r="H124" s="1">
        <f t="shared" si="2"/>
        <v>4.2000000000000082</v>
      </c>
      <c r="I124" s="2">
        <f t="shared" si="3"/>
        <v>73.600000000000009</v>
      </c>
    </row>
    <row r="125" spans="1:9" ht="13.5" customHeight="1" x14ac:dyDescent="0.2">
      <c r="A125" s="6">
        <v>2009</v>
      </c>
      <c r="B125" s="4">
        <v>1</v>
      </c>
      <c r="C125" s="4">
        <v>4</v>
      </c>
      <c r="D125" s="5">
        <v>23.2</v>
      </c>
      <c r="E125" s="5">
        <v>48.5</v>
      </c>
      <c r="F125" s="5">
        <v>16.399999999999999</v>
      </c>
      <c r="G125" s="5">
        <v>2</v>
      </c>
      <c r="H125" s="1">
        <f t="shared" si="2"/>
        <v>9.899999999999995</v>
      </c>
      <c r="I125" s="2">
        <f t="shared" si="3"/>
        <v>71.7</v>
      </c>
    </row>
    <row r="126" spans="1:9" ht="13.5" customHeight="1" x14ac:dyDescent="0.2">
      <c r="A126" s="6">
        <v>2009</v>
      </c>
      <c r="B126" s="4">
        <v>1</v>
      </c>
      <c r="C126" s="4">
        <v>5</v>
      </c>
      <c r="D126" s="5">
        <v>16.2</v>
      </c>
      <c r="E126" s="5">
        <v>58.2</v>
      </c>
      <c r="F126" s="5">
        <v>17.8</v>
      </c>
      <c r="G126" s="5">
        <v>3.5</v>
      </c>
      <c r="H126" s="1">
        <f t="shared" ref="H126:H189" si="4">100-G126-F126-E126-D126</f>
        <v>4.3000000000000007</v>
      </c>
      <c r="I126" s="2">
        <f t="shared" ref="I126:I189" si="5">D126+E126</f>
        <v>74.400000000000006</v>
      </c>
    </row>
    <row r="127" spans="1:9" ht="13.5" customHeight="1" x14ac:dyDescent="0.2">
      <c r="A127" s="6">
        <v>2009</v>
      </c>
      <c r="B127" s="4">
        <v>2</v>
      </c>
      <c r="C127" s="4">
        <v>1</v>
      </c>
      <c r="D127" s="5">
        <v>19</v>
      </c>
      <c r="E127" s="5">
        <v>50.5</v>
      </c>
      <c r="F127" s="5">
        <v>22.4</v>
      </c>
      <c r="G127" s="5">
        <v>3.8</v>
      </c>
      <c r="H127" s="1">
        <f t="shared" si="4"/>
        <v>4.3000000000000114</v>
      </c>
      <c r="I127" s="2">
        <f t="shared" si="5"/>
        <v>69.5</v>
      </c>
    </row>
    <row r="128" spans="1:9" ht="13.5" customHeight="1" x14ac:dyDescent="0.2">
      <c r="A128" s="6">
        <v>2009</v>
      </c>
      <c r="B128" s="4">
        <v>2</v>
      </c>
      <c r="C128" s="4">
        <v>2</v>
      </c>
      <c r="D128" s="5">
        <v>16.7</v>
      </c>
      <c r="E128" s="5">
        <v>60.8</v>
      </c>
      <c r="F128" s="5">
        <v>15.6</v>
      </c>
      <c r="G128" s="5">
        <v>3.3</v>
      </c>
      <c r="H128" s="1">
        <f t="shared" si="4"/>
        <v>3.6000000000000121</v>
      </c>
      <c r="I128" s="2">
        <f t="shared" si="5"/>
        <v>77.5</v>
      </c>
    </row>
    <row r="129" spans="1:9" ht="13.5" customHeight="1" x14ac:dyDescent="0.2">
      <c r="A129" s="6">
        <v>2009</v>
      </c>
      <c r="B129" s="4">
        <v>2</v>
      </c>
      <c r="C129" s="4">
        <v>3</v>
      </c>
      <c r="D129" s="5">
        <v>16</v>
      </c>
      <c r="E129" s="5">
        <v>59.7</v>
      </c>
      <c r="F129" s="5">
        <v>17.600000000000001</v>
      </c>
      <c r="G129" s="5">
        <v>3.8</v>
      </c>
      <c r="H129" s="1">
        <f t="shared" si="4"/>
        <v>2.8999999999999915</v>
      </c>
      <c r="I129" s="2">
        <f t="shared" si="5"/>
        <v>75.7</v>
      </c>
    </row>
    <row r="130" spans="1:9" ht="13.5" customHeight="1" x14ac:dyDescent="0.2">
      <c r="A130" s="6">
        <v>2009</v>
      </c>
      <c r="B130" s="4">
        <v>2</v>
      </c>
      <c r="C130" s="4">
        <v>4</v>
      </c>
      <c r="D130" s="5">
        <v>31.3</v>
      </c>
      <c r="E130" s="5">
        <v>41</v>
      </c>
      <c r="F130" s="5">
        <v>22.6</v>
      </c>
      <c r="G130" s="5">
        <v>1.2</v>
      </c>
      <c r="H130" s="1">
        <f t="shared" si="4"/>
        <v>3.8999999999999879</v>
      </c>
      <c r="I130" s="2">
        <f t="shared" si="5"/>
        <v>72.3</v>
      </c>
    </row>
    <row r="131" spans="1:9" ht="13.5" customHeight="1" x14ac:dyDescent="0.2">
      <c r="A131" s="6">
        <v>2009</v>
      </c>
      <c r="B131" s="4">
        <v>2</v>
      </c>
      <c r="C131" s="4">
        <v>5</v>
      </c>
      <c r="D131" s="5">
        <v>16.600000000000001</v>
      </c>
      <c r="E131" s="5">
        <v>59.8</v>
      </c>
      <c r="F131" s="5">
        <v>16.7</v>
      </c>
      <c r="G131" s="5">
        <v>3.5</v>
      </c>
      <c r="H131" s="1">
        <f t="shared" si="4"/>
        <v>3.3999999999999986</v>
      </c>
      <c r="I131" s="2">
        <f t="shared" si="5"/>
        <v>76.400000000000006</v>
      </c>
    </row>
    <row r="132" spans="1:9" ht="13.5" customHeight="1" x14ac:dyDescent="0.2">
      <c r="A132" s="6">
        <v>2009</v>
      </c>
      <c r="B132" s="4">
        <v>3</v>
      </c>
      <c r="C132" s="4">
        <v>1</v>
      </c>
      <c r="D132" s="5">
        <v>16.8</v>
      </c>
      <c r="E132" s="5">
        <v>54.2</v>
      </c>
      <c r="F132" s="5">
        <v>19.600000000000001</v>
      </c>
      <c r="G132" s="5">
        <v>4</v>
      </c>
      <c r="H132" s="1">
        <f t="shared" si="4"/>
        <v>5.4000000000000021</v>
      </c>
      <c r="I132" s="2">
        <f t="shared" si="5"/>
        <v>71</v>
      </c>
    </row>
    <row r="133" spans="1:9" ht="13.5" customHeight="1" x14ac:dyDescent="0.2">
      <c r="A133" s="6">
        <v>2009</v>
      </c>
      <c r="B133" s="4">
        <v>3</v>
      </c>
      <c r="C133" s="4">
        <v>2</v>
      </c>
      <c r="D133" s="5">
        <v>16.8</v>
      </c>
      <c r="E133" s="5">
        <v>59.5</v>
      </c>
      <c r="F133" s="5">
        <v>16.5</v>
      </c>
      <c r="G133" s="5">
        <v>3.3</v>
      </c>
      <c r="H133" s="1">
        <f t="shared" si="4"/>
        <v>3.9000000000000021</v>
      </c>
      <c r="I133" s="2">
        <f t="shared" si="5"/>
        <v>76.3</v>
      </c>
    </row>
    <row r="134" spans="1:9" ht="13.5" customHeight="1" x14ac:dyDescent="0.2">
      <c r="A134" s="6">
        <v>2009</v>
      </c>
      <c r="B134" s="4">
        <v>3</v>
      </c>
      <c r="C134" s="4">
        <v>3</v>
      </c>
      <c r="D134" s="5">
        <v>15.3</v>
      </c>
      <c r="E134" s="5">
        <v>59.1</v>
      </c>
      <c r="F134" s="5">
        <v>18.2</v>
      </c>
      <c r="G134" s="5">
        <v>3.6</v>
      </c>
      <c r="H134" s="1">
        <f t="shared" si="4"/>
        <v>3.8000000000000007</v>
      </c>
      <c r="I134" s="2">
        <f t="shared" si="5"/>
        <v>74.400000000000006</v>
      </c>
    </row>
    <row r="135" spans="1:9" ht="13.5" customHeight="1" x14ac:dyDescent="0.2">
      <c r="A135" s="6">
        <v>2009</v>
      </c>
      <c r="B135" s="4">
        <v>3</v>
      </c>
      <c r="C135" s="4">
        <v>4</v>
      </c>
      <c r="D135" s="5">
        <v>24.3</v>
      </c>
      <c r="E135" s="5">
        <v>47.4</v>
      </c>
      <c r="F135" s="5">
        <v>17.3</v>
      </c>
      <c r="G135" s="5">
        <v>1.9</v>
      </c>
      <c r="H135" s="1">
        <f t="shared" si="4"/>
        <v>9.0999999999999979</v>
      </c>
      <c r="I135" s="2">
        <f t="shared" si="5"/>
        <v>71.7</v>
      </c>
    </row>
    <row r="136" spans="1:9" ht="13.5" customHeight="1" x14ac:dyDescent="0.2">
      <c r="A136" s="6">
        <v>2009</v>
      </c>
      <c r="B136" s="4">
        <v>3</v>
      </c>
      <c r="C136" s="4">
        <v>5</v>
      </c>
      <c r="D136" s="5">
        <v>16.399999999999999</v>
      </c>
      <c r="E136" s="5">
        <v>58.9</v>
      </c>
      <c r="F136" s="5">
        <v>17.3</v>
      </c>
      <c r="G136" s="5">
        <v>3.5</v>
      </c>
      <c r="H136" s="1">
        <f t="shared" si="4"/>
        <v>3.9000000000000057</v>
      </c>
      <c r="I136" s="2">
        <f t="shared" si="5"/>
        <v>75.3</v>
      </c>
    </row>
    <row r="137" spans="1:9" ht="13.5" customHeight="1" x14ac:dyDescent="0.2">
      <c r="A137" s="6">
        <v>2010</v>
      </c>
      <c r="B137" s="4">
        <v>1</v>
      </c>
      <c r="C137" s="4">
        <v>1</v>
      </c>
      <c r="D137" s="5">
        <v>15.5</v>
      </c>
      <c r="E137" s="5">
        <v>60.1</v>
      </c>
      <c r="F137" s="5">
        <v>14.1</v>
      </c>
      <c r="G137" s="5">
        <v>4.4000000000000004</v>
      </c>
      <c r="H137" s="1">
        <f t="shared" si="4"/>
        <v>5.8999999999999986</v>
      </c>
      <c r="I137" s="2">
        <f t="shared" si="5"/>
        <v>75.599999999999994</v>
      </c>
    </row>
    <row r="138" spans="1:9" ht="13.5" customHeight="1" x14ac:dyDescent="0.2">
      <c r="A138" s="6">
        <v>2010</v>
      </c>
      <c r="B138" s="4">
        <v>1</v>
      </c>
      <c r="C138" s="4">
        <v>2</v>
      </c>
      <c r="D138" s="5">
        <v>15.5</v>
      </c>
      <c r="E138" s="5">
        <v>59.9</v>
      </c>
      <c r="F138" s="5">
        <v>17.8</v>
      </c>
      <c r="G138" s="5">
        <v>3.6</v>
      </c>
      <c r="H138" s="1">
        <f t="shared" si="4"/>
        <v>3.2000000000000099</v>
      </c>
      <c r="I138" s="2">
        <f t="shared" si="5"/>
        <v>75.400000000000006</v>
      </c>
    </row>
    <row r="139" spans="1:9" ht="13.5" customHeight="1" x14ac:dyDescent="0.2">
      <c r="A139" s="6">
        <v>2010</v>
      </c>
      <c r="B139" s="4">
        <v>1</v>
      </c>
      <c r="C139" s="4">
        <v>3</v>
      </c>
      <c r="D139" s="5">
        <v>14.8</v>
      </c>
      <c r="E139" s="5">
        <v>59.8</v>
      </c>
      <c r="F139" s="5">
        <v>18.600000000000001</v>
      </c>
      <c r="G139" s="5">
        <v>4.0999999999999996</v>
      </c>
      <c r="H139" s="1">
        <f t="shared" si="4"/>
        <v>2.7000000000000135</v>
      </c>
      <c r="I139" s="2">
        <f t="shared" si="5"/>
        <v>74.599999999999994</v>
      </c>
    </row>
    <row r="140" spans="1:9" ht="13.5" customHeight="1" x14ac:dyDescent="0.2">
      <c r="A140" s="6">
        <v>2010</v>
      </c>
      <c r="B140" s="4">
        <v>1</v>
      </c>
      <c r="C140" s="4">
        <v>4</v>
      </c>
      <c r="D140" s="5">
        <v>22.6</v>
      </c>
      <c r="E140" s="5">
        <v>57.3</v>
      </c>
      <c r="F140" s="5">
        <v>13.7</v>
      </c>
      <c r="G140" s="5">
        <v>3</v>
      </c>
      <c r="H140" s="1">
        <f t="shared" si="4"/>
        <v>3.3999999999999986</v>
      </c>
      <c r="I140" s="2">
        <f t="shared" si="5"/>
        <v>79.900000000000006</v>
      </c>
    </row>
    <row r="141" spans="1:9" ht="13.5" customHeight="1" x14ac:dyDescent="0.2">
      <c r="A141" s="6">
        <v>2010</v>
      </c>
      <c r="B141" s="4">
        <v>1</v>
      </c>
      <c r="C141" s="4">
        <v>5</v>
      </c>
      <c r="D141" s="5">
        <v>15.4</v>
      </c>
      <c r="E141" s="5">
        <v>59.8</v>
      </c>
      <c r="F141" s="5">
        <v>17.8</v>
      </c>
      <c r="G141" s="5">
        <v>3.8</v>
      </c>
      <c r="H141" s="1">
        <f t="shared" si="4"/>
        <v>3.2000000000000082</v>
      </c>
      <c r="I141" s="2">
        <f t="shared" si="5"/>
        <v>75.2</v>
      </c>
    </row>
    <row r="142" spans="1:9" ht="13.5" customHeight="1" x14ac:dyDescent="0.2">
      <c r="A142" s="6">
        <v>2010</v>
      </c>
      <c r="B142" s="4">
        <v>2</v>
      </c>
      <c r="C142" s="4">
        <v>1</v>
      </c>
      <c r="D142" s="5">
        <v>13.9</v>
      </c>
      <c r="E142" s="5">
        <v>52.8</v>
      </c>
      <c r="F142" s="5">
        <v>23</v>
      </c>
      <c r="G142" s="5">
        <v>2.5</v>
      </c>
      <c r="H142" s="1">
        <f t="shared" si="4"/>
        <v>7.8000000000000025</v>
      </c>
      <c r="I142" s="2">
        <f t="shared" si="5"/>
        <v>66.7</v>
      </c>
    </row>
    <row r="143" spans="1:9" ht="13.5" customHeight="1" x14ac:dyDescent="0.2">
      <c r="A143" s="6">
        <v>2010</v>
      </c>
      <c r="B143" s="4">
        <v>2</v>
      </c>
      <c r="C143" s="4">
        <v>2</v>
      </c>
      <c r="D143" s="5">
        <v>16.2</v>
      </c>
      <c r="E143" s="5">
        <v>60.9</v>
      </c>
      <c r="F143" s="5">
        <v>17.5</v>
      </c>
      <c r="G143" s="5">
        <v>3</v>
      </c>
      <c r="H143" s="1">
        <f t="shared" si="4"/>
        <v>2.4000000000000021</v>
      </c>
      <c r="I143" s="2">
        <f t="shared" si="5"/>
        <v>77.099999999999994</v>
      </c>
    </row>
    <row r="144" spans="1:9" ht="13.5" customHeight="1" x14ac:dyDescent="0.2">
      <c r="A144" s="6">
        <v>2010</v>
      </c>
      <c r="B144" s="4">
        <v>2</v>
      </c>
      <c r="C144" s="4">
        <v>3</v>
      </c>
      <c r="D144" s="5">
        <v>13.1</v>
      </c>
      <c r="E144" s="5">
        <v>65.2</v>
      </c>
      <c r="F144" s="5">
        <v>16.3</v>
      </c>
      <c r="G144" s="5">
        <v>3.1</v>
      </c>
      <c r="H144" s="1">
        <f t="shared" si="4"/>
        <v>2.300000000000006</v>
      </c>
      <c r="I144" s="2">
        <f t="shared" si="5"/>
        <v>78.3</v>
      </c>
    </row>
    <row r="145" spans="1:9" ht="13.5" customHeight="1" x14ac:dyDescent="0.2">
      <c r="A145" s="6">
        <v>2010</v>
      </c>
      <c r="B145" s="4">
        <v>2</v>
      </c>
      <c r="C145" s="4">
        <v>4</v>
      </c>
      <c r="D145" s="5">
        <v>18.7</v>
      </c>
      <c r="E145" s="5">
        <v>51.8</v>
      </c>
      <c r="F145" s="5">
        <v>26.5</v>
      </c>
      <c r="G145" s="5">
        <v>2.5</v>
      </c>
      <c r="H145" s="1">
        <f t="shared" si="4"/>
        <v>0.50000000000000355</v>
      </c>
      <c r="I145" s="2">
        <f t="shared" si="5"/>
        <v>70.5</v>
      </c>
    </row>
    <row r="146" spans="1:9" ht="13.5" customHeight="1" x14ac:dyDescent="0.2">
      <c r="A146" s="6">
        <v>2010</v>
      </c>
      <c r="B146" s="4">
        <v>2</v>
      </c>
      <c r="C146" s="4">
        <v>5</v>
      </c>
      <c r="D146" s="5">
        <v>14.9</v>
      </c>
      <c r="E146" s="5">
        <v>62.1</v>
      </c>
      <c r="F146" s="5">
        <v>17.399999999999999</v>
      </c>
      <c r="G146" s="5">
        <v>3</v>
      </c>
      <c r="H146" s="1">
        <f t="shared" si="4"/>
        <v>2.5999999999999925</v>
      </c>
      <c r="I146" s="2">
        <f t="shared" si="5"/>
        <v>77</v>
      </c>
    </row>
    <row r="147" spans="1:9" ht="13.5" customHeight="1" x14ac:dyDescent="0.2">
      <c r="A147" s="6">
        <v>2010</v>
      </c>
      <c r="B147" s="4">
        <v>3</v>
      </c>
      <c r="C147" s="4">
        <v>1</v>
      </c>
      <c r="D147" s="5">
        <v>14.9</v>
      </c>
      <c r="E147" s="5">
        <v>57.3</v>
      </c>
      <c r="F147" s="5">
        <v>17.5</v>
      </c>
      <c r="G147" s="5">
        <v>3.7</v>
      </c>
      <c r="H147" s="1">
        <f t="shared" si="4"/>
        <v>6.6</v>
      </c>
      <c r="I147" s="2">
        <f t="shared" si="5"/>
        <v>72.2</v>
      </c>
    </row>
    <row r="148" spans="1:9" ht="13.5" customHeight="1" x14ac:dyDescent="0.2">
      <c r="A148" s="6">
        <v>2010</v>
      </c>
      <c r="B148" s="4">
        <v>3</v>
      </c>
      <c r="C148" s="4">
        <v>2</v>
      </c>
      <c r="D148" s="5">
        <v>15.8</v>
      </c>
      <c r="E148" s="5">
        <v>60.3</v>
      </c>
      <c r="F148" s="5">
        <v>17.7</v>
      </c>
      <c r="G148" s="5">
        <v>3.4</v>
      </c>
      <c r="H148" s="1">
        <f t="shared" si="4"/>
        <v>2.7999999999999936</v>
      </c>
      <c r="I148" s="2">
        <f t="shared" si="5"/>
        <v>76.099999999999994</v>
      </c>
    </row>
    <row r="149" spans="1:9" ht="13.5" customHeight="1" x14ac:dyDescent="0.2">
      <c r="A149" s="6">
        <v>2010</v>
      </c>
      <c r="B149" s="4">
        <v>3</v>
      </c>
      <c r="C149" s="4">
        <v>3</v>
      </c>
      <c r="D149" s="5">
        <v>14.1</v>
      </c>
      <c r="E149" s="5">
        <v>61.9</v>
      </c>
      <c r="F149" s="5">
        <v>17.7</v>
      </c>
      <c r="G149" s="5">
        <v>3.7</v>
      </c>
      <c r="H149" s="1">
        <f t="shared" si="4"/>
        <v>2.5999999999999961</v>
      </c>
      <c r="I149" s="2">
        <f t="shared" si="5"/>
        <v>76</v>
      </c>
    </row>
    <row r="150" spans="1:9" ht="13.5" customHeight="1" x14ac:dyDescent="0.2">
      <c r="A150" s="6">
        <v>2010</v>
      </c>
      <c r="B150" s="4">
        <v>3</v>
      </c>
      <c r="C150" s="4">
        <v>4</v>
      </c>
      <c r="D150" s="5">
        <v>21.9</v>
      </c>
      <c r="E150" s="5">
        <v>56.2</v>
      </c>
      <c r="F150" s="5">
        <v>16.100000000000001</v>
      </c>
      <c r="G150" s="5">
        <v>2.9</v>
      </c>
      <c r="H150" s="1">
        <f t="shared" si="4"/>
        <v>2.8999999999999986</v>
      </c>
      <c r="I150" s="2">
        <f t="shared" si="5"/>
        <v>78.099999999999994</v>
      </c>
    </row>
    <row r="151" spans="1:9" ht="13.5" customHeight="1" x14ac:dyDescent="0.2">
      <c r="A151" s="6">
        <v>2010</v>
      </c>
      <c r="B151" s="4">
        <v>3</v>
      </c>
      <c r="C151" s="4">
        <v>5</v>
      </c>
      <c r="D151" s="5">
        <v>15.2</v>
      </c>
      <c r="E151" s="5">
        <v>60.7</v>
      </c>
      <c r="F151" s="5">
        <v>17.600000000000001</v>
      </c>
      <c r="G151" s="5">
        <v>3.5</v>
      </c>
      <c r="H151" s="1">
        <f t="shared" si="4"/>
        <v>3.0000000000000036</v>
      </c>
      <c r="I151" s="2">
        <f t="shared" si="5"/>
        <v>75.900000000000006</v>
      </c>
    </row>
    <row r="152" spans="1:9" ht="13.5" customHeight="1" x14ac:dyDescent="0.2">
      <c r="A152" s="6">
        <v>2011</v>
      </c>
      <c r="B152" s="4">
        <v>1</v>
      </c>
      <c r="C152" s="4">
        <v>1</v>
      </c>
      <c r="D152" s="5">
        <v>14.5</v>
      </c>
      <c r="E152" s="5">
        <v>59.5</v>
      </c>
      <c r="F152" s="5">
        <v>18.5</v>
      </c>
      <c r="G152" s="5">
        <v>3.6</v>
      </c>
      <c r="H152" s="1">
        <f t="shared" si="4"/>
        <v>3.9000000000000057</v>
      </c>
      <c r="I152" s="2">
        <f t="shared" si="5"/>
        <v>74</v>
      </c>
    </row>
    <row r="153" spans="1:9" ht="13.5" customHeight="1" x14ac:dyDescent="0.2">
      <c r="A153" s="6">
        <v>2011</v>
      </c>
      <c r="B153" s="4">
        <v>1</v>
      </c>
      <c r="C153" s="4">
        <v>2</v>
      </c>
      <c r="D153" s="5">
        <v>16</v>
      </c>
      <c r="E153" s="5">
        <v>61.6</v>
      </c>
      <c r="F153" s="5">
        <v>16.5</v>
      </c>
      <c r="G153" s="5">
        <v>3.4</v>
      </c>
      <c r="H153" s="1">
        <f t="shared" si="4"/>
        <v>2.4999999999999929</v>
      </c>
      <c r="I153" s="2">
        <f t="shared" si="5"/>
        <v>77.599999999999994</v>
      </c>
    </row>
    <row r="154" spans="1:9" ht="13.5" customHeight="1" x14ac:dyDescent="0.2">
      <c r="A154" s="6">
        <v>2011</v>
      </c>
      <c r="B154" s="4">
        <v>1</v>
      </c>
      <c r="C154" s="4">
        <v>3</v>
      </c>
      <c r="D154" s="5">
        <v>13.6</v>
      </c>
      <c r="E154" s="5">
        <v>61.9</v>
      </c>
      <c r="F154" s="5">
        <v>18.5</v>
      </c>
      <c r="G154" s="5">
        <v>3.4</v>
      </c>
      <c r="H154" s="1">
        <f t="shared" si="4"/>
        <v>2.5999999999999961</v>
      </c>
      <c r="I154" s="2">
        <f t="shared" si="5"/>
        <v>75.5</v>
      </c>
    </row>
    <row r="155" spans="1:9" ht="13.5" customHeight="1" x14ac:dyDescent="0.2">
      <c r="A155" s="6">
        <v>2011</v>
      </c>
      <c r="B155" s="4">
        <v>1</v>
      </c>
      <c r="C155" s="4">
        <v>4</v>
      </c>
      <c r="D155" s="5">
        <v>23.2</v>
      </c>
      <c r="E155" s="5">
        <v>49.6</v>
      </c>
      <c r="F155" s="5">
        <v>12.6</v>
      </c>
      <c r="G155" s="5">
        <v>6.5</v>
      </c>
      <c r="H155" s="1">
        <f t="shared" si="4"/>
        <v>8.100000000000005</v>
      </c>
      <c r="I155" s="2">
        <f t="shared" si="5"/>
        <v>72.8</v>
      </c>
    </row>
    <row r="156" spans="1:9" ht="13.5" customHeight="1" x14ac:dyDescent="0.2">
      <c r="A156" s="6">
        <v>2011</v>
      </c>
      <c r="B156" s="4">
        <v>1</v>
      </c>
      <c r="C156" s="4">
        <v>5</v>
      </c>
      <c r="D156" s="5">
        <v>15.1</v>
      </c>
      <c r="E156" s="5">
        <v>61.4</v>
      </c>
      <c r="F156" s="5">
        <v>17.399999999999999</v>
      </c>
      <c r="G156" s="5">
        <v>3.5</v>
      </c>
      <c r="H156" s="1">
        <f t="shared" si="4"/>
        <v>2.5999999999999961</v>
      </c>
      <c r="I156" s="2">
        <f t="shared" si="5"/>
        <v>76.5</v>
      </c>
    </row>
    <row r="157" spans="1:9" ht="13.5" customHeight="1" x14ac:dyDescent="0.2">
      <c r="A157" s="6">
        <v>2011</v>
      </c>
      <c r="B157" s="4">
        <v>2</v>
      </c>
      <c r="C157" s="4">
        <v>1</v>
      </c>
      <c r="D157" s="5">
        <v>15.1</v>
      </c>
      <c r="E157" s="5">
        <v>60.2</v>
      </c>
      <c r="F157" s="5">
        <v>17.8</v>
      </c>
      <c r="G157" s="5">
        <v>2.4</v>
      </c>
      <c r="H157" s="1">
        <f t="shared" si="4"/>
        <v>4.4999999999999947</v>
      </c>
      <c r="I157" s="2">
        <f t="shared" si="5"/>
        <v>75.3</v>
      </c>
    </row>
    <row r="158" spans="1:9" ht="13.5" customHeight="1" x14ac:dyDescent="0.2">
      <c r="A158" s="6">
        <v>2011</v>
      </c>
      <c r="B158" s="4">
        <v>2</v>
      </c>
      <c r="C158" s="4">
        <v>2</v>
      </c>
      <c r="D158" s="5">
        <v>15.1</v>
      </c>
      <c r="E158" s="5">
        <v>62.6</v>
      </c>
      <c r="F158" s="5">
        <v>16.600000000000001</v>
      </c>
      <c r="G158" s="5">
        <v>3.3</v>
      </c>
      <c r="H158" s="1">
        <f t="shared" si="4"/>
        <v>2.3999999999999932</v>
      </c>
      <c r="I158" s="2">
        <f t="shared" si="5"/>
        <v>77.7</v>
      </c>
    </row>
    <row r="159" spans="1:9" ht="13.5" customHeight="1" x14ac:dyDescent="0.2">
      <c r="A159" s="6">
        <v>2011</v>
      </c>
      <c r="B159" s="4">
        <v>2</v>
      </c>
      <c r="C159" s="4">
        <v>3</v>
      </c>
      <c r="D159" s="5">
        <v>14.4</v>
      </c>
      <c r="E159" s="5">
        <v>64.3</v>
      </c>
      <c r="F159" s="5">
        <v>17.3</v>
      </c>
      <c r="G159" s="5">
        <v>2.2000000000000002</v>
      </c>
      <c r="H159" s="1">
        <f t="shared" si="4"/>
        <v>1.8000000000000025</v>
      </c>
      <c r="I159" s="2">
        <f t="shared" si="5"/>
        <v>78.7</v>
      </c>
    </row>
    <row r="160" spans="1:9" ht="13.5" customHeight="1" x14ac:dyDescent="0.2">
      <c r="A160" s="6">
        <v>2011</v>
      </c>
      <c r="B160" s="4">
        <v>2</v>
      </c>
      <c r="C160" s="4">
        <v>4</v>
      </c>
      <c r="D160" s="5">
        <v>25.2</v>
      </c>
      <c r="E160" s="5">
        <v>45.3</v>
      </c>
      <c r="F160" s="5">
        <v>22.2</v>
      </c>
      <c r="G160" s="5">
        <v>0.4</v>
      </c>
      <c r="H160" s="1">
        <f t="shared" si="4"/>
        <v>6.899999999999995</v>
      </c>
      <c r="I160" s="2">
        <f t="shared" si="5"/>
        <v>70.5</v>
      </c>
    </row>
    <row r="161" spans="1:9" ht="13.5" customHeight="1" x14ac:dyDescent="0.2">
      <c r="A161" s="6">
        <v>2011</v>
      </c>
      <c r="B161" s="4">
        <v>2</v>
      </c>
      <c r="C161" s="4">
        <v>5</v>
      </c>
      <c r="D161" s="5">
        <v>14.9</v>
      </c>
      <c r="E161" s="5">
        <v>63</v>
      </c>
      <c r="F161" s="5">
        <v>17</v>
      </c>
      <c r="G161" s="5">
        <v>2.8</v>
      </c>
      <c r="H161" s="1">
        <f t="shared" si="4"/>
        <v>2.3000000000000025</v>
      </c>
      <c r="I161" s="2">
        <f t="shared" si="5"/>
        <v>77.900000000000006</v>
      </c>
    </row>
    <row r="162" spans="1:9" ht="13.5" customHeight="1" x14ac:dyDescent="0.2">
      <c r="A162" s="6">
        <v>2011</v>
      </c>
      <c r="B162" s="4">
        <v>3</v>
      </c>
      <c r="C162" s="4">
        <v>1</v>
      </c>
      <c r="D162" s="5">
        <v>14.7</v>
      </c>
      <c r="E162" s="5">
        <v>59.8</v>
      </c>
      <c r="F162" s="5">
        <v>18.2</v>
      </c>
      <c r="G162" s="5">
        <v>3.1</v>
      </c>
      <c r="H162" s="1">
        <f t="shared" si="4"/>
        <v>4.2000000000000064</v>
      </c>
      <c r="I162" s="2">
        <f t="shared" si="5"/>
        <v>74.5</v>
      </c>
    </row>
    <row r="163" spans="1:9" ht="13.5" customHeight="1" x14ac:dyDescent="0.2">
      <c r="A163" s="6">
        <v>2011</v>
      </c>
      <c r="B163" s="4">
        <v>3</v>
      </c>
      <c r="C163" s="4">
        <v>2</v>
      </c>
      <c r="D163" s="5">
        <v>15.6</v>
      </c>
      <c r="E163" s="5">
        <v>62</v>
      </c>
      <c r="F163" s="5">
        <v>16.600000000000001</v>
      </c>
      <c r="G163" s="5">
        <v>3.4</v>
      </c>
      <c r="H163" s="1">
        <f t="shared" si="4"/>
        <v>2.4000000000000004</v>
      </c>
      <c r="I163" s="2">
        <f t="shared" si="5"/>
        <v>77.599999999999994</v>
      </c>
    </row>
    <row r="164" spans="1:9" ht="13.5" customHeight="1" x14ac:dyDescent="0.2">
      <c r="A164" s="6">
        <v>2011</v>
      </c>
      <c r="B164" s="4">
        <v>3</v>
      </c>
      <c r="C164" s="4">
        <v>3</v>
      </c>
      <c r="D164" s="5">
        <v>13.9</v>
      </c>
      <c r="E164" s="5">
        <v>62.8</v>
      </c>
      <c r="F164" s="5">
        <v>18</v>
      </c>
      <c r="G164" s="5">
        <v>3</v>
      </c>
      <c r="H164" s="1">
        <f t="shared" si="4"/>
        <v>2.3000000000000025</v>
      </c>
      <c r="I164" s="2">
        <f t="shared" si="5"/>
        <v>76.7</v>
      </c>
    </row>
    <row r="165" spans="1:9" ht="13.5" customHeight="1" x14ac:dyDescent="0.2">
      <c r="A165" s="6">
        <v>2011</v>
      </c>
      <c r="B165" s="4">
        <v>3</v>
      </c>
      <c r="C165" s="4">
        <v>4</v>
      </c>
      <c r="D165" s="5">
        <v>23.7</v>
      </c>
      <c r="E165" s="5">
        <v>48.5</v>
      </c>
      <c r="F165" s="5">
        <v>15</v>
      </c>
      <c r="G165" s="5">
        <v>5</v>
      </c>
      <c r="H165" s="1">
        <f t="shared" si="4"/>
        <v>7.8000000000000007</v>
      </c>
      <c r="I165" s="2">
        <f t="shared" si="5"/>
        <v>72.2</v>
      </c>
    </row>
    <row r="166" spans="1:9" ht="13.5" customHeight="1" x14ac:dyDescent="0.2">
      <c r="A166" s="6">
        <v>2011</v>
      </c>
      <c r="B166" s="4">
        <v>3</v>
      </c>
      <c r="C166" s="4">
        <v>5</v>
      </c>
      <c r="D166" s="5">
        <v>15</v>
      </c>
      <c r="E166" s="5">
        <v>62</v>
      </c>
      <c r="F166" s="5">
        <v>17.2</v>
      </c>
      <c r="G166" s="5">
        <v>3.2</v>
      </c>
      <c r="H166" s="1">
        <f t="shared" si="4"/>
        <v>2.5999999999999943</v>
      </c>
      <c r="I166" s="2">
        <f t="shared" si="5"/>
        <v>77</v>
      </c>
    </row>
    <row r="167" spans="1:9" ht="13.5" customHeight="1" x14ac:dyDescent="0.2">
      <c r="A167" s="6">
        <v>2012</v>
      </c>
      <c r="B167" s="4">
        <v>1</v>
      </c>
      <c r="C167" s="4">
        <v>1</v>
      </c>
      <c r="D167" s="5">
        <v>15.9</v>
      </c>
      <c r="E167" s="5">
        <v>56.7</v>
      </c>
      <c r="F167" s="5">
        <v>18.7</v>
      </c>
      <c r="G167" s="5">
        <v>3.3</v>
      </c>
      <c r="H167" s="1">
        <f t="shared" si="4"/>
        <v>5.3999999999999968</v>
      </c>
      <c r="I167" s="2">
        <f t="shared" si="5"/>
        <v>72.600000000000009</v>
      </c>
    </row>
    <row r="168" spans="1:9" ht="13.5" customHeight="1" x14ac:dyDescent="0.2">
      <c r="A168" s="6">
        <v>2012</v>
      </c>
      <c r="B168" s="4">
        <v>1</v>
      </c>
      <c r="C168" s="4">
        <v>2</v>
      </c>
      <c r="D168" s="5">
        <v>14.1</v>
      </c>
      <c r="E168" s="5">
        <v>60.4</v>
      </c>
      <c r="F168" s="5">
        <v>18.600000000000001</v>
      </c>
      <c r="G168" s="5">
        <v>3.5</v>
      </c>
      <c r="H168" s="1">
        <f t="shared" si="4"/>
        <v>3.4000000000000075</v>
      </c>
      <c r="I168" s="2">
        <f t="shared" si="5"/>
        <v>74.5</v>
      </c>
    </row>
    <row r="169" spans="1:9" ht="13.5" customHeight="1" x14ac:dyDescent="0.2">
      <c r="A169" s="6">
        <v>2012</v>
      </c>
      <c r="B169" s="4">
        <v>1</v>
      </c>
      <c r="C169" s="4">
        <v>3</v>
      </c>
      <c r="D169" s="5">
        <v>13.8</v>
      </c>
      <c r="E169" s="5">
        <v>60.5</v>
      </c>
      <c r="F169" s="5">
        <v>19.100000000000001</v>
      </c>
      <c r="G169" s="5">
        <v>3.6</v>
      </c>
      <c r="H169" s="1">
        <f t="shared" si="4"/>
        <v>3.0000000000000107</v>
      </c>
      <c r="I169" s="2">
        <f t="shared" si="5"/>
        <v>74.3</v>
      </c>
    </row>
    <row r="170" spans="1:9" ht="13.5" customHeight="1" x14ac:dyDescent="0.2">
      <c r="A170" s="6">
        <v>2012</v>
      </c>
      <c r="B170" s="4">
        <v>1</v>
      </c>
      <c r="C170" s="4">
        <v>4</v>
      </c>
      <c r="D170" s="5">
        <v>19.5</v>
      </c>
      <c r="E170" s="5">
        <v>57.2</v>
      </c>
      <c r="F170" s="5">
        <v>15.3</v>
      </c>
      <c r="G170" s="5">
        <v>3.1</v>
      </c>
      <c r="H170" s="1">
        <f t="shared" si="4"/>
        <v>4.9000000000000057</v>
      </c>
      <c r="I170" s="2">
        <f t="shared" si="5"/>
        <v>76.7</v>
      </c>
    </row>
    <row r="171" spans="1:9" ht="13.5" customHeight="1" x14ac:dyDescent="0.2">
      <c r="A171" s="6">
        <v>2012</v>
      </c>
      <c r="B171" s="4">
        <v>1</v>
      </c>
      <c r="C171" s="4">
        <v>5</v>
      </c>
      <c r="D171" s="5">
        <v>14.2</v>
      </c>
      <c r="E171" s="5">
        <v>60.2</v>
      </c>
      <c r="F171" s="5">
        <v>18.7</v>
      </c>
      <c r="G171" s="5">
        <v>3.5</v>
      </c>
      <c r="H171" s="1">
        <f t="shared" si="4"/>
        <v>3.399999999999995</v>
      </c>
      <c r="I171" s="2">
        <f t="shared" si="5"/>
        <v>74.400000000000006</v>
      </c>
    </row>
    <row r="172" spans="1:9" ht="13.5" customHeight="1" x14ac:dyDescent="0.2">
      <c r="A172" s="6">
        <v>2012</v>
      </c>
      <c r="B172" s="4">
        <v>2</v>
      </c>
      <c r="C172" s="4">
        <v>1</v>
      </c>
      <c r="D172" s="5">
        <v>13.6</v>
      </c>
      <c r="E172" s="5">
        <v>51.5</v>
      </c>
      <c r="F172" s="5">
        <v>23.3</v>
      </c>
      <c r="G172" s="5">
        <v>1.3</v>
      </c>
      <c r="H172" s="1">
        <f t="shared" si="4"/>
        <v>10.300000000000006</v>
      </c>
      <c r="I172" s="2">
        <f t="shared" si="5"/>
        <v>65.099999999999994</v>
      </c>
    </row>
    <row r="173" spans="1:9" ht="13.5" customHeight="1" x14ac:dyDescent="0.2">
      <c r="A173" s="6">
        <v>2012</v>
      </c>
      <c r="B173" s="4">
        <v>2</v>
      </c>
      <c r="C173" s="4">
        <v>2</v>
      </c>
      <c r="D173" s="5">
        <v>16</v>
      </c>
      <c r="E173" s="5">
        <v>61.4</v>
      </c>
      <c r="F173" s="5">
        <v>16.399999999999999</v>
      </c>
      <c r="G173" s="5">
        <v>3.6</v>
      </c>
      <c r="H173" s="1">
        <f t="shared" si="4"/>
        <v>2.6000000000000014</v>
      </c>
      <c r="I173" s="2">
        <f t="shared" si="5"/>
        <v>77.400000000000006</v>
      </c>
    </row>
    <row r="174" spans="1:9" ht="13.5" customHeight="1" x14ac:dyDescent="0.2">
      <c r="A174" s="6">
        <v>2012</v>
      </c>
      <c r="B174" s="4">
        <v>2</v>
      </c>
      <c r="C174" s="4">
        <v>3</v>
      </c>
      <c r="D174" s="5">
        <v>14.3</v>
      </c>
      <c r="E174" s="5">
        <v>61.5</v>
      </c>
      <c r="F174" s="5">
        <v>17.899999999999999</v>
      </c>
      <c r="G174" s="5">
        <v>3.3</v>
      </c>
      <c r="H174" s="1">
        <f t="shared" si="4"/>
        <v>3.0000000000000107</v>
      </c>
      <c r="I174" s="2">
        <f t="shared" si="5"/>
        <v>75.8</v>
      </c>
    </row>
    <row r="175" spans="1:9" ht="13.5" customHeight="1" x14ac:dyDescent="0.2">
      <c r="A175" s="6">
        <v>2012</v>
      </c>
      <c r="B175" s="4">
        <v>2</v>
      </c>
      <c r="C175" s="4">
        <v>4</v>
      </c>
      <c r="D175" s="5">
        <v>11</v>
      </c>
      <c r="E175" s="5">
        <v>63.7</v>
      </c>
      <c r="F175" s="5">
        <v>16.5</v>
      </c>
      <c r="G175" s="5">
        <v>0.8</v>
      </c>
      <c r="H175" s="1">
        <f t="shared" si="4"/>
        <v>8</v>
      </c>
      <c r="I175" s="2">
        <f t="shared" si="5"/>
        <v>74.7</v>
      </c>
    </row>
    <row r="176" spans="1:9" ht="13.5" customHeight="1" x14ac:dyDescent="0.2">
      <c r="A176" s="6">
        <v>2012</v>
      </c>
      <c r="B176" s="4">
        <v>2</v>
      </c>
      <c r="C176" s="4">
        <v>5</v>
      </c>
      <c r="D176" s="5">
        <v>15.1</v>
      </c>
      <c r="E176" s="5">
        <v>61</v>
      </c>
      <c r="F176" s="5">
        <v>17.3</v>
      </c>
      <c r="G176" s="5">
        <v>3.3</v>
      </c>
      <c r="H176" s="1">
        <f t="shared" si="4"/>
        <v>3.300000000000006</v>
      </c>
      <c r="I176" s="2">
        <f t="shared" si="5"/>
        <v>76.099999999999994</v>
      </c>
    </row>
    <row r="177" spans="1:9" ht="13.5" customHeight="1" x14ac:dyDescent="0.2">
      <c r="A177" s="6">
        <v>2012</v>
      </c>
      <c r="B177" s="4">
        <v>3</v>
      </c>
      <c r="C177" s="4">
        <v>1</v>
      </c>
      <c r="D177" s="5">
        <v>15</v>
      </c>
      <c r="E177" s="5">
        <v>54.6</v>
      </c>
      <c r="F177" s="5">
        <v>20.5</v>
      </c>
      <c r="G177" s="5">
        <v>2.5</v>
      </c>
      <c r="H177" s="1">
        <f t="shared" si="4"/>
        <v>7.3999999999999986</v>
      </c>
      <c r="I177" s="2">
        <f t="shared" si="5"/>
        <v>69.599999999999994</v>
      </c>
    </row>
    <row r="178" spans="1:9" ht="13.5" customHeight="1" x14ac:dyDescent="0.2">
      <c r="A178" s="6">
        <v>2012</v>
      </c>
      <c r="B178" s="4">
        <v>3</v>
      </c>
      <c r="C178" s="4">
        <v>2</v>
      </c>
      <c r="D178" s="5">
        <v>14.9</v>
      </c>
      <c r="E178" s="5">
        <v>60.8</v>
      </c>
      <c r="F178" s="5">
        <v>17.600000000000001</v>
      </c>
      <c r="G178" s="5">
        <v>3.5</v>
      </c>
      <c r="H178" s="1">
        <f t="shared" si="4"/>
        <v>3.2000000000000082</v>
      </c>
      <c r="I178" s="2">
        <f t="shared" si="5"/>
        <v>75.7</v>
      </c>
    </row>
    <row r="179" spans="1:9" ht="13.5" customHeight="1" x14ac:dyDescent="0.2">
      <c r="A179" s="6">
        <v>2012</v>
      </c>
      <c r="B179" s="4">
        <v>3</v>
      </c>
      <c r="C179" s="4">
        <v>3</v>
      </c>
      <c r="D179" s="5">
        <v>14</v>
      </c>
      <c r="E179" s="5">
        <v>60.9</v>
      </c>
      <c r="F179" s="5">
        <v>18.600000000000001</v>
      </c>
      <c r="G179" s="5">
        <v>3.5</v>
      </c>
      <c r="H179" s="1">
        <f t="shared" si="4"/>
        <v>3.0000000000000071</v>
      </c>
      <c r="I179" s="2">
        <f t="shared" si="5"/>
        <v>74.900000000000006</v>
      </c>
    </row>
    <row r="180" spans="1:9" ht="13.5" customHeight="1" x14ac:dyDescent="0.2">
      <c r="A180" s="6">
        <v>2012</v>
      </c>
      <c r="B180" s="4">
        <v>3</v>
      </c>
      <c r="C180" s="4">
        <v>4</v>
      </c>
      <c r="D180" s="5">
        <v>17.3</v>
      </c>
      <c r="E180" s="5">
        <v>58.8</v>
      </c>
      <c r="F180" s="5">
        <v>15.6</v>
      </c>
      <c r="G180" s="5">
        <v>2.5</v>
      </c>
      <c r="H180" s="1">
        <f t="shared" si="4"/>
        <v>5.8000000000000078</v>
      </c>
      <c r="I180" s="2">
        <f t="shared" si="5"/>
        <v>76.099999999999994</v>
      </c>
    </row>
    <row r="181" spans="1:9" ht="13.5" customHeight="1" x14ac:dyDescent="0.2">
      <c r="A181" s="6">
        <v>2012</v>
      </c>
      <c r="B181" s="4">
        <v>3</v>
      </c>
      <c r="C181" s="4">
        <v>5</v>
      </c>
      <c r="D181" s="5">
        <v>14.6</v>
      </c>
      <c r="E181" s="5">
        <v>60.5</v>
      </c>
      <c r="F181" s="5">
        <v>18.2</v>
      </c>
      <c r="G181" s="5">
        <v>3.4</v>
      </c>
      <c r="H181" s="1">
        <f t="shared" si="4"/>
        <v>3.2999999999999918</v>
      </c>
      <c r="I181" s="2">
        <f t="shared" si="5"/>
        <v>75.099999999999994</v>
      </c>
    </row>
    <row r="182" spans="1:9" ht="13.5" customHeight="1" x14ac:dyDescent="0.2">
      <c r="A182" s="6">
        <v>2013</v>
      </c>
      <c r="B182" s="4">
        <v>1</v>
      </c>
      <c r="C182" s="4">
        <v>1</v>
      </c>
      <c r="D182" s="5">
        <v>19.3</v>
      </c>
      <c r="E182" s="5">
        <v>52.3</v>
      </c>
      <c r="F182" s="5">
        <v>19.100000000000001</v>
      </c>
      <c r="G182" s="5">
        <v>3.5</v>
      </c>
      <c r="H182" s="1">
        <f t="shared" si="4"/>
        <v>5.8000000000000078</v>
      </c>
      <c r="I182" s="10">
        <f t="shared" si="5"/>
        <v>71.599999999999994</v>
      </c>
    </row>
    <row r="183" spans="1:9" ht="13.5" customHeight="1" x14ac:dyDescent="0.2">
      <c r="A183" s="6">
        <v>2013</v>
      </c>
      <c r="B183" s="4">
        <v>1</v>
      </c>
      <c r="C183" s="4">
        <v>2</v>
      </c>
      <c r="D183" s="5">
        <v>15.2</v>
      </c>
      <c r="E183" s="5">
        <v>56.8</v>
      </c>
      <c r="F183" s="5">
        <v>19.899999999999999</v>
      </c>
      <c r="G183" s="5">
        <v>4.5</v>
      </c>
      <c r="H183" s="1">
        <f t="shared" si="4"/>
        <v>3.5999999999999979</v>
      </c>
      <c r="I183" s="10">
        <f t="shared" si="5"/>
        <v>72</v>
      </c>
    </row>
    <row r="184" spans="1:9" ht="13.5" customHeight="1" x14ac:dyDescent="0.2">
      <c r="A184" s="6">
        <v>2013</v>
      </c>
      <c r="B184" s="4">
        <v>1</v>
      </c>
      <c r="C184" s="4">
        <v>3</v>
      </c>
      <c r="D184" s="5">
        <v>14.5</v>
      </c>
      <c r="E184" s="5">
        <v>58.5</v>
      </c>
      <c r="F184" s="5">
        <v>19.7</v>
      </c>
      <c r="G184" s="5">
        <v>4.5999999999999996</v>
      </c>
      <c r="H184" s="1">
        <f t="shared" si="4"/>
        <v>2.7000000000000028</v>
      </c>
      <c r="I184" s="10">
        <f t="shared" si="5"/>
        <v>73</v>
      </c>
    </row>
    <row r="185" spans="1:9" ht="13.5" customHeight="1" x14ac:dyDescent="0.2">
      <c r="A185" s="6">
        <v>2013</v>
      </c>
      <c r="B185" s="4">
        <v>1</v>
      </c>
      <c r="C185" s="4">
        <v>4</v>
      </c>
      <c r="D185" s="5">
        <v>18.7</v>
      </c>
      <c r="E185" s="5">
        <v>54.5</v>
      </c>
      <c r="F185" s="5">
        <v>15.4</v>
      </c>
      <c r="G185" s="5">
        <v>4.7</v>
      </c>
      <c r="H185" s="1">
        <f t="shared" si="4"/>
        <v>6.6999999999999922</v>
      </c>
      <c r="I185" s="10">
        <f t="shared" si="5"/>
        <v>73.2</v>
      </c>
    </row>
    <row r="186" spans="1:9" ht="13.5" customHeight="1" x14ac:dyDescent="0.2">
      <c r="A186" s="6">
        <v>2013</v>
      </c>
      <c r="B186" s="4">
        <v>1</v>
      </c>
      <c r="C186" s="4">
        <v>5</v>
      </c>
      <c r="D186" s="5">
        <v>15.1</v>
      </c>
      <c r="E186" s="5">
        <v>57.3</v>
      </c>
      <c r="F186" s="5">
        <v>19.7</v>
      </c>
      <c r="G186" s="5">
        <v>4.5</v>
      </c>
      <c r="H186" s="1">
        <f t="shared" si="4"/>
        <v>3.4000000000000004</v>
      </c>
      <c r="I186" s="2">
        <f t="shared" si="5"/>
        <v>72.399999999999991</v>
      </c>
    </row>
    <row r="187" spans="1:9" ht="13.5" customHeight="1" x14ac:dyDescent="0.2">
      <c r="A187" s="6">
        <v>2013</v>
      </c>
      <c r="B187" s="4">
        <v>2</v>
      </c>
      <c r="C187" s="4">
        <v>1</v>
      </c>
      <c r="D187" s="5">
        <v>15.2</v>
      </c>
      <c r="E187" s="5">
        <v>54.3</v>
      </c>
      <c r="F187" s="5">
        <v>21</v>
      </c>
      <c r="G187" s="5">
        <v>3.1</v>
      </c>
      <c r="H187" s="1">
        <f t="shared" si="4"/>
        <v>6.4000000000000092</v>
      </c>
      <c r="I187" s="11">
        <f t="shared" si="5"/>
        <v>69.5</v>
      </c>
    </row>
    <row r="188" spans="1:9" ht="13.5" customHeight="1" x14ac:dyDescent="0.2">
      <c r="A188" s="6">
        <v>2013</v>
      </c>
      <c r="B188" s="4">
        <v>2</v>
      </c>
      <c r="C188" s="4">
        <v>2</v>
      </c>
      <c r="D188" s="5">
        <v>15.5</v>
      </c>
      <c r="E188" s="5">
        <v>59.5</v>
      </c>
      <c r="F188" s="5">
        <v>17.8</v>
      </c>
      <c r="G188" s="5">
        <v>4.5</v>
      </c>
      <c r="H188" s="1">
        <f t="shared" si="4"/>
        <v>2.7000000000000028</v>
      </c>
      <c r="I188" s="11">
        <f t="shared" si="5"/>
        <v>75</v>
      </c>
    </row>
    <row r="189" spans="1:9" ht="13.5" customHeight="1" x14ac:dyDescent="0.2">
      <c r="A189" s="6">
        <v>2013</v>
      </c>
      <c r="B189" s="4">
        <v>2</v>
      </c>
      <c r="C189" s="4">
        <v>3</v>
      </c>
      <c r="D189" s="5">
        <v>13.9</v>
      </c>
      <c r="E189" s="5">
        <v>60.2</v>
      </c>
      <c r="F189" s="5">
        <v>18.899999999999999</v>
      </c>
      <c r="G189" s="5">
        <v>3.8</v>
      </c>
      <c r="H189" s="1">
        <f t="shared" si="4"/>
        <v>3.2000000000000082</v>
      </c>
      <c r="I189" s="11">
        <f t="shared" si="5"/>
        <v>74.100000000000009</v>
      </c>
    </row>
    <row r="190" spans="1:9" ht="13.5" customHeight="1" x14ac:dyDescent="0.2">
      <c r="A190" s="6">
        <v>2013</v>
      </c>
      <c r="B190" s="4">
        <v>2</v>
      </c>
      <c r="C190" s="4">
        <v>4</v>
      </c>
      <c r="D190" s="5">
        <v>15.3</v>
      </c>
      <c r="E190" s="5">
        <v>49.3</v>
      </c>
      <c r="F190" s="5">
        <v>20.2</v>
      </c>
      <c r="G190" s="5">
        <v>1.1000000000000001</v>
      </c>
      <c r="H190" s="1">
        <f t="shared" ref="H190:H253" si="6">100-G190-F190-E190-D190</f>
        <v>14.100000000000005</v>
      </c>
      <c r="I190" s="11">
        <f t="shared" ref="I190:I253" si="7">D190+E190</f>
        <v>64.599999999999994</v>
      </c>
    </row>
    <row r="191" spans="1:9" ht="13.5" customHeight="1" x14ac:dyDescent="0.2">
      <c r="A191" s="6">
        <v>2013</v>
      </c>
      <c r="B191" s="4">
        <v>2</v>
      </c>
      <c r="C191" s="4">
        <v>5</v>
      </c>
      <c r="D191" s="5">
        <v>14.8</v>
      </c>
      <c r="E191" s="5">
        <v>59.5</v>
      </c>
      <c r="F191" s="5">
        <v>18.399999999999999</v>
      </c>
      <c r="G191" s="5">
        <v>4.0999999999999996</v>
      </c>
      <c r="H191" s="1">
        <f t="shared" si="6"/>
        <v>3.1999999999999993</v>
      </c>
      <c r="I191" s="2">
        <f t="shared" si="7"/>
        <v>74.3</v>
      </c>
    </row>
    <row r="192" spans="1:9" ht="13.5" customHeight="1" x14ac:dyDescent="0.2">
      <c r="A192" s="6">
        <v>2013</v>
      </c>
      <c r="B192" s="4">
        <v>3</v>
      </c>
      <c r="C192" s="4">
        <v>1</v>
      </c>
      <c r="D192" s="5">
        <v>17.7</v>
      </c>
      <c r="E192" s="5">
        <v>53.1</v>
      </c>
      <c r="F192" s="5">
        <v>19.899999999999999</v>
      </c>
      <c r="G192" s="5">
        <v>3.4</v>
      </c>
      <c r="H192" s="1">
        <f t="shared" si="6"/>
        <v>5.8999999999999879</v>
      </c>
      <c r="I192" s="12">
        <f t="shared" si="7"/>
        <v>70.8</v>
      </c>
    </row>
    <row r="193" spans="1:9" ht="13.5" customHeight="1" x14ac:dyDescent="0.2">
      <c r="A193" s="6">
        <v>2013</v>
      </c>
      <c r="B193" s="4">
        <v>3</v>
      </c>
      <c r="C193" s="4">
        <v>2</v>
      </c>
      <c r="D193" s="5">
        <v>15.3</v>
      </c>
      <c r="E193" s="5">
        <v>57.9</v>
      </c>
      <c r="F193" s="5">
        <v>19</v>
      </c>
      <c r="G193" s="5">
        <v>4.5</v>
      </c>
      <c r="H193" s="1">
        <f t="shared" si="6"/>
        <v>3.3000000000000007</v>
      </c>
      <c r="I193" s="12">
        <f t="shared" si="7"/>
        <v>73.2</v>
      </c>
    </row>
    <row r="194" spans="1:9" ht="13.5" customHeight="1" x14ac:dyDescent="0.2">
      <c r="A194" s="6">
        <v>2013</v>
      </c>
      <c r="B194" s="4">
        <v>3</v>
      </c>
      <c r="C194" s="4">
        <v>3</v>
      </c>
      <c r="D194" s="5">
        <v>14.3</v>
      </c>
      <c r="E194" s="5">
        <v>59.2</v>
      </c>
      <c r="F194" s="5">
        <v>19.3</v>
      </c>
      <c r="G194" s="5">
        <v>4.3</v>
      </c>
      <c r="H194" s="1">
        <f t="shared" si="6"/>
        <v>2.9000000000000021</v>
      </c>
      <c r="I194" s="12">
        <f t="shared" si="7"/>
        <v>73.5</v>
      </c>
    </row>
    <row r="195" spans="1:9" ht="13.5" customHeight="1" x14ac:dyDescent="0.2">
      <c r="A195" s="6">
        <v>2013</v>
      </c>
      <c r="B195" s="4">
        <v>3</v>
      </c>
      <c r="C195" s="4">
        <v>4</v>
      </c>
      <c r="D195" s="5">
        <v>17.899999999999999</v>
      </c>
      <c r="E195" s="5">
        <v>53.2</v>
      </c>
      <c r="F195" s="5">
        <v>16.600000000000001</v>
      </c>
      <c r="G195" s="5">
        <v>3.8</v>
      </c>
      <c r="H195" s="1">
        <f t="shared" si="6"/>
        <v>8.4999999999999929</v>
      </c>
      <c r="I195" s="12">
        <f t="shared" si="7"/>
        <v>71.099999999999994</v>
      </c>
    </row>
    <row r="196" spans="1:9" ht="13.5" customHeight="1" x14ac:dyDescent="0.2">
      <c r="A196" s="6">
        <v>2013</v>
      </c>
      <c r="B196" s="4">
        <v>3</v>
      </c>
      <c r="C196" s="4">
        <v>5</v>
      </c>
      <c r="D196" s="5">
        <v>15</v>
      </c>
      <c r="E196" s="5">
        <v>58.2</v>
      </c>
      <c r="F196" s="5">
        <v>19.2</v>
      </c>
      <c r="G196" s="5">
        <v>4.3</v>
      </c>
      <c r="H196" s="1">
        <f t="shared" si="6"/>
        <v>3.2999999999999972</v>
      </c>
      <c r="I196" s="2">
        <f t="shared" si="7"/>
        <v>73.2</v>
      </c>
    </row>
    <row r="197" spans="1:9" ht="13.5" customHeight="1" x14ac:dyDescent="0.2">
      <c r="A197" s="6">
        <v>2014</v>
      </c>
      <c r="B197" s="4">
        <v>1</v>
      </c>
      <c r="C197" s="4">
        <v>1</v>
      </c>
      <c r="D197" s="5">
        <v>16.600000000000001</v>
      </c>
      <c r="E197" s="5">
        <v>51.6</v>
      </c>
      <c r="F197" s="5">
        <v>20</v>
      </c>
      <c r="G197" s="5">
        <v>3.3</v>
      </c>
      <c r="H197" s="1">
        <f t="shared" si="6"/>
        <v>8.5</v>
      </c>
      <c r="I197" s="2">
        <f t="shared" si="7"/>
        <v>68.2</v>
      </c>
    </row>
    <row r="198" spans="1:9" ht="13.5" customHeight="1" x14ac:dyDescent="0.2">
      <c r="A198" s="6">
        <v>2014</v>
      </c>
      <c r="B198" s="4">
        <v>1</v>
      </c>
      <c r="C198" s="4">
        <v>2</v>
      </c>
      <c r="D198" s="5">
        <v>15.2</v>
      </c>
      <c r="E198" s="5">
        <v>60.2</v>
      </c>
      <c r="F198" s="5">
        <v>18.2</v>
      </c>
      <c r="G198" s="5">
        <v>3.6</v>
      </c>
      <c r="H198" s="1">
        <f t="shared" si="6"/>
        <v>2.8000000000000007</v>
      </c>
      <c r="I198" s="2">
        <f t="shared" si="7"/>
        <v>75.400000000000006</v>
      </c>
    </row>
    <row r="199" spans="1:9" ht="13.5" customHeight="1" x14ac:dyDescent="0.2">
      <c r="A199" s="6">
        <v>2014</v>
      </c>
      <c r="B199" s="4">
        <v>1</v>
      </c>
      <c r="C199" s="4">
        <v>3</v>
      </c>
      <c r="D199" s="5">
        <v>13.6</v>
      </c>
      <c r="E199" s="5">
        <v>58.5</v>
      </c>
      <c r="F199" s="5">
        <v>20</v>
      </c>
      <c r="G199" s="5">
        <v>4.8</v>
      </c>
      <c r="H199" s="1">
        <f t="shared" si="6"/>
        <v>3.1000000000000032</v>
      </c>
      <c r="I199" s="2">
        <f t="shared" si="7"/>
        <v>72.099999999999994</v>
      </c>
    </row>
    <row r="200" spans="1:9" ht="13.5" customHeight="1" x14ac:dyDescent="0.2">
      <c r="A200" s="6">
        <v>2014</v>
      </c>
      <c r="B200" s="4">
        <v>1</v>
      </c>
      <c r="C200" s="4">
        <v>4</v>
      </c>
      <c r="D200" s="5">
        <v>24</v>
      </c>
      <c r="E200" s="5">
        <v>52.5</v>
      </c>
      <c r="F200" s="5">
        <v>16.399999999999999</v>
      </c>
      <c r="G200" s="5">
        <v>2.6</v>
      </c>
      <c r="H200" s="1">
        <f t="shared" si="6"/>
        <v>4.5</v>
      </c>
      <c r="I200" s="2">
        <f t="shared" si="7"/>
        <v>76.5</v>
      </c>
    </row>
    <row r="201" spans="1:9" ht="13.5" customHeight="1" x14ac:dyDescent="0.2">
      <c r="A201" s="6">
        <v>2014</v>
      </c>
      <c r="B201" s="4">
        <v>1</v>
      </c>
      <c r="C201" s="4">
        <v>5</v>
      </c>
      <c r="D201" s="5">
        <v>14.7</v>
      </c>
      <c r="E201" s="5">
        <v>58.9</v>
      </c>
      <c r="F201" s="5">
        <v>19.100000000000001</v>
      </c>
      <c r="G201" s="5">
        <v>4.0999999999999996</v>
      </c>
      <c r="H201" s="1">
        <f t="shared" si="6"/>
        <v>3.2000000000000135</v>
      </c>
      <c r="I201" s="2">
        <f t="shared" si="7"/>
        <v>73.599999999999994</v>
      </c>
    </row>
    <row r="202" spans="1:9" ht="13.5" customHeight="1" x14ac:dyDescent="0.2">
      <c r="A202" s="6">
        <v>2014</v>
      </c>
      <c r="B202" s="4">
        <v>2</v>
      </c>
      <c r="C202" s="4">
        <v>1</v>
      </c>
      <c r="D202" s="5">
        <v>20.6</v>
      </c>
      <c r="E202" s="5">
        <v>53</v>
      </c>
      <c r="F202" s="5">
        <v>17.5</v>
      </c>
      <c r="G202" s="5">
        <v>5.7</v>
      </c>
      <c r="H202" s="1">
        <f t="shared" si="6"/>
        <v>3.1999999999999957</v>
      </c>
      <c r="I202" s="2">
        <f t="shared" si="7"/>
        <v>73.599999999999994</v>
      </c>
    </row>
    <row r="203" spans="1:9" ht="13.5" customHeight="1" x14ac:dyDescent="0.2">
      <c r="A203" s="6">
        <v>2014</v>
      </c>
      <c r="B203" s="4">
        <v>2</v>
      </c>
      <c r="C203" s="4">
        <v>2</v>
      </c>
      <c r="D203" s="5">
        <v>15.9</v>
      </c>
      <c r="E203" s="5">
        <v>60.8</v>
      </c>
      <c r="F203" s="5">
        <v>17.8</v>
      </c>
      <c r="G203" s="5">
        <v>3.1</v>
      </c>
      <c r="H203" s="1">
        <f t="shared" si="6"/>
        <v>2.400000000000011</v>
      </c>
      <c r="I203" s="2">
        <f t="shared" si="7"/>
        <v>76.7</v>
      </c>
    </row>
    <row r="204" spans="1:9" ht="13.5" customHeight="1" x14ac:dyDescent="0.2">
      <c r="A204" s="6">
        <v>2014</v>
      </c>
      <c r="B204" s="4">
        <v>2</v>
      </c>
      <c r="C204" s="4">
        <v>3</v>
      </c>
      <c r="D204" s="5">
        <v>13.7</v>
      </c>
      <c r="E204" s="5">
        <v>63</v>
      </c>
      <c r="F204" s="5">
        <v>16.7</v>
      </c>
      <c r="G204" s="5">
        <v>4.2</v>
      </c>
      <c r="H204" s="1">
        <f t="shared" si="6"/>
        <v>2.399999999999995</v>
      </c>
      <c r="I204" s="2">
        <f t="shared" si="7"/>
        <v>76.7</v>
      </c>
    </row>
    <row r="205" spans="1:9" ht="13.5" customHeight="1" x14ac:dyDescent="0.2">
      <c r="A205" s="6">
        <v>2014</v>
      </c>
      <c r="B205" s="4">
        <v>2</v>
      </c>
      <c r="C205" s="4">
        <v>4</v>
      </c>
      <c r="D205" s="5">
        <v>24.7</v>
      </c>
      <c r="E205" s="5">
        <v>55.3</v>
      </c>
      <c r="F205" s="5">
        <v>16.899999999999999</v>
      </c>
      <c r="G205" s="5">
        <v>2.5</v>
      </c>
      <c r="H205" s="1">
        <f t="shared" si="6"/>
        <v>0.59999999999999787</v>
      </c>
      <c r="I205" s="2">
        <f t="shared" si="7"/>
        <v>80</v>
      </c>
    </row>
    <row r="206" spans="1:9" ht="13.5" customHeight="1" x14ac:dyDescent="0.2">
      <c r="A206" s="6">
        <v>2014</v>
      </c>
      <c r="B206" s="4">
        <v>2</v>
      </c>
      <c r="C206" s="4">
        <v>5</v>
      </c>
      <c r="D206" s="5">
        <v>15.1</v>
      </c>
      <c r="E206" s="5">
        <v>61.5</v>
      </c>
      <c r="F206" s="5">
        <v>17.3</v>
      </c>
      <c r="G206" s="5">
        <v>3.7</v>
      </c>
      <c r="H206" s="1">
        <f t="shared" si="6"/>
        <v>2.4000000000000004</v>
      </c>
      <c r="I206" s="2">
        <f t="shared" si="7"/>
        <v>76.599999999999994</v>
      </c>
    </row>
    <row r="207" spans="1:9" ht="13.5" customHeight="1" x14ac:dyDescent="0.2">
      <c r="A207" s="6">
        <v>2014</v>
      </c>
      <c r="B207" s="4">
        <v>3</v>
      </c>
      <c r="C207" s="4">
        <v>1</v>
      </c>
      <c r="D207" s="5">
        <v>18.2</v>
      </c>
      <c r="E207" s="5">
        <v>52.1</v>
      </c>
      <c r="F207" s="5">
        <v>19</v>
      </c>
      <c r="G207" s="5">
        <v>4.3</v>
      </c>
      <c r="H207" s="1">
        <f t="shared" si="6"/>
        <v>6.4000000000000021</v>
      </c>
      <c r="I207" s="2">
        <f t="shared" si="7"/>
        <v>70.3</v>
      </c>
    </row>
    <row r="208" spans="1:9" ht="13.5" customHeight="1" x14ac:dyDescent="0.2">
      <c r="A208" s="6">
        <v>2014</v>
      </c>
      <c r="B208" s="4">
        <v>3</v>
      </c>
      <c r="C208" s="4">
        <v>2</v>
      </c>
      <c r="D208" s="5">
        <v>15.5</v>
      </c>
      <c r="E208" s="5">
        <v>60.5</v>
      </c>
      <c r="F208" s="5">
        <v>18</v>
      </c>
      <c r="G208" s="5">
        <v>3.4</v>
      </c>
      <c r="H208" s="1">
        <f t="shared" si="6"/>
        <v>2.5999999999999943</v>
      </c>
      <c r="I208" s="2">
        <f t="shared" si="7"/>
        <v>76</v>
      </c>
    </row>
    <row r="209" spans="1:9" ht="13.5" customHeight="1" x14ac:dyDescent="0.2">
      <c r="A209" s="6">
        <v>2014</v>
      </c>
      <c r="B209" s="4">
        <v>3</v>
      </c>
      <c r="C209" s="4">
        <v>3</v>
      </c>
      <c r="D209" s="5">
        <v>13.6</v>
      </c>
      <c r="E209" s="5">
        <v>60.3</v>
      </c>
      <c r="F209" s="5">
        <v>18.7</v>
      </c>
      <c r="G209" s="5">
        <v>4.5999999999999996</v>
      </c>
      <c r="H209" s="1">
        <f t="shared" si="6"/>
        <v>2.800000000000006</v>
      </c>
      <c r="I209" s="2">
        <f t="shared" si="7"/>
        <v>73.899999999999991</v>
      </c>
    </row>
    <row r="210" spans="1:9" ht="13.5" customHeight="1" x14ac:dyDescent="0.2">
      <c r="A210" s="6">
        <v>2014</v>
      </c>
      <c r="B210" s="4">
        <v>3</v>
      </c>
      <c r="C210" s="4">
        <v>4</v>
      </c>
      <c r="D210" s="5">
        <v>24.2</v>
      </c>
      <c r="E210" s="5">
        <v>53.1</v>
      </c>
      <c r="F210" s="5">
        <v>16.5</v>
      </c>
      <c r="G210" s="5">
        <v>2.6</v>
      </c>
      <c r="H210" s="1">
        <f t="shared" si="6"/>
        <v>3.600000000000005</v>
      </c>
      <c r="I210" s="2">
        <f t="shared" si="7"/>
        <v>77.3</v>
      </c>
    </row>
    <row r="211" spans="1:9" ht="13.5" customHeight="1" x14ac:dyDescent="0.2">
      <c r="A211" s="6">
        <v>2014</v>
      </c>
      <c r="B211" s="4">
        <v>3</v>
      </c>
      <c r="C211" s="4">
        <v>5</v>
      </c>
      <c r="D211" s="5">
        <v>14.9</v>
      </c>
      <c r="E211" s="5">
        <v>60</v>
      </c>
      <c r="F211" s="5">
        <v>18.3</v>
      </c>
      <c r="G211" s="5">
        <v>3.9</v>
      </c>
      <c r="H211" s="1">
        <f t="shared" si="6"/>
        <v>2.8999999999999968</v>
      </c>
      <c r="I211" s="2">
        <f t="shared" si="7"/>
        <v>74.900000000000006</v>
      </c>
    </row>
    <row r="212" spans="1:9" ht="13.5" customHeight="1" x14ac:dyDescent="0.2">
      <c r="A212" s="6">
        <v>2015</v>
      </c>
      <c r="B212" s="4">
        <v>1</v>
      </c>
      <c r="C212" s="4">
        <v>1</v>
      </c>
      <c r="D212" s="5">
        <v>17.399999999999999</v>
      </c>
      <c r="E212" s="5">
        <v>56.4</v>
      </c>
      <c r="F212" s="5">
        <v>17.899999999999999</v>
      </c>
      <c r="G212" s="5">
        <v>2.7</v>
      </c>
      <c r="H212" s="1">
        <f t="shared" si="6"/>
        <v>5.6000000000000085</v>
      </c>
      <c r="I212" s="2">
        <f t="shared" si="7"/>
        <v>73.8</v>
      </c>
    </row>
    <row r="213" spans="1:9" ht="13.5" customHeight="1" x14ac:dyDescent="0.2">
      <c r="A213" s="6">
        <v>2015</v>
      </c>
      <c r="B213" s="4">
        <v>1</v>
      </c>
      <c r="C213" s="4">
        <v>2</v>
      </c>
      <c r="D213" s="5">
        <v>15.5</v>
      </c>
      <c r="E213" s="5">
        <v>59.6</v>
      </c>
      <c r="F213" s="5">
        <v>17.7</v>
      </c>
      <c r="G213" s="5">
        <v>3.3</v>
      </c>
      <c r="H213" s="1">
        <f t="shared" si="6"/>
        <v>3.8999999999999986</v>
      </c>
      <c r="I213" s="2">
        <f t="shared" si="7"/>
        <v>75.099999999999994</v>
      </c>
    </row>
    <row r="214" spans="1:9" ht="13.5" customHeight="1" x14ac:dyDescent="0.2">
      <c r="A214" s="6">
        <v>2015</v>
      </c>
      <c r="B214" s="4">
        <v>1</v>
      </c>
      <c r="C214" s="4">
        <v>3</v>
      </c>
      <c r="D214" s="5">
        <v>13.7</v>
      </c>
      <c r="E214" s="5">
        <v>58.3</v>
      </c>
      <c r="F214" s="5">
        <v>20.399999999999999</v>
      </c>
      <c r="G214" s="5">
        <v>3.9</v>
      </c>
      <c r="H214" s="1">
        <f t="shared" si="6"/>
        <v>3.6999999999999922</v>
      </c>
      <c r="I214" s="2">
        <f t="shared" si="7"/>
        <v>72</v>
      </c>
    </row>
    <row r="215" spans="1:9" ht="13.5" customHeight="1" x14ac:dyDescent="0.2">
      <c r="A215" s="6">
        <v>2015</v>
      </c>
      <c r="B215" s="4">
        <v>1</v>
      </c>
      <c r="C215" s="4">
        <v>4</v>
      </c>
      <c r="D215" s="5">
        <v>18.899999999999999</v>
      </c>
      <c r="E215" s="5">
        <v>57.1</v>
      </c>
      <c r="F215" s="5">
        <v>14.6</v>
      </c>
      <c r="G215" s="5">
        <v>2</v>
      </c>
      <c r="H215" s="1">
        <f t="shared" si="6"/>
        <v>7.4000000000000057</v>
      </c>
      <c r="I215" s="2">
        <f t="shared" si="7"/>
        <v>76</v>
      </c>
    </row>
    <row r="216" spans="1:9" ht="13.5" customHeight="1" x14ac:dyDescent="0.2">
      <c r="A216" s="6">
        <v>2015</v>
      </c>
      <c r="B216" s="4">
        <v>1</v>
      </c>
      <c r="C216" s="4">
        <v>5</v>
      </c>
      <c r="D216" s="5">
        <v>14.8</v>
      </c>
      <c r="E216" s="5">
        <v>58.8</v>
      </c>
      <c r="F216" s="5">
        <v>18.899999999999999</v>
      </c>
      <c r="G216" s="5">
        <v>3.5</v>
      </c>
      <c r="H216" s="1">
        <f t="shared" si="6"/>
        <v>3.9999999999999964</v>
      </c>
      <c r="I216" s="2">
        <f t="shared" si="7"/>
        <v>73.599999999999994</v>
      </c>
    </row>
    <row r="217" spans="1:9" ht="13.5" customHeight="1" x14ac:dyDescent="0.2">
      <c r="A217" s="6">
        <v>2015</v>
      </c>
      <c r="B217" s="4">
        <v>2</v>
      </c>
      <c r="C217" s="4">
        <v>1</v>
      </c>
      <c r="D217" s="5">
        <v>24.2</v>
      </c>
      <c r="E217" s="5">
        <v>53.3</v>
      </c>
      <c r="F217" s="5">
        <v>19.399999999999999</v>
      </c>
      <c r="G217" s="5">
        <v>1.4</v>
      </c>
      <c r="H217" s="1">
        <f t="shared" si="6"/>
        <v>1.6999999999999922</v>
      </c>
      <c r="I217" s="2">
        <f t="shared" si="7"/>
        <v>77.5</v>
      </c>
    </row>
    <row r="218" spans="1:9" ht="13.5" customHeight="1" x14ac:dyDescent="0.2">
      <c r="A218" s="6">
        <v>2015</v>
      </c>
      <c r="B218" s="4">
        <v>2</v>
      </c>
      <c r="C218" s="4">
        <v>2</v>
      </c>
      <c r="D218" s="5">
        <v>15.4</v>
      </c>
      <c r="E218" s="5">
        <v>60.7</v>
      </c>
      <c r="F218" s="5">
        <v>16.899999999999999</v>
      </c>
      <c r="G218" s="5">
        <v>3.6</v>
      </c>
      <c r="H218" s="1">
        <f t="shared" si="6"/>
        <v>3.3999999999999968</v>
      </c>
      <c r="I218" s="2">
        <f t="shared" si="7"/>
        <v>76.100000000000009</v>
      </c>
    </row>
    <row r="219" spans="1:9" ht="13.5" customHeight="1" x14ac:dyDescent="0.2">
      <c r="A219" s="6">
        <v>2015</v>
      </c>
      <c r="B219" s="4">
        <v>2</v>
      </c>
      <c r="C219" s="4">
        <v>3</v>
      </c>
      <c r="D219" s="5">
        <v>14.9</v>
      </c>
      <c r="E219" s="5">
        <v>62.2</v>
      </c>
      <c r="F219" s="5">
        <v>16.899999999999999</v>
      </c>
      <c r="G219" s="5">
        <v>3.1</v>
      </c>
      <c r="H219" s="1">
        <f t="shared" si="6"/>
        <v>2.8999999999999968</v>
      </c>
      <c r="I219" s="2">
        <f t="shared" si="7"/>
        <v>77.100000000000009</v>
      </c>
    </row>
    <row r="220" spans="1:9" ht="13.5" customHeight="1" x14ac:dyDescent="0.2">
      <c r="A220" s="6">
        <v>2015</v>
      </c>
      <c r="B220" s="4">
        <v>2</v>
      </c>
      <c r="C220" s="4">
        <v>4</v>
      </c>
      <c r="D220" s="5">
        <v>12.6</v>
      </c>
      <c r="E220" s="5">
        <v>56.5</v>
      </c>
      <c r="F220" s="5">
        <v>17.7</v>
      </c>
      <c r="G220" s="5">
        <v>6</v>
      </c>
      <c r="H220" s="1">
        <f t="shared" si="6"/>
        <v>7.1999999999999975</v>
      </c>
      <c r="I220" s="2">
        <f t="shared" si="7"/>
        <v>69.099999999999994</v>
      </c>
    </row>
    <row r="221" spans="1:9" ht="13.5" customHeight="1" x14ac:dyDescent="0.2">
      <c r="A221" s="6">
        <v>2015</v>
      </c>
      <c r="B221" s="4">
        <v>2</v>
      </c>
      <c r="C221" s="4">
        <v>5</v>
      </c>
      <c r="D221" s="5">
        <v>15.4</v>
      </c>
      <c r="E221" s="5">
        <v>61.1</v>
      </c>
      <c r="F221" s="5">
        <v>17</v>
      </c>
      <c r="G221" s="5">
        <v>3.4</v>
      </c>
      <c r="H221" s="1">
        <f t="shared" si="6"/>
        <v>3.0999999999999925</v>
      </c>
      <c r="I221" s="2">
        <f t="shared" si="7"/>
        <v>76.5</v>
      </c>
    </row>
    <row r="222" spans="1:9" ht="13.5" customHeight="1" x14ac:dyDescent="0.2">
      <c r="A222" s="6">
        <v>2015</v>
      </c>
      <c r="B222" s="4">
        <v>3</v>
      </c>
      <c r="C222" s="4">
        <v>1</v>
      </c>
      <c r="D222" s="5">
        <v>19.899999999999999</v>
      </c>
      <c r="E222" s="5">
        <v>55.2</v>
      </c>
      <c r="F222" s="5">
        <v>18.5</v>
      </c>
      <c r="G222" s="5">
        <v>2.2000000000000002</v>
      </c>
      <c r="H222" s="1">
        <f t="shared" si="6"/>
        <v>4.1999999999999957</v>
      </c>
      <c r="I222" s="2">
        <f t="shared" si="7"/>
        <v>75.099999999999994</v>
      </c>
    </row>
    <row r="223" spans="1:9" ht="13.5" customHeight="1" x14ac:dyDescent="0.2">
      <c r="A223" s="6">
        <v>2015</v>
      </c>
      <c r="B223" s="4">
        <v>3</v>
      </c>
      <c r="C223" s="4">
        <v>2</v>
      </c>
      <c r="D223" s="5">
        <v>15.4</v>
      </c>
      <c r="E223" s="5">
        <v>60.1</v>
      </c>
      <c r="F223" s="5">
        <v>17.399999999999999</v>
      </c>
      <c r="G223" s="5">
        <v>3.5</v>
      </c>
      <c r="H223" s="1">
        <f t="shared" si="6"/>
        <v>3.5999999999999925</v>
      </c>
      <c r="I223" s="2">
        <f t="shared" si="7"/>
        <v>75.5</v>
      </c>
    </row>
    <row r="224" spans="1:9" ht="13.5" customHeight="1" x14ac:dyDescent="0.2">
      <c r="A224" s="6">
        <v>2015</v>
      </c>
      <c r="B224" s="4">
        <v>3</v>
      </c>
      <c r="C224" s="4">
        <v>3</v>
      </c>
      <c r="D224" s="5">
        <v>14.2</v>
      </c>
      <c r="E224" s="5">
        <v>59.9</v>
      </c>
      <c r="F224" s="5">
        <v>18.899999999999999</v>
      </c>
      <c r="G224" s="5">
        <v>3.6</v>
      </c>
      <c r="H224" s="1">
        <f t="shared" si="6"/>
        <v>3.4000000000000021</v>
      </c>
      <c r="I224" s="2">
        <f t="shared" si="7"/>
        <v>74.099999999999994</v>
      </c>
    </row>
    <row r="225" spans="1:9" ht="13.5" customHeight="1" x14ac:dyDescent="0.2">
      <c r="A225" s="6">
        <v>2015</v>
      </c>
      <c r="B225" s="4">
        <v>3</v>
      </c>
      <c r="C225" s="4">
        <v>4</v>
      </c>
      <c r="D225" s="5">
        <v>17.5</v>
      </c>
      <c r="E225" s="5">
        <v>56.9</v>
      </c>
      <c r="F225" s="5">
        <v>15.3</v>
      </c>
      <c r="G225" s="5">
        <v>2.9</v>
      </c>
      <c r="H225" s="1">
        <f t="shared" si="6"/>
        <v>7.3999999999999986</v>
      </c>
      <c r="I225" s="2">
        <f t="shared" si="7"/>
        <v>74.400000000000006</v>
      </c>
    </row>
    <row r="226" spans="1:9" ht="13.5" customHeight="1" x14ac:dyDescent="0.2">
      <c r="A226" s="6">
        <v>2015</v>
      </c>
      <c r="B226" s="4">
        <v>3</v>
      </c>
      <c r="C226" s="4">
        <v>5</v>
      </c>
      <c r="D226" s="5">
        <v>15</v>
      </c>
      <c r="E226" s="5">
        <v>59.8</v>
      </c>
      <c r="F226" s="5">
        <v>18.100000000000001</v>
      </c>
      <c r="G226" s="5">
        <v>3.5</v>
      </c>
      <c r="H226" s="1">
        <f t="shared" si="6"/>
        <v>3.6000000000000085</v>
      </c>
      <c r="I226" s="2">
        <f t="shared" si="7"/>
        <v>74.8</v>
      </c>
    </row>
    <row r="227" spans="1:9" ht="13.5" customHeight="1" x14ac:dyDescent="0.2">
      <c r="A227" s="6">
        <v>2016</v>
      </c>
      <c r="B227" s="4">
        <v>1</v>
      </c>
      <c r="C227" s="4">
        <v>1</v>
      </c>
      <c r="D227" s="5">
        <v>20.2</v>
      </c>
      <c r="E227" s="5">
        <v>53.4</v>
      </c>
      <c r="F227" s="5">
        <v>17.600000000000001</v>
      </c>
      <c r="G227" s="5">
        <v>2.2000000000000002</v>
      </c>
      <c r="H227" s="1">
        <f t="shared" si="6"/>
        <v>6.5999999999999908</v>
      </c>
      <c r="I227" s="2">
        <f t="shared" si="7"/>
        <v>73.599999999999994</v>
      </c>
    </row>
    <row r="228" spans="1:9" ht="13.5" customHeight="1" x14ac:dyDescent="0.2">
      <c r="A228" s="6">
        <v>2016</v>
      </c>
      <c r="B228" s="4">
        <v>1</v>
      </c>
      <c r="C228" s="4">
        <v>2</v>
      </c>
      <c r="D228" s="5">
        <v>16.600000000000001</v>
      </c>
      <c r="E228" s="5">
        <v>58.8</v>
      </c>
      <c r="F228" s="5">
        <v>17.5</v>
      </c>
      <c r="G228" s="5">
        <v>2.4</v>
      </c>
      <c r="H228" s="1">
        <f t="shared" si="6"/>
        <v>4.6999999999999957</v>
      </c>
      <c r="I228" s="2">
        <f t="shared" si="7"/>
        <v>75.400000000000006</v>
      </c>
    </row>
    <row r="229" spans="1:9" ht="13.5" customHeight="1" x14ac:dyDescent="0.2">
      <c r="A229" s="6">
        <v>2016</v>
      </c>
      <c r="B229" s="4">
        <v>1</v>
      </c>
      <c r="C229" s="4">
        <v>3</v>
      </c>
      <c r="D229" s="5">
        <v>14.4</v>
      </c>
      <c r="E229" s="5">
        <v>61</v>
      </c>
      <c r="F229" s="5">
        <v>17.600000000000001</v>
      </c>
      <c r="G229" s="5">
        <v>3.1</v>
      </c>
      <c r="H229" s="1">
        <f t="shared" si="6"/>
        <v>3.900000000000011</v>
      </c>
      <c r="I229" s="2">
        <f t="shared" si="7"/>
        <v>75.400000000000006</v>
      </c>
    </row>
    <row r="230" spans="1:9" ht="13.5" customHeight="1" x14ac:dyDescent="0.2">
      <c r="A230" s="6">
        <v>2016</v>
      </c>
      <c r="B230" s="4">
        <v>1</v>
      </c>
      <c r="C230" s="4">
        <v>4</v>
      </c>
      <c r="D230" s="5">
        <v>18.5</v>
      </c>
      <c r="E230" s="5">
        <v>52.8</v>
      </c>
      <c r="F230" s="5">
        <v>17.7</v>
      </c>
      <c r="G230" s="5">
        <v>3.8</v>
      </c>
      <c r="H230" s="1">
        <f t="shared" si="6"/>
        <v>7.2000000000000028</v>
      </c>
      <c r="I230" s="2">
        <f t="shared" si="7"/>
        <v>71.3</v>
      </c>
    </row>
    <row r="231" spans="1:9" ht="13.5" customHeight="1" x14ac:dyDescent="0.2">
      <c r="A231" s="6">
        <v>2016</v>
      </c>
      <c r="B231" s="4">
        <v>1</v>
      </c>
      <c r="C231" s="4">
        <v>5</v>
      </c>
      <c r="D231" s="5">
        <v>15.8</v>
      </c>
      <c r="E231" s="5">
        <v>59.5</v>
      </c>
      <c r="F231" s="5">
        <v>17.600000000000001</v>
      </c>
      <c r="G231" s="5">
        <v>2.8</v>
      </c>
      <c r="H231" s="1">
        <f t="shared" si="6"/>
        <v>4.2999999999999936</v>
      </c>
      <c r="I231" s="2">
        <f t="shared" si="7"/>
        <v>75.3</v>
      </c>
    </row>
    <row r="232" spans="1:9" ht="13.5" customHeight="1" x14ac:dyDescent="0.2">
      <c r="A232" s="6">
        <v>2016</v>
      </c>
      <c r="B232" s="4">
        <v>2</v>
      </c>
      <c r="C232" s="4">
        <v>1</v>
      </c>
      <c r="D232" s="5">
        <v>13</v>
      </c>
      <c r="E232" s="5">
        <v>53</v>
      </c>
      <c r="F232" s="5">
        <v>19.399999999999999</v>
      </c>
      <c r="G232" s="5">
        <v>2.8</v>
      </c>
      <c r="H232" s="1">
        <f t="shared" si="6"/>
        <v>11.800000000000011</v>
      </c>
      <c r="I232" s="2">
        <f t="shared" si="7"/>
        <v>66</v>
      </c>
    </row>
    <row r="233" spans="1:9" ht="13.5" customHeight="1" x14ac:dyDescent="0.2">
      <c r="A233" s="6">
        <v>2016</v>
      </c>
      <c r="B233" s="4">
        <v>2</v>
      </c>
      <c r="C233" s="4">
        <v>2</v>
      </c>
      <c r="D233" s="5">
        <v>17.5</v>
      </c>
      <c r="E233" s="5">
        <v>61.8</v>
      </c>
      <c r="F233" s="5">
        <v>15.2</v>
      </c>
      <c r="G233" s="5">
        <v>2</v>
      </c>
      <c r="H233" s="1">
        <f t="shared" si="6"/>
        <v>3.5</v>
      </c>
      <c r="I233" s="2">
        <f t="shared" si="7"/>
        <v>79.3</v>
      </c>
    </row>
    <row r="234" spans="1:9" ht="13.5" customHeight="1" x14ac:dyDescent="0.2">
      <c r="A234" s="6">
        <v>2016</v>
      </c>
      <c r="B234" s="4">
        <v>2</v>
      </c>
      <c r="C234" s="4">
        <v>3</v>
      </c>
      <c r="D234" s="5">
        <v>15.3</v>
      </c>
      <c r="E234" s="5">
        <v>61.3</v>
      </c>
      <c r="F234" s="5">
        <v>16.5</v>
      </c>
      <c r="G234" s="5">
        <v>3.4</v>
      </c>
      <c r="H234" s="1">
        <f t="shared" si="6"/>
        <v>3.4999999999999964</v>
      </c>
      <c r="I234" s="2">
        <f t="shared" si="7"/>
        <v>76.599999999999994</v>
      </c>
    </row>
    <row r="235" spans="1:9" ht="13.5" customHeight="1" x14ac:dyDescent="0.2">
      <c r="A235" s="6">
        <v>2016</v>
      </c>
      <c r="B235" s="4">
        <v>2</v>
      </c>
      <c r="C235" s="4">
        <v>4</v>
      </c>
      <c r="D235" s="5">
        <v>14.2</v>
      </c>
      <c r="E235" s="5">
        <v>58.6</v>
      </c>
      <c r="F235" s="5">
        <v>20.399999999999999</v>
      </c>
      <c r="G235" s="5">
        <v>2.8</v>
      </c>
      <c r="H235" s="1">
        <f t="shared" si="6"/>
        <v>4.0000000000000107</v>
      </c>
      <c r="I235" s="2">
        <f t="shared" si="7"/>
        <v>72.8</v>
      </c>
    </row>
    <row r="236" spans="1:9" ht="13.5" customHeight="1" x14ac:dyDescent="0.2">
      <c r="A236" s="6">
        <v>2016</v>
      </c>
      <c r="B236" s="4">
        <v>2</v>
      </c>
      <c r="C236" s="4">
        <v>5</v>
      </c>
      <c r="D236" s="5">
        <v>16.3</v>
      </c>
      <c r="E236" s="5">
        <v>61.2</v>
      </c>
      <c r="F236" s="5">
        <v>16</v>
      </c>
      <c r="G236" s="5">
        <v>2.7</v>
      </c>
      <c r="H236" s="1">
        <f t="shared" si="6"/>
        <v>3.7999999999999936</v>
      </c>
      <c r="I236" s="2">
        <f t="shared" si="7"/>
        <v>77.5</v>
      </c>
    </row>
    <row r="237" spans="1:9" ht="13.5" customHeight="1" x14ac:dyDescent="0.2">
      <c r="A237" s="6">
        <v>2016</v>
      </c>
      <c r="B237" s="4">
        <v>3</v>
      </c>
      <c r="C237" s="4">
        <v>1</v>
      </c>
      <c r="D237" s="5">
        <v>17.3</v>
      </c>
      <c r="E237" s="5">
        <v>53.2</v>
      </c>
      <c r="F237" s="5">
        <v>18.3</v>
      </c>
      <c r="G237" s="5">
        <v>2.5</v>
      </c>
      <c r="H237" s="1">
        <f t="shared" si="6"/>
        <v>8.6999999999999993</v>
      </c>
      <c r="I237" s="2">
        <f t="shared" si="7"/>
        <v>70.5</v>
      </c>
    </row>
    <row r="238" spans="1:9" ht="13.5" customHeight="1" x14ac:dyDescent="0.2">
      <c r="A238" s="6">
        <v>2016</v>
      </c>
      <c r="B238" s="4">
        <v>3</v>
      </c>
      <c r="C238" s="4">
        <v>2</v>
      </c>
      <c r="D238" s="5">
        <v>17</v>
      </c>
      <c r="E238" s="5">
        <v>60.1</v>
      </c>
      <c r="F238" s="5">
        <v>16.5</v>
      </c>
      <c r="G238" s="5">
        <v>2.2000000000000002</v>
      </c>
      <c r="H238" s="1">
        <f t="shared" si="6"/>
        <v>4.1999999999999957</v>
      </c>
      <c r="I238" s="2">
        <f t="shared" si="7"/>
        <v>77.099999999999994</v>
      </c>
    </row>
    <row r="239" spans="1:9" ht="13.5" customHeight="1" x14ac:dyDescent="0.2">
      <c r="A239" s="6">
        <v>2016</v>
      </c>
      <c r="B239" s="4">
        <v>3</v>
      </c>
      <c r="C239" s="4">
        <v>3</v>
      </c>
      <c r="D239" s="5">
        <v>14.8</v>
      </c>
      <c r="E239" s="5">
        <v>61.1</v>
      </c>
      <c r="F239" s="5">
        <v>17.2</v>
      </c>
      <c r="G239" s="5">
        <v>3.2</v>
      </c>
      <c r="H239" s="1">
        <f t="shared" si="6"/>
        <v>3.6999999999999922</v>
      </c>
      <c r="I239" s="2">
        <f t="shared" si="7"/>
        <v>75.900000000000006</v>
      </c>
    </row>
    <row r="240" spans="1:9" ht="13.5" customHeight="1" x14ac:dyDescent="0.2">
      <c r="A240" s="6">
        <v>2016</v>
      </c>
      <c r="B240" s="4">
        <v>3</v>
      </c>
      <c r="C240" s="4">
        <v>4</v>
      </c>
      <c r="D240" s="5">
        <v>17.7</v>
      </c>
      <c r="E240" s="5">
        <v>53.9</v>
      </c>
      <c r="F240" s="5">
        <v>18.2</v>
      </c>
      <c r="G240" s="5">
        <v>3.6</v>
      </c>
      <c r="H240" s="1">
        <f t="shared" si="6"/>
        <v>6.600000000000005</v>
      </c>
      <c r="I240" s="2">
        <f t="shared" si="7"/>
        <v>71.599999999999994</v>
      </c>
    </row>
    <row r="241" spans="1:9" ht="13.5" customHeight="1" x14ac:dyDescent="0.2">
      <c r="A241" s="6">
        <v>2016</v>
      </c>
      <c r="B241" s="4">
        <v>3</v>
      </c>
      <c r="C241" s="4">
        <v>5</v>
      </c>
      <c r="D241" s="5">
        <v>16</v>
      </c>
      <c r="E241" s="5">
        <v>60.2</v>
      </c>
      <c r="F241" s="5">
        <v>16.899999999999999</v>
      </c>
      <c r="G241" s="5">
        <v>2.7</v>
      </c>
      <c r="H241" s="1">
        <f t="shared" si="6"/>
        <v>4.2000000000000028</v>
      </c>
      <c r="I241" s="2">
        <f t="shared" si="7"/>
        <v>76.2</v>
      </c>
    </row>
    <row r="242" spans="1:9" ht="13.5" customHeight="1" x14ac:dyDescent="0.2">
      <c r="A242" s="6">
        <v>2017</v>
      </c>
      <c r="B242" s="4">
        <v>1</v>
      </c>
      <c r="C242" s="4">
        <v>1</v>
      </c>
      <c r="D242" s="5">
        <v>16.600000000000001</v>
      </c>
      <c r="E242" s="5">
        <v>59.1</v>
      </c>
      <c r="F242" s="5">
        <v>15.7</v>
      </c>
      <c r="G242" s="5">
        <v>3.1</v>
      </c>
      <c r="H242" s="1">
        <f t="shared" si="6"/>
        <v>5.5</v>
      </c>
      <c r="I242" s="2">
        <f t="shared" si="7"/>
        <v>75.7</v>
      </c>
    </row>
    <row r="243" spans="1:9" ht="13.5" customHeight="1" x14ac:dyDescent="0.2">
      <c r="A243" s="6">
        <v>2017</v>
      </c>
      <c r="B243" s="4">
        <v>1</v>
      </c>
      <c r="C243" s="4">
        <v>2</v>
      </c>
      <c r="D243" s="5">
        <v>16.3</v>
      </c>
      <c r="E243" s="5">
        <v>60.3</v>
      </c>
      <c r="F243" s="5">
        <v>17.2</v>
      </c>
      <c r="G243" s="5">
        <v>2.4</v>
      </c>
      <c r="H243" s="1">
        <f t="shared" si="6"/>
        <v>3.7999999999999936</v>
      </c>
      <c r="I243" s="2">
        <f t="shared" si="7"/>
        <v>76.599999999999994</v>
      </c>
    </row>
    <row r="244" spans="1:9" ht="13.5" customHeight="1" x14ac:dyDescent="0.2">
      <c r="A244" s="6">
        <v>2017</v>
      </c>
      <c r="B244" s="4">
        <v>1</v>
      </c>
      <c r="C244" s="4">
        <v>3</v>
      </c>
      <c r="D244" s="5">
        <v>14.4</v>
      </c>
      <c r="E244" s="5">
        <v>59.9</v>
      </c>
      <c r="F244" s="5">
        <v>19</v>
      </c>
      <c r="G244" s="5">
        <v>3.4</v>
      </c>
      <c r="H244" s="1">
        <f t="shared" si="6"/>
        <v>3.2999999999999954</v>
      </c>
      <c r="I244" s="2">
        <f t="shared" si="7"/>
        <v>74.3</v>
      </c>
    </row>
    <row r="245" spans="1:9" ht="13.5" customHeight="1" x14ac:dyDescent="0.2">
      <c r="A245" s="6">
        <v>2017</v>
      </c>
      <c r="B245" s="4">
        <v>1</v>
      </c>
      <c r="C245" s="4">
        <v>4</v>
      </c>
      <c r="D245" s="5">
        <v>23.7</v>
      </c>
      <c r="E245" s="5">
        <v>54.3</v>
      </c>
      <c r="F245" s="5">
        <v>14.6</v>
      </c>
      <c r="G245" s="5">
        <v>0.9</v>
      </c>
      <c r="H245" s="1">
        <f t="shared" si="6"/>
        <v>6.5000000000000036</v>
      </c>
      <c r="I245" s="2">
        <f t="shared" si="7"/>
        <v>78</v>
      </c>
    </row>
    <row r="246" spans="1:9" ht="13.5" customHeight="1" x14ac:dyDescent="0.2">
      <c r="A246" s="6">
        <v>2017</v>
      </c>
      <c r="B246" s="4">
        <v>1</v>
      </c>
      <c r="C246" s="4">
        <v>5</v>
      </c>
      <c r="D246" s="5">
        <v>15.6</v>
      </c>
      <c r="E246" s="5">
        <v>59.9</v>
      </c>
      <c r="F246" s="5">
        <v>17.899999999999999</v>
      </c>
      <c r="G246" s="5">
        <v>2.9</v>
      </c>
      <c r="H246" s="1">
        <f t="shared" si="6"/>
        <v>3.6999999999999904</v>
      </c>
      <c r="I246" s="2">
        <f t="shared" si="7"/>
        <v>75.5</v>
      </c>
    </row>
    <row r="247" spans="1:9" ht="13.5" customHeight="1" x14ac:dyDescent="0.2">
      <c r="A247" s="6">
        <v>2017</v>
      </c>
      <c r="B247" s="4">
        <v>2</v>
      </c>
      <c r="C247" s="4">
        <v>1</v>
      </c>
      <c r="D247" s="5">
        <v>17.399999999999999</v>
      </c>
      <c r="E247" s="5">
        <v>54</v>
      </c>
      <c r="F247" s="5">
        <v>17.100000000000001</v>
      </c>
      <c r="G247" s="5">
        <v>4</v>
      </c>
      <c r="H247" s="1">
        <f t="shared" si="6"/>
        <v>7.5000000000000071</v>
      </c>
      <c r="I247" s="2">
        <f t="shared" si="7"/>
        <v>71.400000000000006</v>
      </c>
    </row>
    <row r="248" spans="1:9" ht="13.5" customHeight="1" x14ac:dyDescent="0.2">
      <c r="A248" s="6">
        <v>2017</v>
      </c>
      <c r="B248" s="4">
        <v>2</v>
      </c>
      <c r="C248" s="4">
        <v>2</v>
      </c>
      <c r="D248" s="5">
        <v>16.2</v>
      </c>
      <c r="E248" s="5">
        <v>62</v>
      </c>
      <c r="F248" s="5">
        <v>15.1</v>
      </c>
      <c r="G248" s="5">
        <v>2.6</v>
      </c>
      <c r="H248" s="1">
        <f t="shared" si="6"/>
        <v>4.1000000000000121</v>
      </c>
      <c r="I248" s="2">
        <f t="shared" si="7"/>
        <v>78.2</v>
      </c>
    </row>
    <row r="249" spans="1:9" ht="13.5" customHeight="1" x14ac:dyDescent="0.2">
      <c r="A249" s="6">
        <v>2017</v>
      </c>
      <c r="B249" s="4">
        <v>2</v>
      </c>
      <c r="C249" s="4">
        <v>3</v>
      </c>
      <c r="D249" s="5">
        <v>15.7</v>
      </c>
      <c r="E249" s="5">
        <v>60.8</v>
      </c>
      <c r="F249" s="5">
        <v>17</v>
      </c>
      <c r="G249" s="5">
        <v>3.5</v>
      </c>
      <c r="H249" s="1">
        <f t="shared" si="6"/>
        <v>3.0000000000000036</v>
      </c>
      <c r="I249" s="2">
        <f t="shared" si="7"/>
        <v>76.5</v>
      </c>
    </row>
    <row r="250" spans="1:9" ht="13.5" customHeight="1" x14ac:dyDescent="0.2">
      <c r="A250" s="6">
        <v>2017</v>
      </c>
      <c r="B250" s="4">
        <v>2</v>
      </c>
      <c r="C250" s="4">
        <v>4</v>
      </c>
      <c r="D250" s="5">
        <v>18.2</v>
      </c>
      <c r="E250" s="5">
        <v>58</v>
      </c>
      <c r="F250" s="5">
        <v>13.2</v>
      </c>
      <c r="G250" s="5">
        <v>3.8</v>
      </c>
      <c r="H250" s="1">
        <f t="shared" si="6"/>
        <v>6.8000000000000007</v>
      </c>
      <c r="I250" s="2">
        <f t="shared" si="7"/>
        <v>76.2</v>
      </c>
    </row>
    <row r="251" spans="1:9" ht="13.5" customHeight="1" x14ac:dyDescent="0.2">
      <c r="A251" s="6">
        <v>2017</v>
      </c>
      <c r="B251" s="4">
        <v>2</v>
      </c>
      <c r="C251" s="4">
        <v>5</v>
      </c>
      <c r="D251" s="5">
        <v>16</v>
      </c>
      <c r="E251" s="5">
        <v>61</v>
      </c>
      <c r="F251" s="5">
        <v>16.100000000000001</v>
      </c>
      <c r="G251" s="5">
        <v>3.1</v>
      </c>
      <c r="H251" s="1">
        <f t="shared" si="6"/>
        <v>3.8000000000000114</v>
      </c>
      <c r="I251" s="2">
        <f t="shared" si="7"/>
        <v>77</v>
      </c>
    </row>
    <row r="252" spans="1:9" ht="13.5" customHeight="1" x14ac:dyDescent="0.2">
      <c r="A252" s="6">
        <v>2017</v>
      </c>
      <c r="B252" s="4">
        <v>3</v>
      </c>
      <c r="C252" s="4">
        <v>1</v>
      </c>
      <c r="D252" s="5">
        <v>16.899999999999999</v>
      </c>
      <c r="E252" s="5">
        <v>57.1</v>
      </c>
      <c r="F252" s="5">
        <v>16.2</v>
      </c>
      <c r="G252" s="5">
        <v>3.5</v>
      </c>
      <c r="H252" s="1">
        <f t="shared" si="6"/>
        <v>6.2999999999999972</v>
      </c>
      <c r="I252" s="2">
        <f t="shared" si="7"/>
        <v>74</v>
      </c>
    </row>
    <row r="253" spans="1:9" ht="13.5" customHeight="1" x14ac:dyDescent="0.2">
      <c r="A253" s="6">
        <v>2017</v>
      </c>
      <c r="B253" s="4">
        <v>3</v>
      </c>
      <c r="C253" s="4">
        <v>2</v>
      </c>
      <c r="D253" s="5">
        <v>16.2</v>
      </c>
      <c r="E253" s="5">
        <v>61</v>
      </c>
      <c r="F253" s="5">
        <v>16.399999999999999</v>
      </c>
      <c r="G253" s="5">
        <v>2.5</v>
      </c>
      <c r="H253" s="1">
        <f t="shared" si="6"/>
        <v>3.899999999999995</v>
      </c>
      <c r="I253" s="2">
        <f t="shared" si="7"/>
        <v>77.2</v>
      </c>
    </row>
    <row r="254" spans="1:9" ht="13.5" customHeight="1" x14ac:dyDescent="0.2">
      <c r="A254" s="6">
        <v>2017</v>
      </c>
      <c r="B254" s="4">
        <v>3</v>
      </c>
      <c r="C254" s="4">
        <v>3</v>
      </c>
      <c r="D254" s="5">
        <v>14.9</v>
      </c>
      <c r="E254" s="5">
        <v>60.3</v>
      </c>
      <c r="F254" s="5">
        <v>18.100000000000001</v>
      </c>
      <c r="G254" s="5">
        <v>3.4</v>
      </c>
      <c r="H254" s="1">
        <f t="shared" ref="H254:H286" si="8">100-G254-F254-E254-D254</f>
        <v>3.3000000000000025</v>
      </c>
      <c r="I254" s="2">
        <f t="shared" ref="I254:I286" si="9">D254+E254</f>
        <v>75.2</v>
      </c>
    </row>
    <row r="255" spans="1:9" ht="13.5" customHeight="1" x14ac:dyDescent="0.2">
      <c r="A255" s="6">
        <v>2017</v>
      </c>
      <c r="B255" s="4">
        <v>3</v>
      </c>
      <c r="C255" s="4">
        <v>4</v>
      </c>
      <c r="D255" s="5">
        <v>22</v>
      </c>
      <c r="E255" s="5">
        <v>55.4</v>
      </c>
      <c r="F255" s="5">
        <v>14.2</v>
      </c>
      <c r="G255" s="5">
        <v>1.8</v>
      </c>
      <c r="H255" s="1">
        <f t="shared" si="8"/>
        <v>6.6000000000000014</v>
      </c>
      <c r="I255" s="2">
        <f t="shared" si="9"/>
        <v>77.400000000000006</v>
      </c>
    </row>
    <row r="256" spans="1:9" ht="13.5" customHeight="1" x14ac:dyDescent="0.2">
      <c r="A256" s="6">
        <v>2017</v>
      </c>
      <c r="B256" s="4">
        <v>3</v>
      </c>
      <c r="C256" s="4">
        <v>5</v>
      </c>
      <c r="D256" s="5">
        <v>15.8</v>
      </c>
      <c r="E256" s="5">
        <v>60.4</v>
      </c>
      <c r="F256" s="5">
        <v>17.2</v>
      </c>
      <c r="G256" s="5">
        <v>3</v>
      </c>
      <c r="H256" s="1">
        <f t="shared" si="8"/>
        <v>3.5999999999999979</v>
      </c>
      <c r="I256" s="2">
        <f t="shared" si="9"/>
        <v>76.2</v>
      </c>
    </row>
    <row r="257" spans="1:9" ht="13.5" customHeight="1" x14ac:dyDescent="0.2">
      <c r="A257" s="6">
        <v>2018</v>
      </c>
      <c r="B257" s="4">
        <v>1</v>
      </c>
      <c r="C257" s="4">
        <v>1</v>
      </c>
      <c r="D257" s="5">
        <v>14.8</v>
      </c>
      <c r="E257" s="5">
        <v>62.1</v>
      </c>
      <c r="F257" s="5">
        <v>13.8</v>
      </c>
      <c r="G257" s="5">
        <v>5.7</v>
      </c>
      <c r="H257" s="1">
        <f t="shared" si="8"/>
        <v>3.5999999999999979</v>
      </c>
      <c r="I257" s="2">
        <f t="shared" si="9"/>
        <v>76.900000000000006</v>
      </c>
    </row>
    <row r="258" spans="1:9" ht="13.5" customHeight="1" x14ac:dyDescent="0.2">
      <c r="A258" s="6">
        <v>2018</v>
      </c>
      <c r="B258" s="4">
        <v>1</v>
      </c>
      <c r="C258" s="4">
        <v>2</v>
      </c>
      <c r="D258" s="5">
        <v>16.399999999999999</v>
      </c>
      <c r="E258" s="5">
        <v>61.4</v>
      </c>
      <c r="F258" s="5">
        <v>17.2</v>
      </c>
      <c r="G258" s="5">
        <v>2.2999999999999998</v>
      </c>
      <c r="H258" s="1">
        <f t="shared" si="8"/>
        <v>2.7000000000000028</v>
      </c>
      <c r="I258" s="2">
        <f t="shared" si="9"/>
        <v>77.8</v>
      </c>
    </row>
    <row r="259" spans="1:9" ht="13.5" customHeight="1" x14ac:dyDescent="0.2">
      <c r="A259" s="6">
        <v>2018</v>
      </c>
      <c r="B259" s="4">
        <v>1</v>
      </c>
      <c r="C259" s="4">
        <v>3</v>
      </c>
      <c r="D259" s="5">
        <v>14.1</v>
      </c>
      <c r="E259" s="5">
        <v>60.3</v>
      </c>
      <c r="F259" s="5">
        <v>19.600000000000001</v>
      </c>
      <c r="G259" s="5">
        <v>3.5</v>
      </c>
      <c r="H259" s="1">
        <f t="shared" si="8"/>
        <v>2.5000000000000089</v>
      </c>
      <c r="I259" s="2">
        <f t="shared" si="9"/>
        <v>74.399999999999991</v>
      </c>
    </row>
    <row r="260" spans="1:9" ht="13.5" customHeight="1" x14ac:dyDescent="0.2">
      <c r="A260" s="6">
        <v>2018</v>
      </c>
      <c r="B260" s="4">
        <v>1</v>
      </c>
      <c r="C260" s="4">
        <v>4</v>
      </c>
      <c r="D260" s="5">
        <v>23.1</v>
      </c>
      <c r="E260" s="5">
        <v>52.7</v>
      </c>
      <c r="F260" s="5">
        <v>17.399999999999999</v>
      </c>
      <c r="G260" s="5">
        <v>2.2000000000000002</v>
      </c>
      <c r="H260" s="1">
        <f t="shared" si="8"/>
        <v>4.6000000000000014</v>
      </c>
      <c r="I260" s="2">
        <f t="shared" si="9"/>
        <v>75.800000000000011</v>
      </c>
    </row>
    <row r="261" spans="1:9" ht="13.5" customHeight="1" x14ac:dyDescent="0.2">
      <c r="A261" s="6">
        <v>2018</v>
      </c>
      <c r="B261" s="4">
        <v>1</v>
      </c>
      <c r="C261" s="4">
        <v>5</v>
      </c>
      <c r="D261" s="5">
        <v>15.4</v>
      </c>
      <c r="E261" s="5">
        <v>60.7</v>
      </c>
      <c r="F261" s="5">
        <v>18.2</v>
      </c>
      <c r="G261" s="5">
        <v>3.1</v>
      </c>
      <c r="H261" s="1">
        <f t="shared" si="8"/>
        <v>2.5999999999999996</v>
      </c>
      <c r="I261" s="2">
        <f t="shared" si="9"/>
        <v>76.100000000000009</v>
      </c>
    </row>
    <row r="262" spans="1:9" ht="13.5" customHeight="1" x14ac:dyDescent="0.2">
      <c r="A262" s="6">
        <v>2018</v>
      </c>
      <c r="B262" s="4">
        <v>2</v>
      </c>
      <c r="C262" s="4">
        <v>1</v>
      </c>
      <c r="D262" s="5">
        <v>22.5</v>
      </c>
      <c r="E262" s="5">
        <v>54.3</v>
      </c>
      <c r="F262" s="5">
        <v>18.3</v>
      </c>
      <c r="G262" s="5">
        <v>2.6</v>
      </c>
      <c r="H262" s="1">
        <f t="shared" si="8"/>
        <v>2.3000000000000114</v>
      </c>
      <c r="I262" s="2">
        <f t="shared" si="9"/>
        <v>76.8</v>
      </c>
    </row>
    <row r="263" spans="1:9" ht="13.5" customHeight="1" x14ac:dyDescent="0.2">
      <c r="A263" s="6">
        <v>2018</v>
      </c>
      <c r="B263" s="4">
        <v>2</v>
      </c>
      <c r="C263" s="4">
        <v>2</v>
      </c>
      <c r="D263" s="5">
        <v>16.899999999999999</v>
      </c>
      <c r="E263" s="5">
        <v>62</v>
      </c>
      <c r="F263" s="5">
        <v>16</v>
      </c>
      <c r="G263" s="5">
        <v>2.6</v>
      </c>
      <c r="H263" s="1">
        <f t="shared" si="8"/>
        <v>2.5000000000000071</v>
      </c>
      <c r="I263" s="2">
        <f t="shared" si="9"/>
        <v>78.900000000000006</v>
      </c>
    </row>
    <row r="264" spans="1:9" ht="13.5" customHeight="1" x14ac:dyDescent="0.2">
      <c r="A264" s="6">
        <v>2018</v>
      </c>
      <c r="B264" s="4">
        <v>2</v>
      </c>
      <c r="C264" s="4">
        <v>3</v>
      </c>
      <c r="D264" s="5">
        <v>15.1</v>
      </c>
      <c r="E264" s="5">
        <v>61.6</v>
      </c>
      <c r="F264" s="5">
        <v>17.899999999999999</v>
      </c>
      <c r="G264" s="5">
        <v>3.3</v>
      </c>
      <c r="H264" s="1">
        <f t="shared" si="8"/>
        <v>2.1000000000000103</v>
      </c>
      <c r="I264" s="2">
        <f t="shared" si="9"/>
        <v>76.7</v>
      </c>
    </row>
    <row r="265" spans="1:9" ht="13.5" customHeight="1" x14ac:dyDescent="0.2">
      <c r="A265" s="6">
        <v>2018</v>
      </c>
      <c r="B265" s="4">
        <v>2</v>
      </c>
      <c r="C265" s="4">
        <v>4</v>
      </c>
      <c r="D265" s="5">
        <v>16.7</v>
      </c>
      <c r="E265" s="5">
        <v>57.8</v>
      </c>
      <c r="F265" s="5">
        <v>13.1</v>
      </c>
      <c r="G265" s="5">
        <v>5.3</v>
      </c>
      <c r="H265" s="1">
        <f t="shared" si="8"/>
        <v>7.1000000000000121</v>
      </c>
      <c r="I265" s="2">
        <f t="shared" si="9"/>
        <v>74.5</v>
      </c>
    </row>
    <row r="266" spans="1:9" ht="13.5" customHeight="1" x14ac:dyDescent="0.2">
      <c r="A266" s="6">
        <v>2018</v>
      </c>
      <c r="B266" s="4">
        <v>2</v>
      </c>
      <c r="C266" s="4">
        <v>5</v>
      </c>
      <c r="D266" s="5">
        <v>16.2</v>
      </c>
      <c r="E266" s="5">
        <v>61.4</v>
      </c>
      <c r="F266" s="5">
        <v>17</v>
      </c>
      <c r="G266" s="5">
        <v>3</v>
      </c>
      <c r="H266" s="1">
        <f t="shared" si="8"/>
        <v>2.4000000000000021</v>
      </c>
      <c r="I266" s="2">
        <f t="shared" si="9"/>
        <v>77.599999999999994</v>
      </c>
    </row>
    <row r="267" spans="1:9" ht="13.5" customHeight="1" x14ac:dyDescent="0.2">
      <c r="A267" s="6">
        <v>2018</v>
      </c>
      <c r="B267" s="4">
        <v>3</v>
      </c>
      <c r="C267" s="4">
        <v>1</v>
      </c>
      <c r="D267" s="5">
        <v>17.7</v>
      </c>
      <c r="E267" s="5">
        <v>59.2</v>
      </c>
      <c r="F267" s="5">
        <v>15.5</v>
      </c>
      <c r="G267" s="5">
        <v>4.5999999999999996</v>
      </c>
      <c r="H267" s="1">
        <f t="shared" si="8"/>
        <v>3.0000000000000036</v>
      </c>
      <c r="I267" s="2">
        <f t="shared" si="9"/>
        <v>76.900000000000006</v>
      </c>
    </row>
    <row r="268" spans="1:9" ht="13.5" customHeight="1" x14ac:dyDescent="0.2">
      <c r="A268" s="6">
        <v>2018</v>
      </c>
      <c r="B268" s="4">
        <v>3</v>
      </c>
      <c r="C268" s="4">
        <v>2</v>
      </c>
      <c r="D268" s="5">
        <v>16.600000000000001</v>
      </c>
      <c r="E268" s="5">
        <v>61.7</v>
      </c>
      <c r="F268" s="5">
        <v>16.7</v>
      </c>
      <c r="G268" s="5">
        <v>2.4</v>
      </c>
      <c r="H268" s="1">
        <f t="shared" si="8"/>
        <v>2.5999999999999872</v>
      </c>
      <c r="I268" s="2">
        <f t="shared" si="9"/>
        <v>78.300000000000011</v>
      </c>
    </row>
    <row r="269" spans="1:9" ht="13.5" customHeight="1" x14ac:dyDescent="0.2">
      <c r="A269" s="6">
        <v>2018</v>
      </c>
      <c r="B269" s="4">
        <v>3</v>
      </c>
      <c r="C269" s="4">
        <v>3</v>
      </c>
      <c r="D269" s="5">
        <v>14.5</v>
      </c>
      <c r="E269" s="5">
        <v>60.9</v>
      </c>
      <c r="F269" s="5">
        <v>18.899999999999999</v>
      </c>
      <c r="G269" s="5">
        <v>3.4</v>
      </c>
      <c r="H269" s="1">
        <f t="shared" si="8"/>
        <v>2.2999999999999901</v>
      </c>
      <c r="I269" s="2">
        <f t="shared" si="9"/>
        <v>75.400000000000006</v>
      </c>
    </row>
    <row r="270" spans="1:9" ht="13.5" customHeight="1" x14ac:dyDescent="0.2">
      <c r="A270" s="6">
        <v>2018</v>
      </c>
      <c r="B270" s="4">
        <v>3</v>
      </c>
      <c r="C270" s="4">
        <v>4</v>
      </c>
      <c r="D270" s="5">
        <v>21.1</v>
      </c>
      <c r="E270" s="5">
        <v>54.3</v>
      </c>
      <c r="F270" s="5">
        <v>16.100000000000001</v>
      </c>
      <c r="G270" s="5">
        <v>3.2</v>
      </c>
      <c r="H270" s="1">
        <f t="shared" si="8"/>
        <v>5.2999999999999901</v>
      </c>
      <c r="I270" s="2">
        <f t="shared" si="9"/>
        <v>75.400000000000006</v>
      </c>
    </row>
    <row r="271" spans="1:9" ht="13.5" customHeight="1" x14ac:dyDescent="0.2">
      <c r="A271" s="6">
        <v>2018</v>
      </c>
      <c r="B271" s="4">
        <v>3</v>
      </c>
      <c r="C271" s="4">
        <v>5</v>
      </c>
      <c r="D271" s="5">
        <v>15.7</v>
      </c>
      <c r="E271" s="5">
        <v>61</v>
      </c>
      <c r="F271" s="5">
        <v>17.7</v>
      </c>
      <c r="G271" s="5">
        <v>3</v>
      </c>
      <c r="H271" s="1">
        <f t="shared" si="8"/>
        <v>2.5999999999999979</v>
      </c>
      <c r="I271" s="2">
        <f t="shared" si="9"/>
        <v>76.7</v>
      </c>
    </row>
    <row r="272" spans="1:9" ht="13.5" customHeight="1" x14ac:dyDescent="0.2">
      <c r="A272" s="6">
        <v>2019</v>
      </c>
      <c r="B272" s="4">
        <v>1</v>
      </c>
      <c r="C272" s="4">
        <v>1</v>
      </c>
      <c r="D272" s="5">
        <v>18.899999999999999</v>
      </c>
      <c r="E272" s="5">
        <v>54.7</v>
      </c>
      <c r="F272" s="5">
        <v>14.5</v>
      </c>
      <c r="G272" s="5">
        <v>4.0999999999999996</v>
      </c>
      <c r="H272" s="1">
        <f t="shared" si="8"/>
        <v>7.8000000000000043</v>
      </c>
      <c r="I272" s="10">
        <f t="shared" si="9"/>
        <v>73.599999999999994</v>
      </c>
    </row>
    <row r="273" spans="1:9" ht="13.5" customHeight="1" x14ac:dyDescent="0.2">
      <c r="A273" s="6">
        <v>2019</v>
      </c>
      <c r="B273" s="4">
        <v>1</v>
      </c>
      <c r="C273" s="4">
        <v>2</v>
      </c>
      <c r="D273" s="5">
        <v>17.7</v>
      </c>
      <c r="E273" s="5">
        <v>60.5</v>
      </c>
      <c r="F273" s="5">
        <v>16.100000000000001</v>
      </c>
      <c r="G273" s="5">
        <v>2.8</v>
      </c>
      <c r="H273" s="1">
        <f t="shared" si="8"/>
        <v>2.899999999999995</v>
      </c>
      <c r="I273" s="10">
        <f t="shared" si="9"/>
        <v>78.2</v>
      </c>
    </row>
    <row r="274" spans="1:9" ht="13.5" customHeight="1" x14ac:dyDescent="0.2">
      <c r="A274" s="6">
        <v>2019</v>
      </c>
      <c r="B274" s="4">
        <v>1</v>
      </c>
      <c r="C274" s="4">
        <v>3</v>
      </c>
      <c r="D274" s="5">
        <v>16</v>
      </c>
      <c r="E274" s="5">
        <v>61.7</v>
      </c>
      <c r="F274" s="5">
        <v>16.3</v>
      </c>
      <c r="G274" s="5">
        <v>3</v>
      </c>
      <c r="H274" s="1">
        <f t="shared" si="8"/>
        <v>3</v>
      </c>
      <c r="I274" s="10">
        <f t="shared" si="9"/>
        <v>77.7</v>
      </c>
    </row>
    <row r="275" spans="1:9" ht="13.5" customHeight="1" x14ac:dyDescent="0.2">
      <c r="A275" s="6">
        <v>2019</v>
      </c>
      <c r="B275" s="4">
        <v>1</v>
      </c>
      <c r="C275" s="4">
        <v>4</v>
      </c>
      <c r="D275" s="5">
        <v>19.5</v>
      </c>
      <c r="E275" s="5">
        <v>56.3</v>
      </c>
      <c r="F275" s="5">
        <v>14.6</v>
      </c>
      <c r="G275" s="5">
        <v>1.7</v>
      </c>
      <c r="H275" s="1">
        <f t="shared" si="8"/>
        <v>7.9000000000000057</v>
      </c>
      <c r="I275" s="10">
        <f t="shared" si="9"/>
        <v>75.8</v>
      </c>
    </row>
    <row r="276" spans="1:9" ht="13.5" customHeight="1" x14ac:dyDescent="0.2">
      <c r="A276" s="6">
        <v>2019</v>
      </c>
      <c r="B276" s="4">
        <v>1</v>
      </c>
      <c r="C276" s="4">
        <v>5</v>
      </c>
      <c r="D276" s="5">
        <v>17</v>
      </c>
      <c r="E276" s="5">
        <v>60.7</v>
      </c>
      <c r="F276" s="5">
        <v>16.100000000000001</v>
      </c>
      <c r="G276" s="5">
        <v>2.9</v>
      </c>
      <c r="H276" s="1">
        <f t="shared" si="8"/>
        <v>3.2999999999999972</v>
      </c>
      <c r="I276" s="2">
        <f t="shared" si="9"/>
        <v>77.7</v>
      </c>
    </row>
    <row r="277" spans="1:9" ht="13.5" customHeight="1" x14ac:dyDescent="0.2">
      <c r="A277" s="6">
        <v>2019</v>
      </c>
      <c r="B277" s="4">
        <v>2</v>
      </c>
      <c r="C277" s="4">
        <v>1</v>
      </c>
      <c r="D277" s="5">
        <v>23</v>
      </c>
      <c r="E277" s="5">
        <v>55.5</v>
      </c>
      <c r="F277" s="5">
        <v>11.7</v>
      </c>
      <c r="G277" s="5">
        <v>4.0999999999999996</v>
      </c>
      <c r="H277" s="1">
        <f t="shared" si="8"/>
        <v>5.7000000000000028</v>
      </c>
      <c r="I277" s="11">
        <f t="shared" si="9"/>
        <v>78.5</v>
      </c>
    </row>
    <row r="278" spans="1:9" ht="13.5" customHeight="1" x14ac:dyDescent="0.2">
      <c r="A278" s="6">
        <v>2019</v>
      </c>
      <c r="B278" s="4">
        <v>2</v>
      </c>
      <c r="C278" s="4">
        <v>2</v>
      </c>
      <c r="D278" s="5">
        <v>16</v>
      </c>
      <c r="E278" s="5">
        <v>61.6</v>
      </c>
      <c r="F278" s="5">
        <v>16</v>
      </c>
      <c r="G278" s="5">
        <v>3.6</v>
      </c>
      <c r="H278" s="1">
        <f t="shared" si="8"/>
        <v>2.8000000000000043</v>
      </c>
      <c r="I278" s="11">
        <f t="shared" si="9"/>
        <v>77.599999999999994</v>
      </c>
    </row>
    <row r="279" spans="1:9" ht="13.5" customHeight="1" x14ac:dyDescent="0.2">
      <c r="A279" s="6">
        <v>2019</v>
      </c>
      <c r="B279" s="4">
        <v>2</v>
      </c>
      <c r="C279" s="4">
        <v>3</v>
      </c>
      <c r="D279" s="5">
        <v>16.2</v>
      </c>
      <c r="E279" s="5">
        <v>61.7</v>
      </c>
      <c r="F279" s="5">
        <v>16.5</v>
      </c>
      <c r="G279" s="5">
        <v>3.4</v>
      </c>
      <c r="H279" s="1">
        <f t="shared" si="8"/>
        <v>2.1999999999999922</v>
      </c>
      <c r="I279" s="11">
        <f t="shared" si="9"/>
        <v>77.900000000000006</v>
      </c>
    </row>
    <row r="280" spans="1:9" ht="13.5" customHeight="1" x14ac:dyDescent="0.2">
      <c r="A280" s="6">
        <v>2019</v>
      </c>
      <c r="B280" s="4">
        <v>2</v>
      </c>
      <c r="C280" s="4">
        <v>4</v>
      </c>
      <c r="D280" s="5">
        <v>20.9</v>
      </c>
      <c r="E280" s="5">
        <v>52.5</v>
      </c>
      <c r="F280" s="5">
        <v>15.2</v>
      </c>
      <c r="G280" s="5">
        <v>3.6</v>
      </c>
      <c r="H280" s="1">
        <f t="shared" si="8"/>
        <v>7.8000000000000043</v>
      </c>
      <c r="I280" s="11">
        <f t="shared" si="9"/>
        <v>73.400000000000006</v>
      </c>
    </row>
    <row r="281" spans="1:9" ht="13.5" customHeight="1" x14ac:dyDescent="0.2">
      <c r="A281" s="6">
        <v>2019</v>
      </c>
      <c r="B281" s="4">
        <v>2</v>
      </c>
      <c r="C281" s="4">
        <v>5</v>
      </c>
      <c r="D281" s="5">
        <v>16.5</v>
      </c>
      <c r="E281" s="5">
        <v>61.2</v>
      </c>
      <c r="F281" s="5">
        <v>16</v>
      </c>
      <c r="G281" s="5">
        <v>3.5</v>
      </c>
      <c r="H281" s="1">
        <f t="shared" si="8"/>
        <v>2.7999999999999972</v>
      </c>
      <c r="I281" s="2">
        <f t="shared" si="9"/>
        <v>77.7</v>
      </c>
    </row>
    <row r="282" spans="1:9" ht="13.5" customHeight="1" x14ac:dyDescent="0.2">
      <c r="A282" s="6">
        <v>2019</v>
      </c>
      <c r="B282" s="4">
        <v>3</v>
      </c>
      <c r="C282" s="4">
        <v>1</v>
      </c>
      <c r="D282" s="5">
        <v>20.6</v>
      </c>
      <c r="E282" s="5">
        <v>55.1</v>
      </c>
      <c r="F282" s="5">
        <v>13.4</v>
      </c>
      <c r="G282" s="5">
        <v>4.0999999999999996</v>
      </c>
      <c r="H282" s="1">
        <f t="shared" si="8"/>
        <v>6.7999999999999972</v>
      </c>
      <c r="I282" s="12">
        <f t="shared" si="9"/>
        <v>75.7</v>
      </c>
    </row>
    <row r="283" spans="1:9" ht="13.5" customHeight="1" x14ac:dyDescent="0.2">
      <c r="A283" s="6">
        <v>2019</v>
      </c>
      <c r="B283" s="4">
        <v>3</v>
      </c>
      <c r="C283" s="4">
        <v>2</v>
      </c>
      <c r="D283" s="5">
        <v>17</v>
      </c>
      <c r="E283" s="5">
        <v>61</v>
      </c>
      <c r="F283" s="5">
        <v>16.100000000000001</v>
      </c>
      <c r="G283" s="5">
        <v>3.1</v>
      </c>
      <c r="H283" s="1">
        <f t="shared" si="8"/>
        <v>2.8000000000000114</v>
      </c>
      <c r="I283" s="12">
        <f t="shared" si="9"/>
        <v>78</v>
      </c>
    </row>
    <row r="284" spans="1:9" ht="13.5" customHeight="1" x14ac:dyDescent="0.2">
      <c r="A284" s="6">
        <v>2019</v>
      </c>
      <c r="B284" s="4">
        <v>3</v>
      </c>
      <c r="C284" s="4">
        <v>3</v>
      </c>
      <c r="D284" s="5">
        <v>16.100000000000001</v>
      </c>
      <c r="E284" s="5">
        <v>61.7</v>
      </c>
      <c r="F284" s="5">
        <v>16.399999999999999</v>
      </c>
      <c r="G284" s="5">
        <v>3.2</v>
      </c>
      <c r="H284" s="1">
        <f t="shared" si="8"/>
        <v>2.6000000000000014</v>
      </c>
      <c r="I284" s="12">
        <f t="shared" si="9"/>
        <v>77.800000000000011</v>
      </c>
    </row>
    <row r="285" spans="1:9" ht="13.5" customHeight="1" x14ac:dyDescent="0.2">
      <c r="A285" s="6">
        <v>2019</v>
      </c>
      <c r="B285" s="4">
        <v>3</v>
      </c>
      <c r="C285" s="4">
        <v>4</v>
      </c>
      <c r="D285" s="5">
        <v>19.899999999999999</v>
      </c>
      <c r="E285" s="5">
        <v>55.2</v>
      </c>
      <c r="F285" s="5">
        <v>14.8</v>
      </c>
      <c r="G285" s="5">
        <v>2.2999999999999998</v>
      </c>
      <c r="H285" s="1">
        <f t="shared" si="8"/>
        <v>7.8000000000000043</v>
      </c>
      <c r="I285" s="12">
        <f t="shared" si="9"/>
        <v>75.099999999999994</v>
      </c>
    </row>
    <row r="286" spans="1:9" ht="13.5" customHeight="1" x14ac:dyDescent="0.2">
      <c r="A286" s="6">
        <v>2019</v>
      </c>
      <c r="B286" s="4">
        <v>3</v>
      </c>
      <c r="C286" s="4">
        <v>5</v>
      </c>
      <c r="D286" s="5">
        <v>16.8</v>
      </c>
      <c r="E286" s="5">
        <v>60.9</v>
      </c>
      <c r="F286" s="5">
        <v>16.100000000000001</v>
      </c>
      <c r="G286" s="5">
        <v>3.2</v>
      </c>
      <c r="H286" s="1">
        <f t="shared" si="8"/>
        <v>2.9999999999999893</v>
      </c>
      <c r="I286" s="2">
        <f t="shared" si="9"/>
        <v>77.7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EF93-53F5-4489-9617-F903EB19EF52}">
  <dimension ref="A1:A16"/>
  <sheetViews>
    <sheetView workbookViewId="0">
      <selection activeCell="E15" sqref="E15"/>
    </sheetView>
  </sheetViews>
  <sheetFormatPr defaultRowHeight="12.75" x14ac:dyDescent="0.2"/>
  <cols>
    <col min="1" max="1" width="15.5703125" style="2" customWidth="1"/>
  </cols>
  <sheetData>
    <row r="1" spans="1:1" x14ac:dyDescent="0.2">
      <c r="A1" s="9"/>
    </row>
    <row r="2" spans="1:1" x14ac:dyDescent="0.2">
      <c r="A2" s="2">
        <f>(1/5*tassi!I242+1/5*tassi!I257+3/5*tassi!I272)/100</f>
        <v>0.74680000000000002</v>
      </c>
    </row>
    <row r="3" spans="1:1" x14ac:dyDescent="0.2">
      <c r="A3" s="2">
        <f>(1/5*tassi!I243+1/5*tassi!I258+3/5*tassi!I273)/100</f>
        <v>0.77800000000000014</v>
      </c>
    </row>
    <row r="4" spans="1:1" x14ac:dyDescent="0.2">
      <c r="A4" s="2">
        <f>(1/5*tassi!I244+1/5*tassi!I259+3/5*tassi!I274)/100</f>
        <v>0.76359999999999995</v>
      </c>
    </row>
    <row r="5" spans="1:1" x14ac:dyDescent="0.2">
      <c r="A5" s="2">
        <f>(1/5*tassi!I245+1/5*tassi!I260+3/5*tassi!I275)/100</f>
        <v>0.76240000000000008</v>
      </c>
    </row>
    <row r="6" spans="1:1" x14ac:dyDescent="0.2">
      <c r="A6" s="2">
        <f>(1/5*tassi!I246+1/5*tassi!I261+3/5*tassi!I276)/100</f>
        <v>0.76939999999999997</v>
      </c>
    </row>
    <row r="7" spans="1:1" x14ac:dyDescent="0.2">
      <c r="A7" s="2">
        <f>(1/5*tassi!I247+1/5*tassi!I262+3/5*tassi!I277)/100</f>
        <v>0.76740000000000008</v>
      </c>
    </row>
    <row r="8" spans="1:1" x14ac:dyDescent="0.2">
      <c r="A8" s="2">
        <f>(1/5*tassi!I248+1/5*tassi!I263+3/5*tassi!I278)/100</f>
        <v>0.77979999999999994</v>
      </c>
    </row>
    <row r="9" spans="1:1" x14ac:dyDescent="0.2">
      <c r="A9" s="2">
        <f>(1/5*tassi!I249+1/5*tassi!I264+3/5*tassi!I279)/100</f>
        <v>0.77379999999999993</v>
      </c>
    </row>
    <row r="10" spans="1:1" x14ac:dyDescent="0.2">
      <c r="A10" s="2">
        <f>(1/5*tassi!I250+1/5*tassi!I265+3/5*tassi!I280)/100</f>
        <v>0.74180000000000001</v>
      </c>
    </row>
    <row r="11" spans="1:1" x14ac:dyDescent="0.2">
      <c r="A11" s="2">
        <f>(1/5*tassi!I251+1/5*tassi!I266+3/5*tassi!I281)/100</f>
        <v>0.77539999999999987</v>
      </c>
    </row>
    <row r="12" spans="1:1" x14ac:dyDescent="0.2">
      <c r="A12" s="2">
        <f>(1/5*tassi!I252+1/5*tassi!I267+3/5*tassi!I282)/100</f>
        <v>0.75600000000000012</v>
      </c>
    </row>
    <row r="13" spans="1:1" x14ac:dyDescent="0.2">
      <c r="A13" s="2">
        <f>(1/5*tassi!I253+1/5*tassi!I268+3/5*tassi!I283)/100</f>
        <v>0.77900000000000003</v>
      </c>
    </row>
    <row r="14" spans="1:1" x14ac:dyDescent="0.2">
      <c r="A14" s="2">
        <f>(1/5*tassi!I254+1/5*tassi!I269+3/5*tassi!I284)/100</f>
        <v>0.76800000000000013</v>
      </c>
    </row>
    <row r="15" spans="1:1" x14ac:dyDescent="0.2">
      <c r="A15" s="2">
        <f>(1/5*tassi!I255+1/5*tassi!I270+3/5*tassi!I285)/100</f>
        <v>0.75620000000000009</v>
      </c>
    </row>
    <row r="16" spans="1:1" x14ac:dyDescent="0.2">
      <c r="A16" s="2">
        <f>(1/5*tassi!I256+1/5*tassi!I271+3/5*tassi!I286)/100</f>
        <v>0.77200000000000002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6E9A4-0D41-4931-B2AD-4112FB9996CD}">
  <dimension ref="A1:P108"/>
  <sheetViews>
    <sheetView zoomScale="80" zoomScaleNormal="80" workbookViewId="0">
      <selection activeCell="L15" sqref="L15"/>
    </sheetView>
  </sheetViews>
  <sheetFormatPr defaultRowHeight="15" x14ac:dyDescent="0.2"/>
  <cols>
    <col min="1" max="1" width="12" style="17" customWidth="1"/>
    <col min="2" max="3" width="10.140625" style="17" bestFit="1" customWidth="1"/>
    <col min="4" max="5" width="9.28515625" style="17" bestFit="1" customWidth="1"/>
    <col min="6" max="6" width="14.28515625" style="17" customWidth="1"/>
    <col min="7" max="7" width="9.28515625" style="17" bestFit="1" customWidth="1"/>
    <col min="8" max="8" width="11.28515625" style="17" customWidth="1"/>
    <col min="9" max="9" width="10.42578125" style="17" customWidth="1"/>
    <col min="10" max="10" width="10.5703125" style="17" customWidth="1"/>
    <col min="11" max="11" width="9.28515625" style="17" customWidth="1"/>
    <col min="12" max="12" width="13.140625" style="17" customWidth="1"/>
    <col min="13" max="13" width="9.28515625" style="17" bestFit="1" customWidth="1"/>
    <col min="14" max="14" width="21" style="17" customWidth="1"/>
    <col min="15" max="15" width="12" style="17" customWidth="1"/>
    <col min="16" max="16" width="12.85546875" style="17" customWidth="1"/>
    <col min="17" max="17" width="9.28515625" style="17" bestFit="1" customWidth="1"/>
    <col min="18" max="16384" width="9.140625" style="17"/>
  </cols>
  <sheetData>
    <row r="1" spans="1:16" x14ac:dyDescent="0.2">
      <c r="A1" s="27" t="s">
        <v>37</v>
      </c>
    </row>
    <row r="2" spans="1:16" x14ac:dyDescent="0.2">
      <c r="A2" s="15" t="s">
        <v>35</v>
      </c>
      <c r="B2" s="15"/>
      <c r="C2" s="15"/>
      <c r="D2" s="15"/>
      <c r="E2" s="15"/>
      <c r="F2" s="15" t="s">
        <v>10</v>
      </c>
      <c r="G2" s="15" t="s">
        <v>11</v>
      </c>
      <c r="H2" s="15"/>
      <c r="I2" s="15"/>
      <c r="J2" s="15"/>
      <c r="K2" s="15"/>
      <c r="L2" s="15" t="s">
        <v>12</v>
      </c>
      <c r="M2" s="15" t="s">
        <v>13</v>
      </c>
      <c r="N2" s="15" t="s">
        <v>14</v>
      </c>
      <c r="O2" s="15" t="s">
        <v>15</v>
      </c>
      <c r="P2" s="16"/>
    </row>
    <row r="3" spans="1:16" x14ac:dyDescent="0.2">
      <c r="A3" s="18" t="s">
        <v>5</v>
      </c>
      <c r="B3" s="18" t="s">
        <v>16</v>
      </c>
      <c r="C3" s="18" t="s">
        <v>17</v>
      </c>
      <c r="D3" s="18" t="s">
        <v>18</v>
      </c>
      <c r="E3" s="18" t="s">
        <v>19</v>
      </c>
      <c r="F3" s="18" t="s">
        <v>20</v>
      </c>
      <c r="G3" s="18" t="s">
        <v>21</v>
      </c>
      <c r="H3" s="18" t="s">
        <v>22</v>
      </c>
      <c r="I3" s="18" t="s">
        <v>23</v>
      </c>
      <c r="J3" s="18" t="s">
        <v>24</v>
      </c>
      <c r="K3" s="18" t="s">
        <v>25</v>
      </c>
      <c r="L3" s="18" t="s">
        <v>26</v>
      </c>
      <c r="M3" s="18" t="s">
        <v>27</v>
      </c>
      <c r="N3" s="15"/>
      <c r="O3" s="15"/>
      <c r="P3" s="16"/>
    </row>
    <row r="4" spans="1:16" x14ac:dyDescent="0.2">
      <c r="A4" s="15" t="s">
        <v>28</v>
      </c>
      <c r="B4" s="19">
        <v>3335758</v>
      </c>
      <c r="C4" s="19">
        <v>3043549</v>
      </c>
      <c r="D4" s="20">
        <v>0.14251651149639694</v>
      </c>
      <c r="E4" s="20">
        <v>0.12134938986979561</v>
      </c>
      <c r="F4" s="15">
        <f>E4-D4</f>
        <v>-2.1167121626601323E-2</v>
      </c>
      <c r="G4" s="15">
        <f>AVERAGE(D4:E4)</f>
        <v>0.13193295068309627</v>
      </c>
      <c r="H4" s="21">
        <v>78.2</v>
      </c>
      <c r="I4" s="21">
        <v>73.599999999999994</v>
      </c>
      <c r="J4" s="13">
        <f>H4/100</f>
        <v>0.78200000000000003</v>
      </c>
      <c r="K4" s="13">
        <f>I4/100</f>
        <v>0.73599999999999999</v>
      </c>
      <c r="L4" s="14">
        <f>K4-J4</f>
        <v>-4.6000000000000041E-2</v>
      </c>
      <c r="M4" s="14">
        <f>AVERAGE(J4:K4)</f>
        <v>0.75900000000000001</v>
      </c>
      <c r="N4" s="15">
        <f>F4*M4</f>
        <v>-1.6065845314590405E-2</v>
      </c>
      <c r="O4" s="15">
        <f>L4*G4</f>
        <v>-6.0689157314224333E-3</v>
      </c>
      <c r="P4" s="16"/>
    </row>
    <row r="5" spans="1:16" x14ac:dyDescent="0.2">
      <c r="A5" s="15" t="s">
        <v>29</v>
      </c>
      <c r="B5" s="19">
        <v>8764104</v>
      </c>
      <c r="C5" s="19">
        <v>7319795</v>
      </c>
      <c r="D5" s="20">
        <v>0.37443649343616003</v>
      </c>
      <c r="E5" s="20">
        <v>0.29184766114229821</v>
      </c>
      <c r="F5" s="15">
        <f>E5-D5</f>
        <v>-8.2588832293861825E-2</v>
      </c>
      <c r="G5" s="15">
        <f>AVERAGE(D5:E5)</f>
        <v>0.33314207728922912</v>
      </c>
      <c r="H5" s="21">
        <v>80.5</v>
      </c>
      <c r="I5" s="21">
        <v>78.2</v>
      </c>
      <c r="J5" s="13">
        <f t="shared" ref="J5:J7" si="0">H5/100</f>
        <v>0.80500000000000005</v>
      </c>
      <c r="K5" s="13">
        <f t="shared" ref="K5:K7" si="1">I5/100</f>
        <v>0.78200000000000003</v>
      </c>
      <c r="L5" s="14">
        <f t="shared" ref="L5:L7" si="2">K5-J5</f>
        <v>-2.300000000000002E-2</v>
      </c>
      <c r="M5" s="14">
        <f t="shared" ref="M5:M7" si="3">AVERAGE(J5:K5)</f>
        <v>0.79350000000000009</v>
      </c>
      <c r="N5" s="15">
        <f t="shared" ref="N5:N7" si="4">F5*M5</f>
        <v>-6.5534238425179372E-2</v>
      </c>
      <c r="O5" s="15">
        <f t="shared" ref="O5:O7" si="5">L5*G5</f>
        <v>-7.6622677776522763E-3</v>
      </c>
      <c r="P5" s="16"/>
    </row>
    <row r="6" spans="1:16" x14ac:dyDescent="0.2">
      <c r="A6" s="15" t="s">
        <v>30</v>
      </c>
      <c r="B6" s="19">
        <v>6987323</v>
      </c>
      <c r="C6" s="19">
        <v>8762461</v>
      </c>
      <c r="D6" s="20">
        <v>0.29852552213276223</v>
      </c>
      <c r="E6" s="20">
        <v>0.34936821983410787</v>
      </c>
      <c r="F6" s="15">
        <f t="shared" ref="F6:F7" si="6">E6-D6</f>
        <v>5.084269770134564E-2</v>
      </c>
      <c r="G6" s="15">
        <f t="shared" ref="G6" si="7">AVERAGE(D6:E6)</f>
        <v>0.32394687098343505</v>
      </c>
      <c r="H6" s="21">
        <v>79.2</v>
      </c>
      <c r="I6" s="21">
        <v>77.7</v>
      </c>
      <c r="J6" s="13">
        <f t="shared" si="0"/>
        <v>0.79200000000000004</v>
      </c>
      <c r="K6" s="13">
        <f t="shared" si="1"/>
        <v>0.77700000000000002</v>
      </c>
      <c r="L6" s="14">
        <f t="shared" si="2"/>
        <v>-1.5000000000000013E-2</v>
      </c>
      <c r="M6" s="14">
        <f t="shared" si="3"/>
        <v>0.78449999999999998</v>
      </c>
      <c r="N6" s="15">
        <f t="shared" si="4"/>
        <v>3.9886096346705653E-2</v>
      </c>
      <c r="O6" s="15">
        <f t="shared" si="5"/>
        <v>-4.85920306475153E-3</v>
      </c>
      <c r="P6" s="15"/>
    </row>
    <row r="7" spans="1:16" x14ac:dyDescent="0.2">
      <c r="A7" s="15" t="s">
        <v>31</v>
      </c>
      <c r="B7" s="19">
        <v>4318931</v>
      </c>
      <c r="C7" s="19">
        <v>5955071</v>
      </c>
      <c r="D7" s="20">
        <v>0.18452147293468082</v>
      </c>
      <c r="E7" s="20">
        <v>0.23743472915379829</v>
      </c>
      <c r="F7" s="15">
        <f t="shared" si="6"/>
        <v>5.2913256219117466E-2</v>
      </c>
      <c r="G7" s="15">
        <f>AVERAGE(D7:E7)</f>
        <v>0.21097810104423956</v>
      </c>
      <c r="H7" s="21">
        <v>77.099999999999994</v>
      </c>
      <c r="I7" s="21">
        <v>75.8</v>
      </c>
      <c r="J7" s="13">
        <f t="shared" si="0"/>
        <v>0.77099999999999991</v>
      </c>
      <c r="K7" s="13">
        <f t="shared" si="1"/>
        <v>0.75800000000000001</v>
      </c>
      <c r="L7" s="14">
        <f t="shared" si="2"/>
        <v>-1.2999999999999901E-2</v>
      </c>
      <c r="M7" s="14">
        <f t="shared" si="3"/>
        <v>0.76449999999999996</v>
      </c>
      <c r="N7" s="15">
        <f t="shared" si="4"/>
        <v>4.0452184379515303E-2</v>
      </c>
      <c r="O7" s="15">
        <f t="shared" si="5"/>
        <v>-2.7427153135750931E-3</v>
      </c>
      <c r="P7" s="15"/>
    </row>
    <row r="8" spans="1:16" x14ac:dyDescent="0.2">
      <c r="A8" s="15"/>
      <c r="B8" s="15"/>
      <c r="C8" s="15"/>
      <c r="D8" s="15"/>
      <c r="E8" s="15"/>
      <c r="F8" s="15"/>
      <c r="G8" s="15"/>
      <c r="H8" s="13"/>
      <c r="I8" s="14"/>
      <c r="J8" s="14"/>
      <c r="K8" s="14"/>
      <c r="L8" s="14"/>
      <c r="M8" s="14"/>
      <c r="N8" s="15"/>
      <c r="O8" s="15"/>
      <c r="P8" s="15"/>
    </row>
    <row r="9" spans="1:16" x14ac:dyDescent="0.2">
      <c r="A9" s="15" t="s">
        <v>32</v>
      </c>
      <c r="B9" s="15">
        <v>23406116</v>
      </c>
      <c r="C9" s="15">
        <v>25080876</v>
      </c>
      <c r="D9" s="15">
        <v>1.0000000000000002</v>
      </c>
      <c r="E9" s="15">
        <v>0.99999999999999989</v>
      </c>
      <c r="F9" s="15"/>
      <c r="G9" s="15"/>
      <c r="H9" s="15"/>
      <c r="I9" s="15"/>
      <c r="J9" s="15"/>
      <c r="K9" s="15"/>
      <c r="L9" s="15"/>
      <c r="M9" s="15"/>
      <c r="N9" s="15">
        <f>SUM(N4:N7)</f>
        <v>-1.2618030135488206E-3</v>
      </c>
      <c r="O9" s="15">
        <f>SUM(O4:O7)</f>
        <v>-2.1333101887401333E-2</v>
      </c>
      <c r="P9" s="16">
        <f>SUM(N9:O9)</f>
        <v>-2.2594904900950154E-2</v>
      </c>
    </row>
    <row r="10" spans="1:16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 t="s">
        <v>33</v>
      </c>
      <c r="O10" s="15" t="s">
        <v>34</v>
      </c>
      <c r="P10" s="15"/>
    </row>
    <row r="11" spans="1:16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x14ac:dyDescent="0.2">
      <c r="A13" s="15" t="s">
        <v>36</v>
      </c>
      <c r="B13" s="15"/>
      <c r="C13" s="15"/>
      <c r="D13" s="15"/>
      <c r="E13" s="15"/>
      <c r="F13" s="15" t="s">
        <v>10</v>
      </c>
      <c r="G13" s="15" t="s">
        <v>11</v>
      </c>
      <c r="H13" s="15"/>
      <c r="I13" s="15"/>
      <c r="J13" s="15"/>
      <c r="K13" s="15"/>
      <c r="L13" s="15" t="s">
        <v>12</v>
      </c>
      <c r="M13" s="15" t="s">
        <v>13</v>
      </c>
      <c r="N13" s="15" t="s">
        <v>14</v>
      </c>
      <c r="O13" s="15" t="s">
        <v>15</v>
      </c>
      <c r="P13" s="15"/>
    </row>
    <row r="14" spans="1:16" x14ac:dyDescent="0.2">
      <c r="A14" s="18" t="s">
        <v>5</v>
      </c>
      <c r="B14" s="18" t="s">
        <v>16</v>
      </c>
      <c r="C14" s="18" t="s">
        <v>17</v>
      </c>
      <c r="D14" s="18" t="s">
        <v>18</v>
      </c>
      <c r="E14" s="18" t="s">
        <v>19</v>
      </c>
      <c r="F14" s="18" t="s">
        <v>20</v>
      </c>
      <c r="G14" s="18" t="s">
        <v>21</v>
      </c>
      <c r="H14" s="18" t="s">
        <v>22</v>
      </c>
      <c r="I14" s="18" t="s">
        <v>23</v>
      </c>
      <c r="J14" s="18" t="s">
        <v>24</v>
      </c>
      <c r="K14" s="18" t="s">
        <v>25</v>
      </c>
      <c r="L14" s="18" t="s">
        <v>26</v>
      </c>
      <c r="M14" s="18" t="s">
        <v>27</v>
      </c>
      <c r="N14" s="15"/>
      <c r="O14" s="15"/>
      <c r="P14" s="16"/>
    </row>
    <row r="15" spans="1:16" x14ac:dyDescent="0.2">
      <c r="A15" s="15" t="s">
        <v>28</v>
      </c>
      <c r="B15" s="22">
        <v>3212330</v>
      </c>
      <c r="C15" s="22">
        <v>2792434</v>
      </c>
      <c r="D15" s="20">
        <f>B15/$B$20</f>
        <v>0.12630599445962118</v>
      </c>
      <c r="E15" s="20">
        <f>C15/$C$20</f>
        <v>0.10394741495188153</v>
      </c>
      <c r="F15" s="15">
        <f>E15-D15</f>
        <v>-2.2358579507739645E-2</v>
      </c>
      <c r="G15" s="15">
        <f>AVERAGE(D15:E15)</f>
        <v>0.11512670470575136</v>
      </c>
      <c r="H15" s="23">
        <v>77.3</v>
      </c>
      <c r="I15" s="23">
        <v>78.5</v>
      </c>
      <c r="J15" s="13">
        <f>H15/100</f>
        <v>0.77300000000000002</v>
      </c>
      <c r="K15" s="13">
        <f>I15/100</f>
        <v>0.78500000000000003</v>
      </c>
      <c r="L15" s="14">
        <f>K15-J15</f>
        <v>1.2000000000000011E-2</v>
      </c>
      <c r="M15" s="14">
        <f>AVERAGE(J15:K15)</f>
        <v>0.77900000000000003</v>
      </c>
      <c r="N15" s="15">
        <f>F15*M15</f>
        <v>-1.7417333436529184E-2</v>
      </c>
      <c r="O15" s="15">
        <f t="shared" ref="O15:O18" si="8">L15*G15</f>
        <v>1.3815204564690175E-3</v>
      </c>
      <c r="P15" s="15"/>
    </row>
    <row r="16" spans="1:16" x14ac:dyDescent="0.2">
      <c r="A16" s="15" t="s">
        <v>29</v>
      </c>
      <c r="B16" s="22">
        <v>8717554</v>
      </c>
      <c r="C16" s="22">
        <v>7203068</v>
      </c>
      <c r="D16" s="20">
        <f t="shared" ref="D16:D18" si="9">B16/$B$20</f>
        <v>0.34276656732821614</v>
      </c>
      <c r="E16" s="20">
        <f t="shared" ref="E16:E18" si="10">C16/$C$20</f>
        <v>0.26813177977442598</v>
      </c>
      <c r="F16" s="15">
        <f t="shared" ref="F16:F18" si="11">E16-D16</f>
        <v>-7.4634787553790161E-2</v>
      </c>
      <c r="G16" s="15">
        <f t="shared" ref="G16:G18" si="12">AVERAGE(D16:E16)</f>
        <v>0.30544917355132106</v>
      </c>
      <c r="H16" s="23">
        <v>79.599999999999994</v>
      </c>
      <c r="I16" s="23">
        <v>77.599999999999994</v>
      </c>
      <c r="J16" s="13">
        <f t="shared" ref="J16:J18" si="13">H16/100</f>
        <v>0.79599999999999993</v>
      </c>
      <c r="K16" s="13">
        <f t="shared" ref="K16:K18" si="14">I16/100</f>
        <v>0.77599999999999991</v>
      </c>
      <c r="L16" s="14">
        <f t="shared" ref="L15:L18" si="15">K16-J16</f>
        <v>-2.0000000000000018E-2</v>
      </c>
      <c r="M16" s="14">
        <f t="shared" ref="M16:M18" si="16">AVERAGE(J16:K16)</f>
        <v>0.78599999999999992</v>
      </c>
      <c r="N16" s="15">
        <f>F16*M16</f>
        <v>-5.8662943017279062E-2</v>
      </c>
      <c r="O16" s="15">
        <f t="shared" si="8"/>
        <v>-6.1089834710264263E-3</v>
      </c>
      <c r="P16" s="15"/>
    </row>
    <row r="17" spans="1:16" x14ac:dyDescent="0.2">
      <c r="A17" s="15" t="s">
        <v>30</v>
      </c>
      <c r="B17" s="22">
        <v>7324471</v>
      </c>
      <c r="C17" s="22">
        <v>9130264</v>
      </c>
      <c r="D17" s="20">
        <f t="shared" si="9"/>
        <v>0.28799176720500574</v>
      </c>
      <c r="E17" s="20">
        <f t="shared" si="10"/>
        <v>0.3398710016524028</v>
      </c>
      <c r="F17" s="15">
        <f t="shared" si="11"/>
        <v>5.187923444739706E-2</v>
      </c>
      <c r="G17" s="15">
        <f t="shared" si="12"/>
        <v>0.31393138442870427</v>
      </c>
      <c r="H17" s="23">
        <v>77.8</v>
      </c>
      <c r="I17" s="23">
        <v>77.900000000000006</v>
      </c>
      <c r="J17" s="13">
        <f t="shared" si="13"/>
        <v>0.77800000000000002</v>
      </c>
      <c r="K17" s="13">
        <f t="shared" si="14"/>
        <v>0.77900000000000003</v>
      </c>
      <c r="L17" s="14">
        <f t="shared" si="15"/>
        <v>1.0000000000000009E-3</v>
      </c>
      <c r="M17" s="14">
        <f t="shared" si="16"/>
        <v>0.77849999999999997</v>
      </c>
      <c r="N17" s="15">
        <f t="shared" ref="N17:N18" si="17">F17*M17</f>
        <v>4.0387984017298609E-2</v>
      </c>
      <c r="O17" s="15">
        <f>L17*G17</f>
        <v>3.1393138442870457E-4</v>
      </c>
      <c r="P17" s="15"/>
    </row>
    <row r="18" spans="1:16" x14ac:dyDescent="0.2">
      <c r="A18" s="15" t="s">
        <v>31</v>
      </c>
      <c r="B18" s="22">
        <v>6178563</v>
      </c>
      <c r="C18" s="22">
        <v>7738144</v>
      </c>
      <c r="D18" s="20">
        <f t="shared" si="9"/>
        <v>0.24293567100715693</v>
      </c>
      <c r="E18" s="20">
        <f t="shared" si="10"/>
        <v>0.28804980362128968</v>
      </c>
      <c r="F18" s="15">
        <f t="shared" si="11"/>
        <v>4.5114132614132746E-2</v>
      </c>
      <c r="G18" s="15">
        <f t="shared" si="12"/>
        <v>0.26549273731422329</v>
      </c>
      <c r="H18" s="23">
        <v>75.2</v>
      </c>
      <c r="I18" s="23">
        <v>73.400000000000006</v>
      </c>
      <c r="J18" s="13">
        <f t="shared" si="13"/>
        <v>0.752</v>
      </c>
      <c r="K18" s="13">
        <f t="shared" si="14"/>
        <v>0.7340000000000001</v>
      </c>
      <c r="L18" s="14">
        <f t="shared" si="15"/>
        <v>-1.7999999999999905E-2</v>
      </c>
      <c r="M18" s="14">
        <f t="shared" si="16"/>
        <v>0.7430000000000001</v>
      </c>
      <c r="N18" s="15">
        <f t="shared" si="17"/>
        <v>3.3519800532300636E-2</v>
      </c>
      <c r="O18" s="15">
        <f t="shared" si="8"/>
        <v>-4.7788692716559944E-3</v>
      </c>
      <c r="P18" s="15"/>
    </row>
    <row r="19" spans="1:16" x14ac:dyDescent="0.2">
      <c r="A19" s="15"/>
      <c r="B19" s="15"/>
      <c r="C19" s="15"/>
      <c r="D19" s="15"/>
      <c r="E19" s="15"/>
      <c r="F19" s="15"/>
      <c r="G19" s="15"/>
      <c r="H19" s="13"/>
      <c r="I19" s="13"/>
      <c r="J19" s="13"/>
      <c r="K19" s="13"/>
      <c r="L19" s="14"/>
      <c r="M19" s="14"/>
      <c r="N19" s="15"/>
      <c r="O19" s="15"/>
      <c r="P19" s="15"/>
    </row>
    <row r="20" spans="1:16" x14ac:dyDescent="0.2">
      <c r="A20" s="15" t="s">
        <v>32</v>
      </c>
      <c r="B20" s="15">
        <f>SUM(B15:B18)</f>
        <v>25432918</v>
      </c>
      <c r="C20" s="15">
        <f t="shared" ref="C20:E20" si="18">SUM(C15:C18)</f>
        <v>26863910</v>
      </c>
      <c r="D20" s="15">
        <f t="shared" si="18"/>
        <v>1</v>
      </c>
      <c r="E20" s="15">
        <f t="shared" si="18"/>
        <v>1</v>
      </c>
      <c r="F20" s="15"/>
      <c r="G20" s="15"/>
      <c r="H20" s="15"/>
      <c r="I20" s="15"/>
      <c r="J20" s="15"/>
      <c r="K20" s="15"/>
      <c r="L20" s="15"/>
      <c r="M20" s="15"/>
      <c r="N20" s="15">
        <f>SUM(N15:N18)</f>
        <v>-2.172491904208998E-3</v>
      </c>
      <c r="O20" s="15">
        <f>SUM(O15:O18)</f>
        <v>-9.1924009017846989E-3</v>
      </c>
      <c r="P20" s="16">
        <f>SUM(N20:O20)</f>
        <v>-1.1364892805993697E-2</v>
      </c>
    </row>
    <row r="21" spans="1:16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s">
        <v>33</v>
      </c>
      <c r="O21" s="15" t="s">
        <v>34</v>
      </c>
      <c r="P21" s="16"/>
    </row>
    <row r="22" spans="1:1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x14ac:dyDescent="0.2">
      <c r="A24" s="15" t="s">
        <v>9</v>
      </c>
      <c r="B24" s="15"/>
      <c r="C24" s="15"/>
      <c r="D24" s="15"/>
      <c r="E24" s="15"/>
      <c r="F24" s="15" t="s">
        <v>10</v>
      </c>
      <c r="G24" s="15" t="s">
        <v>11</v>
      </c>
      <c r="H24" s="15"/>
      <c r="I24" s="15"/>
      <c r="J24" s="15"/>
      <c r="K24" s="15"/>
      <c r="L24" s="15" t="s">
        <v>12</v>
      </c>
      <c r="M24" s="15" t="s">
        <v>13</v>
      </c>
      <c r="N24" s="15" t="s">
        <v>14</v>
      </c>
      <c r="O24" s="15" t="s">
        <v>15</v>
      </c>
      <c r="P24" s="24"/>
    </row>
    <row r="25" spans="1:16" x14ac:dyDescent="0.2">
      <c r="A25" s="18" t="s">
        <v>5</v>
      </c>
      <c r="B25" s="18" t="s">
        <v>16</v>
      </c>
      <c r="C25" s="18" t="s">
        <v>17</v>
      </c>
      <c r="D25" s="18" t="s">
        <v>18</v>
      </c>
      <c r="E25" s="18" t="s">
        <v>19</v>
      </c>
      <c r="F25" s="18" t="s">
        <v>20</v>
      </c>
      <c r="G25" s="18" t="s">
        <v>21</v>
      </c>
      <c r="H25" s="18" t="s">
        <v>22</v>
      </c>
      <c r="I25" s="18" t="s">
        <v>23</v>
      </c>
      <c r="J25" s="18" t="s">
        <v>24</v>
      </c>
      <c r="K25" s="18" t="s">
        <v>25</v>
      </c>
      <c r="L25" s="18" t="s">
        <v>26</v>
      </c>
      <c r="M25" s="18" t="s">
        <v>27</v>
      </c>
      <c r="N25" s="15"/>
      <c r="O25" s="15"/>
      <c r="P25" s="16"/>
    </row>
    <row r="26" spans="1:16" x14ac:dyDescent="0.2">
      <c r="A26" s="15" t="s">
        <v>28</v>
      </c>
      <c r="B26" s="25">
        <v>6548088</v>
      </c>
      <c r="C26" s="25">
        <v>5835983</v>
      </c>
      <c r="D26" s="20">
        <f>B26/$B$31</f>
        <v>0.13407488772198073</v>
      </c>
      <c r="E26" s="20">
        <f>C26/$C$31</f>
        <v>0.1123497361217351</v>
      </c>
      <c r="F26" s="15">
        <f>E26-D26</f>
        <v>-2.1725151600245629E-2</v>
      </c>
      <c r="G26" s="15">
        <f>AVERAGE(D26:E26)</f>
        <v>0.12321231192185791</v>
      </c>
      <c r="H26" s="26">
        <v>77.800000000000011</v>
      </c>
      <c r="I26" s="26">
        <v>75.7</v>
      </c>
      <c r="J26" s="13">
        <f>H26/100</f>
        <v>0.77800000000000014</v>
      </c>
      <c r="K26" s="13">
        <f>I26/100</f>
        <v>0.75700000000000001</v>
      </c>
      <c r="L26" s="14">
        <f>K26-J26</f>
        <v>-2.100000000000013E-2</v>
      </c>
      <c r="M26" s="14">
        <f>AVERAGE(J26:K26)</f>
        <v>0.76750000000000007</v>
      </c>
      <c r="N26" s="15">
        <f>F26*M26</f>
        <v>-1.6674053853188521E-2</v>
      </c>
      <c r="O26" s="15">
        <f t="shared" ref="O26:O27" si="19">L26*G26</f>
        <v>-2.5874585503590322E-3</v>
      </c>
      <c r="P26" s="16"/>
    </row>
    <row r="27" spans="1:16" x14ac:dyDescent="0.2">
      <c r="A27" s="15" t="s">
        <v>29</v>
      </c>
      <c r="B27" s="25">
        <v>17481658</v>
      </c>
      <c r="C27" s="25">
        <v>14522863</v>
      </c>
      <c r="D27" s="20">
        <f t="shared" ref="D27:D29" si="20">B27/$B$31</f>
        <v>0.3579443852226889</v>
      </c>
      <c r="E27" s="20">
        <f t="shared" ref="E27:E29" si="21">C27/$C$31</f>
        <v>0.27958268997392732</v>
      </c>
      <c r="F27" s="15">
        <f>E27-D27</f>
        <v>-7.8361695248761576E-2</v>
      </c>
      <c r="G27" s="15">
        <f t="shared" ref="G27:G29" si="22">AVERAGE(D27:E27)</f>
        <v>0.31876353759830811</v>
      </c>
      <c r="H27" s="26">
        <v>80.099999999999994</v>
      </c>
      <c r="I27" s="26">
        <v>78</v>
      </c>
      <c r="J27" s="13">
        <f t="shared" ref="J27:J29" si="23">H27/100</f>
        <v>0.80099999999999993</v>
      </c>
      <c r="K27" s="13">
        <f t="shared" ref="K27:K29" si="24">I27/100</f>
        <v>0.78</v>
      </c>
      <c r="L27" s="14">
        <f t="shared" ref="L27:L29" si="25">K27-J27</f>
        <v>-2.0999999999999908E-2</v>
      </c>
      <c r="M27" s="14">
        <f t="shared" ref="M27:M29" si="26">AVERAGE(J27:K27)</f>
        <v>0.79049999999999998</v>
      </c>
      <c r="N27" s="15">
        <f>F27*M27</f>
        <v>-6.1944920094146025E-2</v>
      </c>
      <c r="O27" s="15">
        <f t="shared" si="19"/>
        <v>-6.6940342895644407E-3</v>
      </c>
      <c r="P27" s="16"/>
    </row>
    <row r="28" spans="1:16" x14ac:dyDescent="0.2">
      <c r="A28" s="15" t="s">
        <v>30</v>
      </c>
      <c r="B28" s="25">
        <v>14311794</v>
      </c>
      <c r="C28" s="25">
        <v>17892725</v>
      </c>
      <c r="D28" s="20">
        <f t="shared" si="20"/>
        <v>0.29304007118568315</v>
      </c>
      <c r="E28" s="20">
        <f t="shared" si="21"/>
        <v>0.34445661206497225</v>
      </c>
      <c r="F28" s="15">
        <f t="shared" ref="F28:F29" si="27">E28-D28</f>
        <v>5.1416540879289097E-2</v>
      </c>
      <c r="G28" s="15">
        <f>AVERAGE(D28:E28)</f>
        <v>0.31874834162532772</v>
      </c>
      <c r="H28" s="26">
        <v>78.699999999999989</v>
      </c>
      <c r="I28" s="26">
        <v>77.800000000000011</v>
      </c>
      <c r="J28" s="13">
        <f t="shared" si="23"/>
        <v>0.78699999999999992</v>
      </c>
      <c r="K28" s="13">
        <f t="shared" si="24"/>
        <v>0.77800000000000014</v>
      </c>
      <c r="L28" s="14">
        <f t="shared" si="25"/>
        <v>-8.9999999999997859E-3</v>
      </c>
      <c r="M28" s="14">
        <f t="shared" si="26"/>
        <v>0.78249999999999997</v>
      </c>
      <c r="N28" s="15">
        <f t="shared" ref="N28:N29" si="28">F28*M28</f>
        <v>4.0233443238043717E-2</v>
      </c>
      <c r="O28" s="15">
        <f>L28*G28</f>
        <v>-2.8687350746278814E-3</v>
      </c>
      <c r="P28" s="16"/>
    </row>
    <row r="29" spans="1:16" x14ac:dyDescent="0.2">
      <c r="A29" s="15" t="s">
        <v>31</v>
      </c>
      <c r="B29" s="25">
        <v>10497494</v>
      </c>
      <c r="C29" s="25">
        <v>13693215</v>
      </c>
      <c r="D29" s="20">
        <f t="shared" si="20"/>
        <v>0.21494065586964722</v>
      </c>
      <c r="E29" s="20">
        <f t="shared" si="21"/>
        <v>0.26361096183936539</v>
      </c>
      <c r="F29" s="15">
        <f t="shared" si="27"/>
        <v>4.8670305969718164E-2</v>
      </c>
      <c r="G29" s="15">
        <f t="shared" si="22"/>
        <v>0.23927580885450631</v>
      </c>
      <c r="H29" s="26">
        <v>76.599999999999994</v>
      </c>
      <c r="I29" s="26">
        <v>75.099999999999994</v>
      </c>
      <c r="J29" s="13">
        <f t="shared" si="23"/>
        <v>0.7659999999999999</v>
      </c>
      <c r="K29" s="13">
        <f t="shared" si="24"/>
        <v>0.75099999999999989</v>
      </c>
      <c r="L29" s="14">
        <f t="shared" si="25"/>
        <v>-1.5000000000000013E-2</v>
      </c>
      <c r="M29" s="14">
        <f t="shared" si="26"/>
        <v>0.75849999999999995</v>
      </c>
      <c r="N29" s="15">
        <f t="shared" si="28"/>
        <v>3.6916427078031222E-2</v>
      </c>
      <c r="O29" s="15">
        <f t="shared" ref="O29" si="29">L29*G29</f>
        <v>-3.5891371328175977E-3</v>
      </c>
      <c r="P29" s="16"/>
    </row>
    <row r="30" spans="1:16" x14ac:dyDescent="0.2">
      <c r="A30" s="15"/>
      <c r="B30" s="15"/>
      <c r="C30" s="15"/>
      <c r="D30" s="15"/>
      <c r="E30" s="15"/>
      <c r="F30" s="15"/>
      <c r="G30" s="15"/>
      <c r="H30" s="14"/>
      <c r="I30" s="14"/>
      <c r="J30" s="13"/>
      <c r="K30" s="13"/>
      <c r="L30" s="14"/>
      <c r="M30" s="14"/>
      <c r="N30" s="15"/>
      <c r="O30" s="15"/>
      <c r="P30" s="16"/>
    </row>
    <row r="31" spans="1:16" x14ac:dyDescent="0.2">
      <c r="A31" s="15" t="s">
        <v>32</v>
      </c>
      <c r="B31" s="15">
        <f>SUM(B26:B29)</f>
        <v>48839034</v>
      </c>
      <c r="C31" s="15">
        <f t="shared" ref="C31:E31" si="30">SUM(C26:C29)</f>
        <v>51944786</v>
      </c>
      <c r="D31" s="15">
        <f t="shared" si="30"/>
        <v>1</v>
      </c>
      <c r="E31" s="15">
        <f t="shared" si="30"/>
        <v>1</v>
      </c>
      <c r="F31" s="15"/>
      <c r="G31" s="15"/>
      <c r="H31" s="15"/>
      <c r="I31" s="15"/>
      <c r="J31" s="15"/>
      <c r="K31" s="15"/>
      <c r="L31" s="15"/>
      <c r="M31" s="15"/>
      <c r="N31" s="15">
        <f>SUM(N26:N29)</f>
        <v>-1.4691036312596134E-3</v>
      </c>
      <c r="O31" s="15">
        <f>SUM(O26:O29)</f>
        <v>-1.5739365047368951E-2</v>
      </c>
      <c r="P31" s="16">
        <f>SUM(N31:O31)</f>
        <v>-1.7208468678628564E-2</v>
      </c>
    </row>
    <row r="32" spans="1:16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 t="s">
        <v>33</v>
      </c>
      <c r="O32" s="15" t="s">
        <v>34</v>
      </c>
      <c r="P32" s="16"/>
    </row>
    <row r="39" spans="1:16" x14ac:dyDescent="0.2">
      <c r="A39" s="27" t="s">
        <v>38</v>
      </c>
    </row>
    <row r="40" spans="1:16" x14ac:dyDescent="0.2">
      <c r="A40" s="15" t="s">
        <v>35</v>
      </c>
      <c r="B40" s="15"/>
      <c r="C40" s="15"/>
      <c r="D40" s="15"/>
      <c r="E40" s="15"/>
      <c r="F40" s="15" t="s">
        <v>10</v>
      </c>
      <c r="G40" s="15" t="s">
        <v>11</v>
      </c>
      <c r="H40" s="15"/>
      <c r="I40" s="15"/>
      <c r="J40" s="15"/>
      <c r="K40" s="15"/>
      <c r="L40" s="15" t="s">
        <v>12</v>
      </c>
      <c r="M40" s="15" t="s">
        <v>13</v>
      </c>
      <c r="N40" s="15" t="s">
        <v>14</v>
      </c>
      <c r="O40" s="15" t="s">
        <v>15</v>
      </c>
    </row>
    <row r="41" spans="1:16" x14ac:dyDescent="0.2">
      <c r="A41" s="18" t="s">
        <v>5</v>
      </c>
      <c r="B41" s="18" t="s">
        <v>16</v>
      </c>
      <c r="C41" s="18" t="s">
        <v>40</v>
      </c>
      <c r="D41" s="18" t="s">
        <v>18</v>
      </c>
      <c r="E41" s="18" t="s">
        <v>41</v>
      </c>
      <c r="F41" s="18" t="s">
        <v>42</v>
      </c>
      <c r="G41" s="18" t="s">
        <v>21</v>
      </c>
      <c r="H41" s="18" t="s">
        <v>22</v>
      </c>
      <c r="I41" s="18" t="s">
        <v>43</v>
      </c>
      <c r="J41" s="18" t="s">
        <v>24</v>
      </c>
      <c r="K41" s="18" t="s">
        <v>44</v>
      </c>
      <c r="L41" s="18" t="s">
        <v>45</v>
      </c>
      <c r="M41" s="18" t="s">
        <v>27</v>
      </c>
      <c r="N41" s="15"/>
      <c r="O41" s="15"/>
    </row>
    <row r="42" spans="1:16" x14ac:dyDescent="0.2">
      <c r="A42" s="15" t="s">
        <v>28</v>
      </c>
      <c r="B42" s="19">
        <v>3335758</v>
      </c>
      <c r="C42" s="19">
        <v>3031105</v>
      </c>
      <c r="D42" s="20">
        <f>B42/$B$47</f>
        <v>0.14251651149639694</v>
      </c>
      <c r="E42" s="20">
        <f>C42/$C$47</f>
        <v>0.12321728328594923</v>
      </c>
      <c r="F42" s="15">
        <f>E42-D42</f>
        <v>-1.9299228210447703E-2</v>
      </c>
      <c r="G42" s="15">
        <f>AVERAGE(D42:E42)</f>
        <v>0.13286689739117308</v>
      </c>
      <c r="H42" s="21">
        <v>78.2</v>
      </c>
      <c r="I42" s="21">
        <v>71.599999999999994</v>
      </c>
      <c r="J42" s="13">
        <f>H42/100</f>
        <v>0.78200000000000003</v>
      </c>
      <c r="K42" s="13">
        <f>I42/100</f>
        <v>0.71599999999999997</v>
      </c>
      <c r="L42" s="14">
        <f>K42-J42</f>
        <v>-6.6000000000000059E-2</v>
      </c>
      <c r="M42" s="14">
        <f>AVERAGE(J42:K42)</f>
        <v>0.749</v>
      </c>
      <c r="N42" s="15">
        <f>F42*M42</f>
        <v>-1.4455121929625329E-2</v>
      </c>
      <c r="O42" s="15">
        <f>L42*G42</f>
        <v>-8.7692152278174302E-3</v>
      </c>
    </row>
    <row r="43" spans="1:16" x14ac:dyDescent="0.2">
      <c r="A43" s="15" t="s">
        <v>29</v>
      </c>
      <c r="B43" s="19">
        <v>8764104</v>
      </c>
      <c r="C43" s="19">
        <v>8096816</v>
      </c>
      <c r="D43" s="20">
        <f>B43/$B$47</f>
        <v>0.37443649343616003</v>
      </c>
      <c r="E43" s="20">
        <f t="shared" ref="E43:E45" si="31">C43/$C$47</f>
        <v>0.32914322360532094</v>
      </c>
      <c r="F43" s="15">
        <f t="shared" ref="F43:F45" si="32">E43-D43</f>
        <v>-4.5293269830839089E-2</v>
      </c>
      <c r="G43" s="15">
        <f t="shared" ref="G43:G45" si="33">AVERAGE(D43:E43)</f>
        <v>0.35178985852074052</v>
      </c>
      <c r="H43" s="21">
        <v>80.5</v>
      </c>
      <c r="I43" s="21">
        <v>72</v>
      </c>
      <c r="J43" s="13">
        <f t="shared" ref="J43:J45" si="34">H43/100</f>
        <v>0.80500000000000005</v>
      </c>
      <c r="K43" s="13">
        <f t="shared" ref="K43:K45" si="35">I43/100</f>
        <v>0.72</v>
      </c>
      <c r="L43" s="14">
        <f t="shared" ref="L43:L45" si="36">K43-J43</f>
        <v>-8.5000000000000075E-2</v>
      </c>
      <c r="M43" s="14">
        <f t="shared" ref="M43:M45" si="37">AVERAGE(J43:K43)</f>
        <v>0.76249999999999996</v>
      </c>
      <c r="N43" s="15">
        <f t="shared" ref="N43:N45" si="38">F43*M43</f>
        <v>-3.4536118246014803E-2</v>
      </c>
      <c r="O43" s="15">
        <f t="shared" ref="O43:O45" si="39">L43*G43</f>
        <v>-2.9902137974262971E-2</v>
      </c>
    </row>
    <row r="44" spans="1:16" x14ac:dyDescent="0.2">
      <c r="A44" s="15" t="s">
        <v>30</v>
      </c>
      <c r="B44" s="19">
        <v>6987323</v>
      </c>
      <c r="C44" s="19">
        <v>8090418</v>
      </c>
      <c r="D44" s="20">
        <f>B44/$B$47</f>
        <v>0.29852552213276223</v>
      </c>
      <c r="E44" s="20">
        <f t="shared" si="31"/>
        <v>0.32888313885785642</v>
      </c>
      <c r="F44" s="15">
        <f t="shared" si="32"/>
        <v>3.0357616725094183E-2</v>
      </c>
      <c r="G44" s="15">
        <f t="shared" si="33"/>
        <v>0.31370433049530932</v>
      </c>
      <c r="H44" s="21">
        <v>79.2</v>
      </c>
      <c r="I44" s="21">
        <v>73</v>
      </c>
      <c r="J44" s="13">
        <f t="shared" si="34"/>
        <v>0.79200000000000004</v>
      </c>
      <c r="K44" s="13">
        <f t="shared" si="35"/>
        <v>0.73</v>
      </c>
      <c r="L44" s="14">
        <f t="shared" si="36"/>
        <v>-6.2000000000000055E-2</v>
      </c>
      <c r="M44" s="14">
        <f t="shared" si="37"/>
        <v>0.76100000000000001</v>
      </c>
      <c r="N44" s="15">
        <f t="shared" si="38"/>
        <v>2.3102146327796672E-2</v>
      </c>
      <c r="O44" s="15">
        <f t="shared" si="39"/>
        <v>-1.9449668490709195E-2</v>
      </c>
    </row>
    <row r="45" spans="1:16" x14ac:dyDescent="0.2">
      <c r="A45" s="15" t="s">
        <v>31</v>
      </c>
      <c r="B45" s="19">
        <v>4318931</v>
      </c>
      <c r="C45" s="19">
        <v>5381335</v>
      </c>
      <c r="D45" s="20">
        <f>B45/$B$47</f>
        <v>0.18452147293468082</v>
      </c>
      <c r="E45" s="20">
        <f t="shared" si="31"/>
        <v>0.21875635425087342</v>
      </c>
      <c r="F45" s="15">
        <f t="shared" si="32"/>
        <v>3.4234881316192595E-2</v>
      </c>
      <c r="G45" s="15">
        <f t="shared" si="33"/>
        <v>0.20163891359277714</v>
      </c>
      <c r="H45" s="21">
        <v>77.099999999999994</v>
      </c>
      <c r="I45" s="21">
        <v>73.2</v>
      </c>
      <c r="J45" s="13">
        <f t="shared" si="34"/>
        <v>0.77099999999999991</v>
      </c>
      <c r="K45" s="13">
        <f t="shared" si="35"/>
        <v>0.73199999999999998</v>
      </c>
      <c r="L45" s="14">
        <f t="shared" si="36"/>
        <v>-3.8999999999999924E-2</v>
      </c>
      <c r="M45" s="14">
        <f t="shared" si="37"/>
        <v>0.75149999999999995</v>
      </c>
      <c r="N45" s="15">
        <f t="shared" si="38"/>
        <v>2.5727513309118735E-2</v>
      </c>
      <c r="O45" s="15">
        <f t="shared" si="39"/>
        <v>-7.8639176301182924E-3</v>
      </c>
    </row>
    <row r="46" spans="1:16" x14ac:dyDescent="0.2">
      <c r="A46" s="15"/>
      <c r="B46" s="15"/>
      <c r="C46" s="15"/>
      <c r="D46" s="15"/>
      <c r="E46" s="15"/>
      <c r="F46" s="15"/>
      <c r="G46" s="15"/>
      <c r="H46" s="13"/>
      <c r="I46" s="14"/>
      <c r="J46" s="14"/>
      <c r="K46" s="14"/>
      <c r="L46" s="14"/>
      <c r="M46" s="14"/>
      <c r="N46" s="15"/>
      <c r="O46" s="15"/>
    </row>
    <row r="47" spans="1:16" x14ac:dyDescent="0.2">
      <c r="A47" s="15" t="s">
        <v>32</v>
      </c>
      <c r="B47" s="15">
        <f>SUM(B42:B45)</f>
        <v>23406116</v>
      </c>
      <c r="C47" s="15">
        <f t="shared" ref="C47" si="40">SUM(C42:C45)</f>
        <v>24599674</v>
      </c>
      <c r="D47" s="15">
        <f t="shared" ref="D47:E47" si="41">SUM(D42:D45)</f>
        <v>1.0000000000000002</v>
      </c>
      <c r="E47" s="15">
        <f t="shared" si="41"/>
        <v>1</v>
      </c>
      <c r="F47" s="15"/>
      <c r="G47" s="15"/>
      <c r="H47" s="15"/>
      <c r="I47" s="15"/>
      <c r="J47" s="15"/>
      <c r="K47" s="15"/>
      <c r="L47" s="15"/>
      <c r="M47" s="15"/>
      <c r="N47" s="15">
        <f>SUM(N42:N45)</f>
        <v>-1.61580538724726E-4</v>
      </c>
      <c r="O47" s="15">
        <f>SUM(O42:O45)</f>
        <v>-6.5984939322907887E-2</v>
      </c>
      <c r="P47" s="17">
        <f>SUM(N47:O47)</f>
        <v>-6.6146519861632613E-2</v>
      </c>
    </row>
    <row r="48" spans="1:16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 t="s">
        <v>33</v>
      </c>
      <c r="O48" s="15" t="s">
        <v>34</v>
      </c>
    </row>
    <row r="49" spans="1:16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6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6" x14ac:dyDescent="0.2">
      <c r="A51" s="15" t="s">
        <v>36</v>
      </c>
      <c r="B51" s="15"/>
      <c r="C51" s="15"/>
      <c r="D51" s="15"/>
      <c r="E51" s="15"/>
      <c r="F51" s="15" t="s">
        <v>10</v>
      </c>
      <c r="G51" s="15" t="s">
        <v>11</v>
      </c>
      <c r="H51" s="15"/>
      <c r="I51" s="15"/>
      <c r="J51" s="15"/>
      <c r="K51" s="15"/>
      <c r="L51" s="15" t="s">
        <v>12</v>
      </c>
      <c r="M51" s="15" t="s">
        <v>13</v>
      </c>
      <c r="N51" s="15" t="s">
        <v>14</v>
      </c>
      <c r="O51" s="15" t="s">
        <v>15</v>
      </c>
    </row>
    <row r="52" spans="1:16" x14ac:dyDescent="0.2">
      <c r="A52" s="18" t="s">
        <v>5</v>
      </c>
      <c r="B52" s="18" t="s">
        <v>16</v>
      </c>
      <c r="C52" s="18" t="s">
        <v>40</v>
      </c>
      <c r="D52" s="18" t="s">
        <v>18</v>
      </c>
      <c r="E52" s="18" t="s">
        <v>41</v>
      </c>
      <c r="F52" s="18" t="s">
        <v>42</v>
      </c>
      <c r="G52" s="18" t="s">
        <v>21</v>
      </c>
      <c r="H52" s="18" t="s">
        <v>22</v>
      </c>
      <c r="I52" s="18" t="s">
        <v>43</v>
      </c>
      <c r="J52" s="18" t="s">
        <v>24</v>
      </c>
      <c r="K52" s="18" t="s">
        <v>44</v>
      </c>
      <c r="L52" s="18" t="s">
        <v>45</v>
      </c>
      <c r="M52" s="18" t="s">
        <v>27</v>
      </c>
      <c r="N52" s="15"/>
      <c r="O52" s="15"/>
    </row>
    <row r="53" spans="1:16" x14ac:dyDescent="0.2">
      <c r="A53" s="15" t="s">
        <v>28</v>
      </c>
      <c r="B53" s="22">
        <v>3212330</v>
      </c>
      <c r="C53" s="22">
        <v>2880192</v>
      </c>
      <c r="D53" s="20">
        <f>B53/$B$58</f>
        <v>0.12630599445962118</v>
      </c>
      <c r="E53" s="20">
        <f>C53/$C$58</f>
        <v>0.10772221414982824</v>
      </c>
      <c r="F53" s="15">
        <f>E53-D53</f>
        <v>-1.8583780309792935E-2</v>
      </c>
      <c r="G53" s="15">
        <f>AVERAGE(D53:E53)</f>
        <v>0.11701410430472471</v>
      </c>
      <c r="H53" s="23">
        <v>77.3</v>
      </c>
      <c r="I53" s="23">
        <v>69.5</v>
      </c>
      <c r="J53" s="13">
        <f>H53/100</f>
        <v>0.77300000000000002</v>
      </c>
      <c r="K53" s="13">
        <f>I53/100</f>
        <v>0.69499999999999995</v>
      </c>
      <c r="L53" s="14">
        <f>K53-J53</f>
        <v>-7.8000000000000069E-2</v>
      </c>
      <c r="M53" s="14">
        <f>AVERAGE(J53:K53)</f>
        <v>0.73399999999999999</v>
      </c>
      <c r="N53" s="15">
        <f>F53*M53</f>
        <v>-1.3640494747388014E-2</v>
      </c>
      <c r="O53" s="15">
        <f t="shared" ref="O53:O54" si="42">L53*G53</f>
        <v>-9.1271001357685361E-3</v>
      </c>
    </row>
    <row r="54" spans="1:16" x14ac:dyDescent="0.2">
      <c r="A54" s="15" t="s">
        <v>29</v>
      </c>
      <c r="B54" s="22">
        <v>8717554</v>
      </c>
      <c r="C54" s="22">
        <v>8110919</v>
      </c>
      <c r="D54" s="20">
        <f t="shared" ref="D54:D56" si="43">B54/$B$58</f>
        <v>0.34276656732821614</v>
      </c>
      <c r="E54" s="20">
        <f t="shared" ref="E54:E56" si="44">C54/$C$58</f>
        <v>0.30335691282730831</v>
      </c>
      <c r="F54" s="15">
        <f t="shared" ref="F54:F56" si="45">E54-D54</f>
        <v>-3.9409654500907831E-2</v>
      </c>
      <c r="G54" s="15">
        <f>AVERAGE(D54:E54)</f>
        <v>0.32306174007776223</v>
      </c>
      <c r="H54" s="23">
        <v>79.599999999999994</v>
      </c>
      <c r="I54" s="23">
        <v>75</v>
      </c>
      <c r="J54" s="13">
        <f t="shared" ref="J54:J56" si="46">H54/100</f>
        <v>0.79599999999999993</v>
      </c>
      <c r="K54" s="13">
        <f t="shared" ref="K54:K56" si="47">I54/100</f>
        <v>0.75</v>
      </c>
      <c r="L54" s="14">
        <f t="shared" ref="L54:L56" si="48">K54-J54</f>
        <v>-4.599999999999993E-2</v>
      </c>
      <c r="M54" s="14">
        <f t="shared" ref="M54:M56" si="49">AVERAGE(J54:K54)</f>
        <v>0.77299999999999991</v>
      </c>
      <c r="N54" s="15">
        <f>F54*M54</f>
        <v>-3.0463662929201749E-2</v>
      </c>
      <c r="O54" s="15">
        <f t="shared" si="42"/>
        <v>-1.486084004357704E-2</v>
      </c>
    </row>
    <row r="55" spans="1:16" x14ac:dyDescent="0.2">
      <c r="A55" s="15" t="s">
        <v>30</v>
      </c>
      <c r="B55" s="22">
        <v>7324471</v>
      </c>
      <c r="C55" s="22">
        <v>8487610</v>
      </c>
      <c r="D55" s="20">
        <f t="shared" si="43"/>
        <v>0.28799176720500574</v>
      </c>
      <c r="E55" s="20">
        <f t="shared" si="44"/>
        <v>0.31744555294932553</v>
      </c>
      <c r="F55" s="15">
        <f t="shared" si="45"/>
        <v>2.9453785744319783E-2</v>
      </c>
      <c r="G55" s="15">
        <f t="shared" ref="G55:G56" si="50">AVERAGE(D55:E55)</f>
        <v>0.30271866007716564</v>
      </c>
      <c r="H55" s="23">
        <v>77.8</v>
      </c>
      <c r="I55" s="23">
        <v>74.100000000000009</v>
      </c>
      <c r="J55" s="13">
        <f t="shared" si="46"/>
        <v>0.77800000000000002</v>
      </c>
      <c r="K55" s="13">
        <f t="shared" si="47"/>
        <v>0.7410000000000001</v>
      </c>
      <c r="L55" s="14">
        <f t="shared" si="48"/>
        <v>-3.6999999999999922E-2</v>
      </c>
      <c r="M55" s="14">
        <f t="shared" si="49"/>
        <v>0.75950000000000006</v>
      </c>
      <c r="N55" s="15">
        <f t="shared" ref="N55:N56" si="51">F55*M55</f>
        <v>2.2370150272810876E-2</v>
      </c>
      <c r="O55" s="15">
        <f>L55*G55</f>
        <v>-1.1200590422855105E-2</v>
      </c>
    </row>
    <row r="56" spans="1:16" x14ac:dyDescent="0.2">
      <c r="A56" s="15" t="s">
        <v>31</v>
      </c>
      <c r="B56" s="22">
        <v>6178563</v>
      </c>
      <c r="C56" s="22">
        <v>7258494</v>
      </c>
      <c r="D56" s="20">
        <f t="shared" si="43"/>
        <v>0.24293567100715693</v>
      </c>
      <c r="E56" s="20">
        <f t="shared" si="44"/>
        <v>0.27147532007353797</v>
      </c>
      <c r="F56" s="15">
        <f t="shared" si="45"/>
        <v>2.853964906638104E-2</v>
      </c>
      <c r="G56" s="15">
        <f t="shared" si="50"/>
        <v>0.25720549554034744</v>
      </c>
      <c r="H56" s="23">
        <v>75.2</v>
      </c>
      <c r="I56" s="23">
        <v>64.599999999999994</v>
      </c>
      <c r="J56" s="13">
        <f t="shared" si="46"/>
        <v>0.752</v>
      </c>
      <c r="K56" s="13">
        <f t="shared" si="47"/>
        <v>0.64599999999999991</v>
      </c>
      <c r="L56" s="14">
        <f t="shared" si="48"/>
        <v>-0.10600000000000009</v>
      </c>
      <c r="M56" s="14">
        <f t="shared" si="49"/>
        <v>0.69899999999999995</v>
      </c>
      <c r="N56" s="15">
        <f t="shared" si="51"/>
        <v>1.9949214697400346E-2</v>
      </c>
      <c r="O56" s="15">
        <f t="shared" ref="O56" si="52">L56*G56</f>
        <v>-2.7263782527276854E-2</v>
      </c>
    </row>
    <row r="57" spans="1:16" x14ac:dyDescent="0.2">
      <c r="A57" s="15"/>
      <c r="B57" s="15"/>
      <c r="C57" s="15"/>
      <c r="D57" s="15"/>
      <c r="E57" s="15"/>
      <c r="F57" s="15"/>
      <c r="G57" s="15"/>
      <c r="H57" s="13"/>
      <c r="I57" s="13"/>
      <c r="J57" s="13"/>
      <c r="K57" s="13"/>
      <c r="L57" s="14"/>
      <c r="M57" s="14"/>
      <c r="N57" s="15"/>
      <c r="O57" s="15"/>
    </row>
    <row r="58" spans="1:16" x14ac:dyDescent="0.2">
      <c r="A58" s="15" t="s">
        <v>32</v>
      </c>
      <c r="B58" s="15">
        <f>SUM(B53:B56)</f>
        <v>25432918</v>
      </c>
      <c r="C58" s="15">
        <f t="shared" ref="C58:E58" si="53">SUM(C53:C56)</f>
        <v>26737215</v>
      </c>
      <c r="D58" s="15">
        <f t="shared" si="53"/>
        <v>1</v>
      </c>
      <c r="E58" s="15">
        <f t="shared" si="53"/>
        <v>1</v>
      </c>
      <c r="F58" s="15"/>
      <c r="G58" s="15"/>
      <c r="H58" s="15"/>
      <c r="I58" s="15"/>
      <c r="J58" s="15"/>
      <c r="K58" s="15"/>
      <c r="L58" s="15"/>
      <c r="M58" s="15"/>
      <c r="N58" s="15">
        <f>SUM(N53:N56)</f>
        <v>-1.7847927063785393E-3</v>
      </c>
      <c r="O58" s="15">
        <f>SUM(O53:O56)</f>
        <v>-6.2452313129477535E-2</v>
      </c>
      <c r="P58" s="17">
        <f>SUM(N58:O58)</f>
        <v>-6.4237105835856068E-2</v>
      </c>
    </row>
    <row r="59" spans="1:16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 t="s">
        <v>33</v>
      </c>
      <c r="O59" s="15" t="s">
        <v>34</v>
      </c>
    </row>
    <row r="60" spans="1:16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6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6" x14ac:dyDescent="0.2">
      <c r="A62" s="15" t="s">
        <v>9</v>
      </c>
      <c r="B62" s="15"/>
      <c r="C62" s="15"/>
      <c r="D62" s="15"/>
      <c r="E62" s="15"/>
      <c r="F62" s="15" t="s">
        <v>10</v>
      </c>
      <c r="G62" s="15" t="s">
        <v>11</v>
      </c>
      <c r="H62" s="15"/>
      <c r="I62" s="15"/>
      <c r="J62" s="15"/>
      <c r="K62" s="15"/>
      <c r="L62" s="15" t="s">
        <v>12</v>
      </c>
      <c r="M62" s="15" t="s">
        <v>13</v>
      </c>
      <c r="N62" s="15" t="s">
        <v>14</v>
      </c>
      <c r="O62" s="15" t="s">
        <v>15</v>
      </c>
    </row>
    <row r="63" spans="1:16" x14ac:dyDescent="0.2">
      <c r="A63" s="18" t="s">
        <v>5</v>
      </c>
      <c r="B63" s="18" t="s">
        <v>16</v>
      </c>
      <c r="C63" s="18" t="s">
        <v>40</v>
      </c>
      <c r="D63" s="18" t="s">
        <v>18</v>
      </c>
      <c r="E63" s="18" t="s">
        <v>41</v>
      </c>
      <c r="F63" s="18" t="s">
        <v>42</v>
      </c>
      <c r="G63" s="18" t="s">
        <v>21</v>
      </c>
      <c r="H63" s="18" t="s">
        <v>22</v>
      </c>
      <c r="I63" s="18" t="s">
        <v>43</v>
      </c>
      <c r="J63" s="18" t="s">
        <v>24</v>
      </c>
      <c r="K63" s="18" t="s">
        <v>44</v>
      </c>
      <c r="L63" s="18" t="s">
        <v>45</v>
      </c>
      <c r="M63" s="18" t="s">
        <v>27</v>
      </c>
      <c r="N63" s="15"/>
      <c r="O63" s="15"/>
    </row>
    <row r="64" spans="1:16" x14ac:dyDescent="0.2">
      <c r="A64" s="15" t="s">
        <v>28</v>
      </c>
      <c r="B64" s="25">
        <v>6548088</v>
      </c>
      <c r="C64" s="25">
        <v>5911297</v>
      </c>
      <c r="D64" s="20">
        <f>B64/$B$69</f>
        <v>0.13407488772198073</v>
      </c>
      <c r="E64" s="20">
        <f>C64/$C$69</f>
        <v>0.11514716055349594</v>
      </c>
      <c r="F64" s="15">
        <f>E64-D64</f>
        <v>-1.8927727168484787E-2</v>
      </c>
      <c r="G64" s="15">
        <f>AVERAGE(D64:E64)</f>
        <v>0.12461102413773834</v>
      </c>
      <c r="H64" s="26">
        <v>77.800000000000011</v>
      </c>
      <c r="I64" s="26">
        <v>70.8</v>
      </c>
      <c r="J64" s="13">
        <f>H64/100</f>
        <v>0.77800000000000014</v>
      </c>
      <c r="K64" s="13">
        <f>I64/100</f>
        <v>0.70799999999999996</v>
      </c>
      <c r="L64" s="14">
        <f>K64-J64</f>
        <v>-7.0000000000000173E-2</v>
      </c>
      <c r="M64" s="14">
        <f>AVERAGE(J64:K64)</f>
        <v>0.7430000000000001</v>
      </c>
      <c r="N64" s="15">
        <f>F64*M64</f>
        <v>-1.4063301286184198E-2</v>
      </c>
      <c r="O64" s="15">
        <f t="shared" ref="O64:O65" si="54">L64*G64</f>
        <v>-8.7227716896417055E-3</v>
      </c>
    </row>
    <row r="65" spans="1:16" x14ac:dyDescent="0.2">
      <c r="A65" s="15" t="s">
        <v>29</v>
      </c>
      <c r="B65" s="25">
        <v>17481658</v>
      </c>
      <c r="C65" s="25">
        <v>16207735</v>
      </c>
      <c r="D65" s="20">
        <f t="shared" ref="D65:D67" si="55">B65/$B$69</f>
        <v>0.3579443852226889</v>
      </c>
      <c r="E65" s="20">
        <f t="shared" ref="E65:E67" si="56">C65/$C$69</f>
        <v>0.31571322913626498</v>
      </c>
      <c r="F65" s="15">
        <f>E65-D65</f>
        <v>-4.2231156086423915E-2</v>
      </c>
      <c r="G65" s="15">
        <f t="shared" ref="G65" si="57">AVERAGE(D65:E65)</f>
        <v>0.33682880717947694</v>
      </c>
      <c r="H65" s="26">
        <v>80.099999999999994</v>
      </c>
      <c r="I65" s="26">
        <v>73.2</v>
      </c>
      <c r="J65" s="13">
        <f t="shared" ref="J65:J67" si="58">H65/100</f>
        <v>0.80099999999999993</v>
      </c>
      <c r="K65" s="13">
        <f t="shared" ref="K65:K67" si="59">I65/100</f>
        <v>0.73199999999999998</v>
      </c>
      <c r="L65" s="14">
        <f t="shared" ref="L65:L67" si="60">K65-J65</f>
        <v>-6.899999999999995E-2</v>
      </c>
      <c r="M65" s="14">
        <f t="shared" ref="M65:M67" si="61">AVERAGE(J65:K65)</f>
        <v>0.76649999999999996</v>
      </c>
      <c r="N65" s="15">
        <f>F65*M65</f>
        <v>-3.2370181140243932E-2</v>
      </c>
      <c r="O65" s="15">
        <f t="shared" si="54"/>
        <v>-2.3241187695383893E-2</v>
      </c>
    </row>
    <row r="66" spans="1:16" x14ac:dyDescent="0.2">
      <c r="A66" s="15" t="s">
        <v>30</v>
      </c>
      <c r="B66" s="25">
        <v>14311794</v>
      </c>
      <c r="C66" s="25">
        <v>16578028</v>
      </c>
      <c r="D66" s="20">
        <f t="shared" si="55"/>
        <v>0.29304007118568315</v>
      </c>
      <c r="E66" s="20">
        <f t="shared" si="56"/>
        <v>0.32292622951889433</v>
      </c>
      <c r="F66" s="15">
        <f t="shared" ref="F66:F67" si="62">E66-D66</f>
        <v>2.9886158333211177E-2</v>
      </c>
      <c r="G66" s="15">
        <f>AVERAGE(D66:E66)</f>
        <v>0.30798315035228874</v>
      </c>
      <c r="H66" s="26">
        <v>78.699999999999989</v>
      </c>
      <c r="I66" s="26">
        <v>73.5</v>
      </c>
      <c r="J66" s="13">
        <f t="shared" si="58"/>
        <v>0.78699999999999992</v>
      </c>
      <c r="K66" s="13">
        <f t="shared" si="59"/>
        <v>0.73499999999999999</v>
      </c>
      <c r="L66" s="14">
        <f t="shared" si="60"/>
        <v>-5.1999999999999935E-2</v>
      </c>
      <c r="M66" s="14">
        <f t="shared" si="61"/>
        <v>0.7609999999999999</v>
      </c>
      <c r="N66" s="15">
        <f t="shared" ref="N66:N67" si="63">F66*M66</f>
        <v>2.2743366491573703E-2</v>
      </c>
      <c r="O66" s="15">
        <f>L66*G66</f>
        <v>-1.6015123818318995E-2</v>
      </c>
    </row>
    <row r="67" spans="1:16" x14ac:dyDescent="0.2">
      <c r="A67" s="15" t="s">
        <v>31</v>
      </c>
      <c r="B67" s="25">
        <v>10497494</v>
      </c>
      <c r="C67" s="25">
        <v>12639829</v>
      </c>
      <c r="D67" s="20">
        <f t="shared" si="55"/>
        <v>0.21494065586964722</v>
      </c>
      <c r="E67" s="20">
        <f t="shared" si="56"/>
        <v>0.2462133807913448</v>
      </c>
      <c r="F67" s="15">
        <f t="shared" si="62"/>
        <v>3.1272724921697581E-2</v>
      </c>
      <c r="G67" s="15">
        <f t="shared" ref="G67" si="64">AVERAGE(D67:E67)</f>
        <v>0.23057701833049601</v>
      </c>
      <c r="H67" s="26">
        <v>76.599999999999994</v>
      </c>
      <c r="I67" s="26">
        <v>71.099999999999994</v>
      </c>
      <c r="J67" s="13">
        <f t="shared" si="58"/>
        <v>0.7659999999999999</v>
      </c>
      <c r="K67" s="13">
        <f t="shared" si="59"/>
        <v>0.71099999999999997</v>
      </c>
      <c r="L67" s="14">
        <f t="shared" si="60"/>
        <v>-5.4999999999999938E-2</v>
      </c>
      <c r="M67" s="14">
        <f t="shared" si="61"/>
        <v>0.73849999999999993</v>
      </c>
      <c r="N67" s="15">
        <f t="shared" si="63"/>
        <v>2.3094907354673663E-2</v>
      </c>
      <c r="O67" s="15">
        <f t="shared" ref="O67" si="65">L67*G67</f>
        <v>-1.2681736008177267E-2</v>
      </c>
    </row>
    <row r="68" spans="1:16" x14ac:dyDescent="0.2">
      <c r="A68" s="15"/>
      <c r="B68" s="15"/>
      <c r="C68" s="15"/>
      <c r="D68" s="15"/>
      <c r="E68" s="15"/>
      <c r="F68" s="15"/>
      <c r="G68" s="15"/>
      <c r="H68" s="14"/>
      <c r="I68" s="14"/>
      <c r="J68" s="13"/>
      <c r="K68" s="13"/>
      <c r="L68" s="14"/>
      <c r="M68" s="14"/>
      <c r="N68" s="15"/>
      <c r="O68" s="15"/>
    </row>
    <row r="69" spans="1:16" x14ac:dyDescent="0.2">
      <c r="A69" s="15" t="s">
        <v>32</v>
      </c>
      <c r="B69" s="15">
        <f>SUM(B64:B67)</f>
        <v>48839034</v>
      </c>
      <c r="C69" s="15">
        <f t="shared" ref="C69:E69" si="66">SUM(C64:C67)</f>
        <v>51336889</v>
      </c>
      <c r="D69" s="15">
        <f>SUM(D64:D67)</f>
        <v>1</v>
      </c>
      <c r="E69" s="15">
        <f t="shared" si="66"/>
        <v>1</v>
      </c>
      <c r="F69" s="15"/>
      <c r="G69" s="15"/>
      <c r="H69" s="15"/>
      <c r="I69" s="15"/>
      <c r="J69" s="15"/>
      <c r="K69" s="15"/>
      <c r="L69" s="15"/>
      <c r="M69" s="15"/>
      <c r="N69" s="15">
        <f>SUM(N64:N67)</f>
        <v>-5.9520858018076092E-4</v>
      </c>
      <c r="O69" s="15">
        <f>SUM(O64:O67)</f>
        <v>-6.066081921152186E-2</v>
      </c>
      <c r="P69" s="17">
        <f>SUM(N69:O69)</f>
        <v>-6.1256027791702625E-2</v>
      </c>
    </row>
    <row r="70" spans="1:16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 t="s">
        <v>33</v>
      </c>
      <c r="O70" s="15" t="s">
        <v>34</v>
      </c>
    </row>
    <row r="77" spans="1:16" x14ac:dyDescent="0.2">
      <c r="A77" s="27" t="s">
        <v>39</v>
      </c>
    </row>
    <row r="78" spans="1:16" x14ac:dyDescent="0.2">
      <c r="A78" s="15" t="s">
        <v>35</v>
      </c>
      <c r="B78" s="15"/>
      <c r="C78" s="15"/>
      <c r="D78" s="15"/>
      <c r="E78" s="15"/>
      <c r="F78" s="15" t="s">
        <v>10</v>
      </c>
      <c r="G78" s="15" t="s">
        <v>11</v>
      </c>
      <c r="H78" s="15"/>
      <c r="I78" s="15"/>
      <c r="J78" s="15"/>
      <c r="K78" s="15"/>
      <c r="L78" s="15" t="s">
        <v>12</v>
      </c>
      <c r="M78" s="15" t="s">
        <v>13</v>
      </c>
      <c r="N78" s="15" t="s">
        <v>14</v>
      </c>
      <c r="O78" s="15" t="s">
        <v>15</v>
      </c>
    </row>
    <row r="79" spans="1:16" x14ac:dyDescent="0.2">
      <c r="A79" s="18" t="s">
        <v>5</v>
      </c>
      <c r="B79" s="18" t="s">
        <v>40</v>
      </c>
      <c r="C79" s="18" t="s">
        <v>17</v>
      </c>
      <c r="D79" s="18" t="s">
        <v>41</v>
      </c>
      <c r="E79" s="18" t="s">
        <v>19</v>
      </c>
      <c r="F79" s="18" t="s">
        <v>46</v>
      </c>
      <c r="G79" s="18" t="s">
        <v>21</v>
      </c>
      <c r="H79" s="18" t="s">
        <v>43</v>
      </c>
      <c r="I79" s="18" t="s">
        <v>23</v>
      </c>
      <c r="J79" s="18" t="s">
        <v>44</v>
      </c>
      <c r="K79" s="18" t="s">
        <v>25</v>
      </c>
      <c r="L79" s="18" t="s">
        <v>47</v>
      </c>
      <c r="M79" s="18" t="s">
        <v>27</v>
      </c>
      <c r="N79" s="15"/>
      <c r="O79" s="15"/>
    </row>
    <row r="80" spans="1:16" x14ac:dyDescent="0.2">
      <c r="A80" s="15" t="s">
        <v>28</v>
      </c>
      <c r="B80" s="19">
        <v>3031105</v>
      </c>
      <c r="C80" s="19">
        <v>3043549</v>
      </c>
      <c r="D80" s="20">
        <f>B80/$B$85</f>
        <v>0.12321728328594923</v>
      </c>
      <c r="E80" s="20">
        <f>C80/$C$85</f>
        <v>0.12134938986979561</v>
      </c>
      <c r="F80" s="15">
        <f>E80-D80</f>
        <v>-1.8678934161536209E-3</v>
      </c>
      <c r="G80" s="15">
        <f>AVERAGE(D80:E80)</f>
        <v>0.12228333657787242</v>
      </c>
      <c r="H80" s="21">
        <v>71.599999999999994</v>
      </c>
      <c r="I80" s="21">
        <v>73.599999999999994</v>
      </c>
      <c r="J80" s="13">
        <f>H80/100</f>
        <v>0.71599999999999997</v>
      </c>
      <c r="K80" s="13">
        <f>I80/100</f>
        <v>0.73599999999999999</v>
      </c>
      <c r="L80" s="14">
        <f>K80-J80</f>
        <v>2.0000000000000018E-2</v>
      </c>
      <c r="M80" s="14">
        <f>AVERAGE(J80:K80)</f>
        <v>0.72599999999999998</v>
      </c>
      <c r="N80" s="15">
        <f>F80*M80</f>
        <v>-1.3560906201275287E-3</v>
      </c>
      <c r="O80" s="15">
        <f>L80*G80</f>
        <v>2.4456667315574505E-3</v>
      </c>
    </row>
    <row r="81" spans="1:16" x14ac:dyDescent="0.2">
      <c r="A81" s="15" t="s">
        <v>29</v>
      </c>
      <c r="B81" s="19">
        <v>8096816</v>
      </c>
      <c r="C81" s="19">
        <v>7319795</v>
      </c>
      <c r="D81" s="20">
        <f t="shared" ref="D81:D82" si="67">B81/$B$85</f>
        <v>0.32914322360532094</v>
      </c>
      <c r="E81" s="20">
        <f t="shared" ref="E81:E82" si="68">C81/$C$85</f>
        <v>0.29184766114229821</v>
      </c>
      <c r="F81" s="15">
        <f>E81-D81</f>
        <v>-3.7295562463022736E-2</v>
      </c>
      <c r="G81" s="15">
        <f>AVERAGE(D81:E81)</f>
        <v>0.31049544237380955</v>
      </c>
      <c r="H81" s="21">
        <v>72</v>
      </c>
      <c r="I81" s="21">
        <v>78.2</v>
      </c>
      <c r="J81" s="13">
        <f t="shared" ref="J81:J83" si="69">H81/100</f>
        <v>0.72</v>
      </c>
      <c r="K81" s="13">
        <f t="shared" ref="K81:K83" si="70">I81/100</f>
        <v>0.78200000000000003</v>
      </c>
      <c r="L81" s="14">
        <f t="shared" ref="L81:L83" si="71">K81-J81</f>
        <v>6.2000000000000055E-2</v>
      </c>
      <c r="M81" s="14">
        <f t="shared" ref="M81:M83" si="72">AVERAGE(J81:K81)</f>
        <v>0.751</v>
      </c>
      <c r="N81" s="15">
        <f t="shared" ref="N81:N83" si="73">F81*M81</f>
        <v>-2.8008967409730075E-2</v>
      </c>
      <c r="O81" s="15">
        <f t="shared" ref="O81:O83" si="74">L81*G81</f>
        <v>1.9250717427176208E-2</v>
      </c>
    </row>
    <row r="82" spans="1:16" x14ac:dyDescent="0.2">
      <c r="A82" s="15" t="s">
        <v>30</v>
      </c>
      <c r="B82" s="19">
        <v>8090418</v>
      </c>
      <c r="C82" s="19">
        <v>8762461</v>
      </c>
      <c r="D82" s="20">
        <f t="shared" si="67"/>
        <v>0.32888313885785642</v>
      </c>
      <c r="E82" s="20">
        <f t="shared" si="68"/>
        <v>0.34936821983410787</v>
      </c>
      <c r="F82" s="15">
        <f t="shared" ref="F82:F83" si="75">E82-D82</f>
        <v>2.0485080976251457E-2</v>
      </c>
      <c r="G82" s="15">
        <f t="shared" ref="G82" si="76">AVERAGE(D82:E82)</f>
        <v>0.33912567934598215</v>
      </c>
      <c r="H82" s="21">
        <v>73</v>
      </c>
      <c r="I82" s="21">
        <v>77.7</v>
      </c>
      <c r="J82" s="13">
        <f t="shared" si="69"/>
        <v>0.73</v>
      </c>
      <c r="K82" s="13">
        <f t="shared" si="70"/>
        <v>0.77700000000000002</v>
      </c>
      <c r="L82" s="14">
        <f t="shared" si="71"/>
        <v>4.7000000000000042E-2</v>
      </c>
      <c r="M82" s="14">
        <f t="shared" si="72"/>
        <v>0.75350000000000006</v>
      </c>
      <c r="N82" s="15">
        <f t="shared" si="73"/>
        <v>1.5435508515605474E-2</v>
      </c>
      <c r="O82" s="15">
        <f t="shared" si="74"/>
        <v>1.5938906929261174E-2</v>
      </c>
    </row>
    <row r="83" spans="1:16" x14ac:dyDescent="0.2">
      <c r="A83" s="15" t="s">
        <v>31</v>
      </c>
      <c r="B83" s="19">
        <v>5381335</v>
      </c>
      <c r="C83" s="19">
        <v>5955071</v>
      </c>
      <c r="D83" s="20">
        <f>B83/$B$85</f>
        <v>0.21875635425087342</v>
      </c>
      <c r="E83" s="20">
        <f>C83/$C$85</f>
        <v>0.23743472915379829</v>
      </c>
      <c r="F83" s="15">
        <f t="shared" si="75"/>
        <v>1.8678374902924871E-2</v>
      </c>
      <c r="G83" s="15">
        <f>AVERAGE(D83:E83)</f>
        <v>0.22809554170233587</v>
      </c>
      <c r="H83" s="21">
        <v>73.2</v>
      </c>
      <c r="I83" s="21">
        <v>75.8</v>
      </c>
      <c r="J83" s="13">
        <f t="shared" si="69"/>
        <v>0.73199999999999998</v>
      </c>
      <c r="K83" s="13">
        <f t="shared" si="70"/>
        <v>0.75800000000000001</v>
      </c>
      <c r="L83" s="14">
        <f t="shared" si="71"/>
        <v>2.6000000000000023E-2</v>
      </c>
      <c r="M83" s="14">
        <f t="shared" si="72"/>
        <v>0.745</v>
      </c>
      <c r="N83" s="15">
        <f t="shared" si="73"/>
        <v>1.391538930267903E-2</v>
      </c>
      <c r="O83" s="15">
        <f t="shared" si="74"/>
        <v>5.9304840842607379E-3</v>
      </c>
    </row>
    <row r="84" spans="1:16" x14ac:dyDescent="0.2">
      <c r="A84" s="15"/>
      <c r="B84" s="15"/>
      <c r="C84" s="15"/>
      <c r="D84" s="15"/>
      <c r="E84" s="15"/>
      <c r="F84" s="15"/>
      <c r="G84" s="15"/>
      <c r="H84" s="13"/>
      <c r="I84" s="14"/>
      <c r="J84" s="14"/>
      <c r="K84" s="14"/>
      <c r="L84" s="14"/>
      <c r="M84" s="14"/>
      <c r="N84" s="15"/>
      <c r="O84" s="15"/>
    </row>
    <row r="85" spans="1:16" x14ac:dyDescent="0.2">
      <c r="A85" s="15" t="s">
        <v>32</v>
      </c>
      <c r="B85" s="15">
        <f>SUM(B80:B83)</f>
        <v>24599674</v>
      </c>
      <c r="C85" s="15">
        <f>SUM(C80:C83)</f>
        <v>25080876</v>
      </c>
      <c r="D85" s="15">
        <f>SUM(D80:D83)</f>
        <v>1</v>
      </c>
      <c r="E85" s="15">
        <f>SUM(E80:E83)</f>
        <v>0.99999999999999989</v>
      </c>
      <c r="F85" s="15"/>
      <c r="G85" s="15"/>
      <c r="H85" s="15"/>
      <c r="I85" s="15"/>
      <c r="J85" s="15"/>
      <c r="K85" s="15"/>
      <c r="L85" s="15"/>
      <c r="M85" s="15"/>
      <c r="N85" s="29">
        <f>SUM(N80:N83)</f>
        <v>-1.4160211573101961E-5</v>
      </c>
      <c r="O85" s="15">
        <f>SUM(O80:O83)</f>
        <v>4.3565775172255572E-2</v>
      </c>
      <c r="P85" s="30">
        <f>SUM(N85:O85)</f>
        <v>4.3551614960682467E-2</v>
      </c>
    </row>
    <row r="86" spans="1:16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 t="s">
        <v>33</v>
      </c>
      <c r="O86" s="15" t="s">
        <v>34</v>
      </c>
    </row>
    <row r="87" spans="1:16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6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1:16" x14ac:dyDescent="0.2">
      <c r="A89" s="15" t="s">
        <v>36</v>
      </c>
      <c r="B89" s="15"/>
      <c r="C89" s="15"/>
      <c r="D89" s="15"/>
      <c r="E89" s="15"/>
      <c r="F89" s="15" t="s">
        <v>10</v>
      </c>
      <c r="G89" s="15" t="s">
        <v>11</v>
      </c>
      <c r="H89" s="15"/>
      <c r="I89" s="15"/>
      <c r="J89" s="15"/>
      <c r="K89" s="15"/>
      <c r="L89" s="15" t="s">
        <v>12</v>
      </c>
      <c r="M89" s="15" t="s">
        <v>13</v>
      </c>
      <c r="N89" s="15" t="s">
        <v>14</v>
      </c>
      <c r="O89" s="15" t="s">
        <v>15</v>
      </c>
    </row>
    <row r="90" spans="1:16" x14ac:dyDescent="0.2">
      <c r="A90" s="18" t="s">
        <v>5</v>
      </c>
      <c r="B90" s="18" t="s">
        <v>40</v>
      </c>
      <c r="C90" s="18" t="s">
        <v>17</v>
      </c>
      <c r="D90" s="18" t="s">
        <v>41</v>
      </c>
      <c r="E90" s="18" t="s">
        <v>19</v>
      </c>
      <c r="F90" s="18" t="s">
        <v>46</v>
      </c>
      <c r="G90" s="18" t="s">
        <v>21</v>
      </c>
      <c r="H90" s="18" t="s">
        <v>43</v>
      </c>
      <c r="I90" s="18" t="s">
        <v>23</v>
      </c>
      <c r="J90" s="18" t="s">
        <v>44</v>
      </c>
      <c r="K90" s="18" t="s">
        <v>25</v>
      </c>
      <c r="L90" s="18" t="s">
        <v>47</v>
      </c>
      <c r="M90" s="18" t="s">
        <v>27</v>
      </c>
      <c r="N90" s="15"/>
      <c r="O90" s="15"/>
    </row>
    <row r="91" spans="1:16" x14ac:dyDescent="0.2">
      <c r="A91" s="15" t="s">
        <v>28</v>
      </c>
      <c r="B91" s="22">
        <v>2880192</v>
      </c>
      <c r="C91" s="22">
        <v>2792434</v>
      </c>
      <c r="D91" s="20">
        <f t="shared" ref="D91:D93" si="77">B91/$B$96</f>
        <v>0.10772221414982824</v>
      </c>
      <c r="E91" s="20">
        <f>C91/$C$96</f>
        <v>0.10394741495188153</v>
      </c>
      <c r="F91" s="15">
        <f>E91-D91</f>
        <v>-3.7747991979467099E-3</v>
      </c>
      <c r="G91" s="15">
        <f>AVERAGE(D91:E91)</f>
        <v>0.10583481455085489</v>
      </c>
      <c r="H91" s="23">
        <v>69.5</v>
      </c>
      <c r="I91" s="23">
        <v>78.5</v>
      </c>
      <c r="J91" s="13">
        <f>H91/100</f>
        <v>0.69499999999999995</v>
      </c>
      <c r="K91" s="13">
        <f>I91/100</f>
        <v>0.78500000000000003</v>
      </c>
      <c r="L91" s="14">
        <f>K91-J91</f>
        <v>9.000000000000008E-2</v>
      </c>
      <c r="M91" s="14">
        <f>AVERAGE(J91:K91)</f>
        <v>0.74</v>
      </c>
      <c r="N91" s="15">
        <f>F91*M91</f>
        <v>-2.7933514064805653E-3</v>
      </c>
      <c r="O91" s="15">
        <f t="shared" ref="O91" si="78">L91*G91</f>
        <v>9.525133309576949E-3</v>
      </c>
    </row>
    <row r="92" spans="1:16" x14ac:dyDescent="0.2">
      <c r="A92" s="15" t="s">
        <v>29</v>
      </c>
      <c r="B92" s="22">
        <v>8110919</v>
      </c>
      <c r="C92" s="22">
        <v>7203068</v>
      </c>
      <c r="D92" s="20">
        <f t="shared" si="77"/>
        <v>0.30335691282730831</v>
      </c>
      <c r="E92" s="20">
        <f t="shared" ref="E92:E94" si="79">C92/$C$96</f>
        <v>0.26813177977442598</v>
      </c>
      <c r="F92" s="15">
        <f t="shared" ref="F92:F94" si="80">E92-D92</f>
        <v>-3.5225133052882329E-2</v>
      </c>
      <c r="G92" s="15">
        <f t="shared" ref="G92:G94" si="81">AVERAGE(D92:E92)</f>
        <v>0.28574434630086715</v>
      </c>
      <c r="H92" s="23">
        <v>75</v>
      </c>
      <c r="I92" s="23">
        <v>77.599999999999994</v>
      </c>
      <c r="J92" s="13">
        <f t="shared" ref="J92:J94" si="82">H92/100</f>
        <v>0.75</v>
      </c>
      <c r="K92" s="13">
        <f t="shared" ref="K92:K94" si="83">I92/100</f>
        <v>0.77599999999999991</v>
      </c>
      <c r="L92" s="14">
        <f t="shared" ref="L92:L94" si="84">K92-J92</f>
        <v>2.5999999999999912E-2</v>
      </c>
      <c r="M92" s="14">
        <f t="shared" ref="M92:M94" si="85">AVERAGE(J92:K92)</f>
        <v>0.7629999999999999</v>
      </c>
      <c r="N92" s="15">
        <f>F92*M92</f>
        <v>-2.6876776519349214E-2</v>
      </c>
      <c r="O92" s="15">
        <f>L92*G92</f>
        <v>7.4293530038225209E-3</v>
      </c>
    </row>
    <row r="93" spans="1:16" x14ac:dyDescent="0.2">
      <c r="A93" s="15" t="s">
        <v>30</v>
      </c>
      <c r="B93" s="22">
        <v>8487610</v>
      </c>
      <c r="C93" s="22">
        <v>9130264</v>
      </c>
      <c r="D93" s="20">
        <f t="shared" si="77"/>
        <v>0.31744555294932553</v>
      </c>
      <c r="E93" s="20">
        <f t="shared" si="79"/>
        <v>0.3398710016524028</v>
      </c>
      <c r="F93" s="15">
        <f t="shared" si="80"/>
        <v>2.2425448703077278E-2</v>
      </c>
      <c r="G93" s="15">
        <f t="shared" si="81"/>
        <v>0.32865827730086417</v>
      </c>
      <c r="H93" s="23">
        <v>74.100000000000009</v>
      </c>
      <c r="I93" s="23">
        <v>77.900000000000006</v>
      </c>
      <c r="J93" s="13">
        <f t="shared" si="82"/>
        <v>0.7410000000000001</v>
      </c>
      <c r="K93" s="13">
        <f t="shared" si="83"/>
        <v>0.77900000000000003</v>
      </c>
      <c r="L93" s="14">
        <f t="shared" si="84"/>
        <v>3.7999999999999923E-2</v>
      </c>
      <c r="M93" s="14">
        <f t="shared" si="85"/>
        <v>0.76</v>
      </c>
      <c r="N93" s="15">
        <f t="shared" ref="N93:N94" si="86">F93*M93</f>
        <v>1.7043341014338732E-2</v>
      </c>
      <c r="O93" s="15">
        <f>L93*G93</f>
        <v>1.2489014537432813E-2</v>
      </c>
    </row>
    <row r="94" spans="1:16" x14ac:dyDescent="0.2">
      <c r="A94" s="15" t="s">
        <v>31</v>
      </c>
      <c r="B94" s="22">
        <v>7258494</v>
      </c>
      <c r="C94" s="22">
        <v>7738144</v>
      </c>
      <c r="D94" s="20">
        <f>B94/$B$96</f>
        <v>0.27147532007353797</v>
      </c>
      <c r="E94" s="20">
        <f t="shared" si="79"/>
        <v>0.28804980362128968</v>
      </c>
      <c r="F94" s="15">
        <f t="shared" si="80"/>
        <v>1.6574483547751706E-2</v>
      </c>
      <c r="G94" s="15">
        <f t="shared" si="81"/>
        <v>0.27976256184741383</v>
      </c>
      <c r="H94" s="23">
        <v>64.599999999999994</v>
      </c>
      <c r="I94" s="23">
        <v>73.400000000000006</v>
      </c>
      <c r="J94" s="13">
        <f t="shared" si="82"/>
        <v>0.64599999999999991</v>
      </c>
      <c r="K94" s="13">
        <f t="shared" si="83"/>
        <v>0.7340000000000001</v>
      </c>
      <c r="L94" s="14">
        <f t="shared" si="84"/>
        <v>8.8000000000000189E-2</v>
      </c>
      <c r="M94" s="14">
        <f t="shared" si="85"/>
        <v>0.69</v>
      </c>
      <c r="N94" s="15">
        <f t="shared" si="86"/>
        <v>1.1436393647948677E-2</v>
      </c>
      <c r="O94" s="15">
        <f t="shared" ref="O94" si="87">L94*G94</f>
        <v>2.461910544257247E-2</v>
      </c>
    </row>
    <row r="95" spans="1:16" x14ac:dyDescent="0.2">
      <c r="A95" s="15"/>
      <c r="B95" s="15"/>
      <c r="C95" s="15"/>
      <c r="D95" s="15"/>
      <c r="E95" s="15"/>
      <c r="F95" s="15"/>
      <c r="G95" s="15"/>
      <c r="H95" s="13"/>
      <c r="I95" s="13"/>
      <c r="J95" s="13"/>
      <c r="K95" s="13"/>
      <c r="L95" s="14"/>
      <c r="M95" s="14"/>
      <c r="N95" s="15"/>
      <c r="O95" s="15"/>
    </row>
    <row r="96" spans="1:16" x14ac:dyDescent="0.2">
      <c r="A96" s="15" t="s">
        <v>32</v>
      </c>
      <c r="B96" s="15">
        <f>SUM(B91:B94)</f>
        <v>26737215</v>
      </c>
      <c r="C96" s="15">
        <f>SUM(C91:C94)</f>
        <v>26863910</v>
      </c>
      <c r="D96" s="15">
        <f>SUM(D91:D94)</f>
        <v>1</v>
      </c>
      <c r="E96" s="15">
        <f>SUM(E91:E94)</f>
        <v>1</v>
      </c>
      <c r="F96" s="15"/>
      <c r="G96" s="15"/>
      <c r="H96" s="15"/>
      <c r="I96" s="15"/>
      <c r="J96" s="28">
        <f>J91*D91+J92*D92+J93*D93+J94*D94</f>
        <v>0.71298483495756748</v>
      </c>
      <c r="K96" s="28">
        <f>K91*E91+K92*E92+K93*E93+K94*E94</f>
        <v>0.76585704798743004</v>
      </c>
      <c r="L96" s="28">
        <f>K96-J96</f>
        <v>5.2872213029862558E-2</v>
      </c>
      <c r="M96" s="15"/>
      <c r="N96" s="15">
        <f>SUM(N91:N94)</f>
        <v>-1.1903932635423699E-3</v>
      </c>
      <c r="O96" s="15">
        <f>SUM(O91:O94)</f>
        <v>5.4062606293404758E-2</v>
      </c>
      <c r="P96" s="17">
        <f>SUM(N96:O96)</f>
        <v>5.2872213029862392E-2</v>
      </c>
    </row>
    <row r="97" spans="1:16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 t="s">
        <v>33</v>
      </c>
      <c r="O97" s="15" t="s">
        <v>34</v>
      </c>
    </row>
    <row r="98" spans="1:16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6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6" x14ac:dyDescent="0.2">
      <c r="A100" s="15" t="s">
        <v>9</v>
      </c>
      <c r="B100" s="15"/>
      <c r="C100" s="15"/>
      <c r="D100" s="15"/>
      <c r="E100" s="15"/>
      <c r="F100" s="15" t="s">
        <v>10</v>
      </c>
      <c r="G100" s="15" t="s">
        <v>11</v>
      </c>
      <c r="H100" s="15"/>
      <c r="I100" s="15"/>
      <c r="J100" s="15"/>
      <c r="K100" s="15"/>
      <c r="L100" s="15" t="s">
        <v>12</v>
      </c>
      <c r="M100" s="15" t="s">
        <v>13</v>
      </c>
      <c r="N100" s="15" t="s">
        <v>14</v>
      </c>
      <c r="O100" s="15" t="s">
        <v>15</v>
      </c>
    </row>
    <row r="101" spans="1:16" x14ac:dyDescent="0.2">
      <c r="A101" s="18" t="s">
        <v>5</v>
      </c>
      <c r="B101" s="18" t="s">
        <v>40</v>
      </c>
      <c r="C101" s="18" t="s">
        <v>17</v>
      </c>
      <c r="D101" s="18" t="s">
        <v>41</v>
      </c>
      <c r="E101" s="18" t="s">
        <v>19</v>
      </c>
      <c r="F101" s="18" t="s">
        <v>46</v>
      </c>
      <c r="G101" s="18" t="s">
        <v>21</v>
      </c>
      <c r="H101" s="18" t="s">
        <v>43</v>
      </c>
      <c r="I101" s="18" t="s">
        <v>23</v>
      </c>
      <c r="J101" s="18" t="s">
        <v>44</v>
      </c>
      <c r="K101" s="18" t="s">
        <v>25</v>
      </c>
      <c r="L101" s="18" t="s">
        <v>47</v>
      </c>
      <c r="M101" s="18" t="s">
        <v>27</v>
      </c>
      <c r="N101" s="15"/>
      <c r="O101" s="15"/>
    </row>
    <row r="102" spans="1:16" x14ac:dyDescent="0.2">
      <c r="A102" s="15" t="s">
        <v>28</v>
      </c>
      <c r="B102" s="25">
        <v>5911297</v>
      </c>
      <c r="C102" s="25">
        <v>5835983</v>
      </c>
      <c r="D102" s="20">
        <f>B102/$B$107</f>
        <v>0.11514716055349594</v>
      </c>
      <c r="E102" s="20">
        <f>C102/$C$107</f>
        <v>0.1123497361217351</v>
      </c>
      <c r="F102" s="15">
        <f>E102-D102</f>
        <v>-2.7974244317608421E-3</v>
      </c>
      <c r="G102" s="15">
        <f>AVERAGE(D102:E102)</f>
        <v>0.11374844833761552</v>
      </c>
      <c r="H102" s="26">
        <v>70.8</v>
      </c>
      <c r="I102" s="26">
        <v>75.7</v>
      </c>
      <c r="J102" s="13">
        <f>H102/100</f>
        <v>0.70799999999999996</v>
      </c>
      <c r="K102" s="13">
        <f>I102/100</f>
        <v>0.75700000000000001</v>
      </c>
      <c r="L102" s="14">
        <f>K102-J102</f>
        <v>4.9000000000000044E-2</v>
      </c>
      <c r="M102" s="14">
        <f>AVERAGE(J102:K102)</f>
        <v>0.73249999999999993</v>
      </c>
      <c r="N102" s="15">
        <f>F102*M102</f>
        <v>-2.0491133962648165E-3</v>
      </c>
      <c r="O102" s="15">
        <f t="shared" ref="O102" si="88">L102*G102</f>
        <v>5.5736739685431653E-3</v>
      </c>
    </row>
    <row r="103" spans="1:16" x14ac:dyDescent="0.2">
      <c r="A103" s="15" t="s">
        <v>29</v>
      </c>
      <c r="B103" s="25">
        <v>16207735</v>
      </c>
      <c r="C103" s="25">
        <v>14522863</v>
      </c>
      <c r="D103" s="20">
        <f>B103/$B$107</f>
        <v>0.31571322913626498</v>
      </c>
      <c r="E103" s="20">
        <f t="shared" ref="E103" si="89">C103/$C$107</f>
        <v>0.27958268997392732</v>
      </c>
      <c r="F103" s="15">
        <f>E103-D103</f>
        <v>-3.613053916233766E-2</v>
      </c>
      <c r="G103" s="15">
        <f t="shared" ref="G103" si="90">AVERAGE(D103:E103)</f>
        <v>0.29764795955509615</v>
      </c>
      <c r="H103" s="26">
        <v>73.2</v>
      </c>
      <c r="I103" s="26">
        <v>78</v>
      </c>
      <c r="J103" s="13">
        <f>H103/100</f>
        <v>0.73199999999999998</v>
      </c>
      <c r="K103" s="13">
        <f t="shared" ref="K103:K105" si="91">I103/100</f>
        <v>0.78</v>
      </c>
      <c r="L103" s="14">
        <f t="shared" ref="L103:L105" si="92">K103-J103</f>
        <v>4.8000000000000043E-2</v>
      </c>
      <c r="M103" s="14">
        <f t="shared" ref="M103:M105" si="93">AVERAGE(J103:K103)</f>
        <v>0.75600000000000001</v>
      </c>
      <c r="N103" s="15">
        <f>F103*M103</f>
        <v>-2.731468760672727E-2</v>
      </c>
      <c r="O103" s="15">
        <f>L103*G103</f>
        <v>1.4287102058644629E-2</v>
      </c>
    </row>
    <row r="104" spans="1:16" x14ac:dyDescent="0.2">
      <c r="A104" s="15" t="s">
        <v>30</v>
      </c>
      <c r="B104" s="25">
        <v>16578028</v>
      </c>
      <c r="C104" s="25">
        <v>17892725</v>
      </c>
      <c r="D104" s="20">
        <f t="shared" ref="D104" si="94">B104/$B$107</f>
        <v>0.32292622951889433</v>
      </c>
      <c r="E104" s="20">
        <f>C104/$C$107</f>
        <v>0.34445661206497225</v>
      </c>
      <c r="F104" s="15">
        <f t="shared" ref="F104:F105" si="95">E104-D104</f>
        <v>2.153038254607792E-2</v>
      </c>
      <c r="G104" s="15">
        <f>AVERAGE(D104:E104)</f>
        <v>0.33369142079193326</v>
      </c>
      <c r="H104" s="26">
        <v>73.5</v>
      </c>
      <c r="I104" s="26">
        <v>77.800000000000011</v>
      </c>
      <c r="J104" s="13">
        <f t="shared" ref="J104:J105" si="96">H104/100</f>
        <v>0.73499999999999999</v>
      </c>
      <c r="K104" s="13">
        <f>I104/100</f>
        <v>0.77800000000000014</v>
      </c>
      <c r="L104" s="14">
        <f t="shared" si="92"/>
        <v>4.3000000000000149E-2</v>
      </c>
      <c r="M104" s="14">
        <f t="shared" si="93"/>
        <v>0.75650000000000006</v>
      </c>
      <c r="N104" s="15">
        <f t="shared" ref="N104:N105" si="97">F104*M104</f>
        <v>1.6287734396107947E-2</v>
      </c>
      <c r="O104" s="15">
        <f>L104*G104</f>
        <v>1.434873109405318E-2</v>
      </c>
    </row>
    <row r="105" spans="1:16" x14ac:dyDescent="0.2">
      <c r="A105" s="15" t="s">
        <v>31</v>
      </c>
      <c r="B105" s="25">
        <v>12639829</v>
      </c>
      <c r="C105" s="25">
        <v>13693215</v>
      </c>
      <c r="D105" s="20">
        <f>B105/$B$107</f>
        <v>0.2462133807913448</v>
      </c>
      <c r="E105" s="20">
        <f>C105/$C$107</f>
        <v>0.26361096183936539</v>
      </c>
      <c r="F105" s="15">
        <f t="shared" si="95"/>
        <v>1.7397581048020583E-2</v>
      </c>
      <c r="G105" s="15">
        <f t="shared" ref="G105" si="98">AVERAGE(D105:E105)</f>
        <v>0.2549121713153551</v>
      </c>
      <c r="H105" s="26">
        <v>71.099999999999994</v>
      </c>
      <c r="I105" s="26">
        <v>75.099999999999994</v>
      </c>
      <c r="J105" s="13">
        <f t="shared" si="96"/>
        <v>0.71099999999999997</v>
      </c>
      <c r="K105" s="13">
        <f t="shared" si="91"/>
        <v>0.75099999999999989</v>
      </c>
      <c r="L105" s="14">
        <f t="shared" si="92"/>
        <v>3.9999999999999925E-2</v>
      </c>
      <c r="M105" s="14">
        <f t="shared" si="93"/>
        <v>0.73099999999999987</v>
      </c>
      <c r="N105" s="15">
        <f t="shared" si="97"/>
        <v>1.2717631746103044E-2</v>
      </c>
      <c r="O105" s="15">
        <f t="shared" ref="O105" si="99">L105*G105</f>
        <v>1.0196486852614185E-2</v>
      </c>
    </row>
    <row r="106" spans="1:16" x14ac:dyDescent="0.2">
      <c r="A106" s="15"/>
      <c r="B106" s="15"/>
      <c r="C106" s="15"/>
      <c r="D106" s="15"/>
      <c r="E106" s="15"/>
      <c r="F106" s="15"/>
      <c r="G106" s="15"/>
      <c r="H106" s="14"/>
      <c r="I106" s="14"/>
      <c r="J106" s="13"/>
      <c r="K106" s="13"/>
      <c r="L106" s="14"/>
      <c r="M106" s="14"/>
      <c r="N106" s="15"/>
      <c r="O106" s="15"/>
    </row>
    <row r="107" spans="1:16" x14ac:dyDescent="0.2">
      <c r="A107" s="15" t="s">
        <v>32</v>
      </c>
      <c r="B107" s="15">
        <f>SUM(B102:B105)</f>
        <v>51336889</v>
      </c>
      <c r="C107" s="15">
        <f>SUM(C102:C105)</f>
        <v>51944786</v>
      </c>
      <c r="D107" s="15">
        <f>SUM(D102:D105)</f>
        <v>1</v>
      </c>
      <c r="E107" s="15">
        <f>SUM(E102:E105)</f>
        <v>1</v>
      </c>
      <c r="F107" s="15"/>
      <c r="G107" s="15"/>
      <c r="H107" s="15"/>
      <c r="I107" s="15"/>
      <c r="J107" s="15"/>
      <c r="K107" s="15"/>
      <c r="L107" s="15"/>
      <c r="M107" s="15"/>
      <c r="N107" s="15">
        <f>SUM(N102:N105)</f>
        <v>-3.5843486078109693E-4</v>
      </c>
      <c r="O107" s="15">
        <f>SUM(O102:O105)</f>
        <v>4.4405993973855161E-2</v>
      </c>
      <c r="P107" s="17">
        <f>SUM(N107:O107)</f>
        <v>4.4047559113074064E-2</v>
      </c>
    </row>
    <row r="108" spans="1:16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 t="s">
        <v>33</v>
      </c>
      <c r="O108" s="1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4719-3927-46CA-9EE6-AED489F641EB}">
  <dimension ref="A1:P108"/>
  <sheetViews>
    <sheetView tabSelected="1" topLeftCell="K55" workbookViewId="0">
      <selection activeCell="L64" sqref="L64:L67"/>
    </sheetView>
  </sheetViews>
  <sheetFormatPr defaultRowHeight="12.75" x14ac:dyDescent="0.2"/>
  <cols>
    <col min="1" max="1" width="12" style="17" customWidth="1"/>
    <col min="2" max="3" width="10.140625" style="17" bestFit="1" customWidth="1"/>
    <col min="4" max="4" width="9.28515625" style="17" customWidth="1"/>
    <col min="5" max="5" width="9.28515625" style="17" bestFit="1" customWidth="1"/>
    <col min="6" max="6" width="14.28515625" style="17" customWidth="1"/>
    <col min="7" max="7" width="9.28515625" style="17" bestFit="1" customWidth="1"/>
    <col min="8" max="8" width="11.28515625" style="17" customWidth="1"/>
    <col min="9" max="9" width="10.42578125" style="17" customWidth="1"/>
    <col min="10" max="10" width="10.5703125" style="17" customWidth="1"/>
    <col min="11" max="11" width="9.28515625" style="17" customWidth="1"/>
    <col min="12" max="12" width="13.140625" style="17" customWidth="1"/>
    <col min="13" max="13" width="9.28515625" style="17" bestFit="1" customWidth="1"/>
    <col min="14" max="14" width="21" style="17" customWidth="1"/>
    <col min="15" max="15" width="12" style="17" customWidth="1"/>
    <col min="16" max="16" width="12.85546875" style="17" customWidth="1"/>
    <col min="17" max="17" width="9.28515625" style="17" bestFit="1" customWidth="1"/>
    <col min="18" max="16384" width="9.140625" style="17"/>
  </cols>
  <sheetData>
    <row r="1" spans="1:16" ht="15" x14ac:dyDescent="0.2">
      <c r="A1" s="27" t="s">
        <v>37</v>
      </c>
    </row>
    <row r="2" spans="1:16" ht="15" x14ac:dyDescent="0.2">
      <c r="A2" s="15" t="s">
        <v>35</v>
      </c>
      <c r="B2" s="15"/>
      <c r="C2" s="15"/>
      <c r="D2" s="15"/>
      <c r="E2" s="15"/>
      <c r="F2" s="15" t="s">
        <v>10</v>
      </c>
      <c r="G2" s="15" t="s">
        <v>11</v>
      </c>
      <c r="H2" s="15"/>
      <c r="I2" s="15"/>
      <c r="J2" s="15"/>
      <c r="K2" s="15"/>
      <c r="L2" s="15" t="s">
        <v>12</v>
      </c>
      <c r="M2" s="15" t="s">
        <v>13</v>
      </c>
      <c r="N2" s="15" t="s">
        <v>14</v>
      </c>
      <c r="O2" s="15" t="s">
        <v>15</v>
      </c>
      <c r="P2" s="16"/>
    </row>
    <row r="3" spans="1:16" ht="15" x14ac:dyDescent="0.2">
      <c r="A3" s="18" t="s">
        <v>5</v>
      </c>
      <c r="B3" s="18" t="s">
        <v>16</v>
      </c>
      <c r="C3" s="18" t="s">
        <v>17</v>
      </c>
      <c r="D3" s="18" t="s">
        <v>18</v>
      </c>
      <c r="E3" s="18" t="s">
        <v>19</v>
      </c>
      <c r="F3" s="18" t="s">
        <v>20</v>
      </c>
      <c r="G3" s="18" t="s">
        <v>21</v>
      </c>
      <c r="H3" s="18" t="s">
        <v>22</v>
      </c>
      <c r="I3" s="18" t="s">
        <v>23</v>
      </c>
      <c r="J3" s="18" t="s">
        <v>24</v>
      </c>
      <c r="K3" s="18" t="s">
        <v>25</v>
      </c>
      <c r="L3" s="18" t="s">
        <v>26</v>
      </c>
      <c r="M3" s="18" t="s">
        <v>27</v>
      </c>
      <c r="N3" s="15"/>
      <c r="O3" s="15"/>
      <c r="P3" s="16"/>
    </row>
    <row r="4" spans="1:16" ht="15" x14ac:dyDescent="0.2">
      <c r="A4" s="15" t="s">
        <v>28</v>
      </c>
      <c r="B4" s="19">
        <v>3335758</v>
      </c>
      <c r="C4" s="19">
        <v>3043549</v>
      </c>
      <c r="D4" s="20">
        <f>B4/$B$9</f>
        <v>0.14251651149639694</v>
      </c>
      <c r="E4" s="20">
        <f>C4/$C$9</f>
        <v>0.12134938986979561</v>
      </c>
      <c r="F4" s="15">
        <f>E4-D4</f>
        <v>-2.1167121626601323E-2</v>
      </c>
      <c r="G4" s="15">
        <f>AVERAGE(D4:E4)</f>
        <v>0.13193295068309627</v>
      </c>
      <c r="H4" s="21">
        <v>78.2</v>
      </c>
      <c r="I4" s="21">
        <v>73.599999999999994</v>
      </c>
      <c r="J4" s="13">
        <f>H4/100</f>
        <v>0.78200000000000003</v>
      </c>
      <c r="K4" s="13">
        <f>I4/100</f>
        <v>0.73599999999999999</v>
      </c>
      <c r="L4" s="14">
        <f>I4-H4</f>
        <v>-4.6000000000000085</v>
      </c>
      <c r="M4" s="14">
        <f>AVERAGE(H4:I4)</f>
        <v>75.900000000000006</v>
      </c>
      <c r="N4" s="15">
        <f>F4*M4</f>
        <v>-1.6065845314590406</v>
      </c>
      <c r="O4" s="15">
        <f>L4*G4</f>
        <v>-0.60689157314224396</v>
      </c>
      <c r="P4" s="16"/>
    </row>
    <row r="5" spans="1:16" ht="15" x14ac:dyDescent="0.2">
      <c r="A5" s="15" t="s">
        <v>29</v>
      </c>
      <c r="B5" s="19">
        <v>8764104</v>
      </c>
      <c r="C5" s="19">
        <v>7319795</v>
      </c>
      <c r="D5" s="20">
        <f t="shared" ref="D5:D7" si="0">B5/$B$9</f>
        <v>0.37443649343616003</v>
      </c>
      <c r="E5" s="20">
        <f t="shared" ref="E5:E7" si="1">C5/$C$9</f>
        <v>0.29184766114229821</v>
      </c>
      <c r="F5" s="15">
        <f>E5-D5</f>
        <v>-8.2588832293861825E-2</v>
      </c>
      <c r="G5" s="15">
        <f>AVERAGE(D5:E5)</f>
        <v>0.33314207728922912</v>
      </c>
      <c r="H5" s="21">
        <v>80.5</v>
      </c>
      <c r="I5" s="21">
        <v>78.2</v>
      </c>
      <c r="J5" s="13">
        <f t="shared" ref="J5:K7" si="2">H5/100</f>
        <v>0.80500000000000005</v>
      </c>
      <c r="K5" s="13">
        <f t="shared" si="2"/>
        <v>0.78200000000000003</v>
      </c>
      <c r="L5" s="14">
        <f t="shared" ref="L5:L7" si="3">I5-H5</f>
        <v>-2.2999999999999972</v>
      </c>
      <c r="M5" s="14">
        <f t="shared" ref="M5:M7" si="4">AVERAGE(H5:I5)</f>
        <v>79.349999999999994</v>
      </c>
      <c r="N5" s="15">
        <f t="shared" ref="N5:N7" si="5">F5*M5</f>
        <v>-6.553423842517935</v>
      </c>
      <c r="O5" s="15">
        <f t="shared" ref="O5:O7" si="6">L5*G5</f>
        <v>-0.76622677776522607</v>
      </c>
      <c r="P5" s="16"/>
    </row>
    <row r="6" spans="1:16" ht="15" x14ac:dyDescent="0.2">
      <c r="A6" s="15" t="s">
        <v>30</v>
      </c>
      <c r="B6" s="19">
        <v>6987323</v>
      </c>
      <c r="C6" s="19">
        <v>8762461</v>
      </c>
      <c r="D6" s="20">
        <f t="shared" si="0"/>
        <v>0.29852552213276223</v>
      </c>
      <c r="E6" s="20">
        <f t="shared" si="1"/>
        <v>0.34936821983410787</v>
      </c>
      <c r="F6" s="15">
        <f t="shared" ref="F6:F7" si="7">E6-D6</f>
        <v>5.084269770134564E-2</v>
      </c>
      <c r="G6" s="15">
        <f t="shared" ref="G6" si="8">AVERAGE(D6:E6)</f>
        <v>0.32394687098343505</v>
      </c>
      <c r="H6" s="21">
        <v>79.2</v>
      </c>
      <c r="I6" s="21">
        <v>77.7</v>
      </c>
      <c r="J6" s="13">
        <f t="shared" si="2"/>
        <v>0.79200000000000004</v>
      </c>
      <c r="K6" s="13">
        <f t="shared" si="2"/>
        <v>0.77700000000000002</v>
      </c>
      <c r="L6" s="14">
        <f t="shared" si="3"/>
        <v>-1.5</v>
      </c>
      <c r="M6" s="14">
        <f t="shared" si="4"/>
        <v>78.45</v>
      </c>
      <c r="N6" s="15">
        <f t="shared" si="5"/>
        <v>3.9886096346705657</v>
      </c>
      <c r="O6" s="15">
        <f t="shared" si="6"/>
        <v>-0.48592030647515261</v>
      </c>
      <c r="P6" s="15"/>
    </row>
    <row r="7" spans="1:16" ht="15" x14ac:dyDescent="0.2">
      <c r="A7" s="15" t="s">
        <v>31</v>
      </c>
      <c r="B7" s="19">
        <v>4318931</v>
      </c>
      <c r="C7" s="19">
        <v>5955071</v>
      </c>
      <c r="D7" s="20">
        <f t="shared" si="0"/>
        <v>0.18452147293468082</v>
      </c>
      <c r="E7" s="20">
        <f t="shared" si="1"/>
        <v>0.23743472915379829</v>
      </c>
      <c r="F7" s="15">
        <f t="shared" si="7"/>
        <v>5.2913256219117466E-2</v>
      </c>
      <c r="G7" s="15">
        <f>AVERAGE(D7:E7)</f>
        <v>0.21097810104423956</v>
      </c>
      <c r="H7" s="21">
        <v>77.099999999999994</v>
      </c>
      <c r="I7" s="21">
        <v>75.8</v>
      </c>
      <c r="J7" s="13">
        <f t="shared" si="2"/>
        <v>0.77099999999999991</v>
      </c>
      <c r="K7" s="13">
        <f t="shared" si="2"/>
        <v>0.75800000000000001</v>
      </c>
      <c r="L7" s="14">
        <f t="shared" si="3"/>
        <v>-1.2999999999999972</v>
      </c>
      <c r="M7" s="14">
        <f t="shared" si="4"/>
        <v>76.449999999999989</v>
      </c>
      <c r="N7" s="15">
        <f t="shared" si="5"/>
        <v>4.0452184379515295</v>
      </c>
      <c r="O7" s="15">
        <f t="shared" si="6"/>
        <v>-0.27427153135751081</v>
      </c>
      <c r="P7" s="15"/>
    </row>
    <row r="8" spans="1:16" ht="15" x14ac:dyDescent="0.2">
      <c r="A8" s="15"/>
      <c r="B8" s="15"/>
      <c r="C8" s="15"/>
      <c r="D8" s="15"/>
      <c r="E8" s="15"/>
      <c r="F8" s="15"/>
      <c r="G8" s="15"/>
      <c r="H8" s="13"/>
      <c r="I8" s="14"/>
      <c r="J8" s="14"/>
      <c r="K8" s="14"/>
      <c r="L8" s="14"/>
      <c r="M8" s="14"/>
      <c r="N8" s="15"/>
      <c r="O8" s="15"/>
      <c r="P8" s="15"/>
    </row>
    <row r="9" spans="1:16" ht="15" x14ac:dyDescent="0.2">
      <c r="A9" s="15" t="s">
        <v>32</v>
      </c>
      <c r="B9" s="15">
        <v>23406116</v>
      </c>
      <c r="C9" s="15">
        <v>25080876</v>
      </c>
      <c r="D9" s="15">
        <f>SUM(D4:D7)</f>
        <v>1.0000000000000002</v>
      </c>
      <c r="E9" s="15">
        <f>SUM(E4:E7)</f>
        <v>0.99999999999999989</v>
      </c>
      <c r="F9" s="15"/>
      <c r="G9" s="15"/>
      <c r="H9" s="15"/>
      <c r="I9" s="15"/>
      <c r="J9" s="15"/>
      <c r="K9" s="15"/>
      <c r="L9" s="15"/>
      <c r="M9" s="15"/>
      <c r="N9" s="15">
        <f>SUM(N4:N7)</f>
        <v>-0.12618030135488034</v>
      </c>
      <c r="O9" s="15">
        <f>SUM(O4:O7)</f>
        <v>-2.1333101887401336</v>
      </c>
      <c r="P9" s="16">
        <f>SUM(N9:O9)</f>
        <v>-2.2594904900950139</v>
      </c>
    </row>
    <row r="10" spans="1:16" ht="15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 t="s">
        <v>33</v>
      </c>
      <c r="O10" s="15" t="s">
        <v>34</v>
      </c>
      <c r="P10" s="15"/>
    </row>
    <row r="11" spans="1:16" ht="15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5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1:16" ht="15" x14ac:dyDescent="0.2">
      <c r="A13" s="15" t="s">
        <v>36</v>
      </c>
      <c r="B13" s="15"/>
      <c r="C13" s="15"/>
      <c r="D13" s="15"/>
      <c r="E13" s="15"/>
      <c r="F13" s="15" t="s">
        <v>10</v>
      </c>
      <c r="G13" s="15" t="s">
        <v>11</v>
      </c>
      <c r="H13" s="15"/>
      <c r="I13" s="15"/>
      <c r="J13" s="15"/>
      <c r="K13" s="15"/>
      <c r="L13" s="15" t="s">
        <v>12</v>
      </c>
      <c r="M13" s="15" t="s">
        <v>13</v>
      </c>
      <c r="N13" s="15" t="s">
        <v>14</v>
      </c>
      <c r="O13" s="15" t="s">
        <v>15</v>
      </c>
      <c r="P13" s="15"/>
    </row>
    <row r="14" spans="1:16" ht="15" x14ac:dyDescent="0.2">
      <c r="A14" s="18" t="s">
        <v>5</v>
      </c>
      <c r="B14" s="18" t="s">
        <v>16</v>
      </c>
      <c r="C14" s="18" t="s">
        <v>17</v>
      </c>
      <c r="D14" s="18" t="s">
        <v>18</v>
      </c>
      <c r="E14" s="18" t="s">
        <v>19</v>
      </c>
      <c r="F14" s="18" t="s">
        <v>20</v>
      </c>
      <c r="G14" s="18" t="s">
        <v>21</v>
      </c>
      <c r="H14" s="18" t="s">
        <v>22</v>
      </c>
      <c r="I14" s="18" t="s">
        <v>23</v>
      </c>
      <c r="J14" s="18" t="s">
        <v>24</v>
      </c>
      <c r="K14" s="18" t="s">
        <v>25</v>
      </c>
      <c r="L14" s="18" t="s">
        <v>26</v>
      </c>
      <c r="M14" s="18" t="s">
        <v>27</v>
      </c>
      <c r="N14" s="15"/>
      <c r="O14" s="15"/>
      <c r="P14" s="16"/>
    </row>
    <row r="15" spans="1:16" ht="15" x14ac:dyDescent="0.2">
      <c r="A15" s="15" t="s">
        <v>28</v>
      </c>
      <c r="B15" s="22">
        <v>3212330</v>
      </c>
      <c r="C15" s="22">
        <v>2792434</v>
      </c>
      <c r="D15" s="20">
        <f>B15/$B$20</f>
        <v>0.12630599445962118</v>
      </c>
      <c r="E15" s="20">
        <f>C15/$C$20</f>
        <v>0.10394741495188153</v>
      </c>
      <c r="F15" s="15">
        <f>E15-D15</f>
        <v>-2.2358579507739645E-2</v>
      </c>
      <c r="G15" s="15">
        <f>AVERAGE(D15:E15)</f>
        <v>0.11512670470575136</v>
      </c>
      <c r="H15" s="23">
        <v>77.3</v>
      </c>
      <c r="I15" s="23">
        <v>78.5</v>
      </c>
      <c r="J15" s="13">
        <f>H15/100</f>
        <v>0.77300000000000002</v>
      </c>
      <c r="K15" s="13">
        <f>I15/100</f>
        <v>0.78500000000000003</v>
      </c>
      <c r="L15" s="14">
        <f>I15-H15</f>
        <v>1.2000000000000028</v>
      </c>
      <c r="M15" s="14">
        <f>AVERAGE(H15:I15)</f>
        <v>77.900000000000006</v>
      </c>
      <c r="N15" s="15">
        <f>F15*M15</f>
        <v>-1.7417333436529185</v>
      </c>
      <c r="O15" s="15">
        <f t="shared" ref="O15:O18" si="9">L15*G15</f>
        <v>0.13815204564690195</v>
      </c>
      <c r="P15" s="15"/>
    </row>
    <row r="16" spans="1:16" ht="15" x14ac:dyDescent="0.2">
      <c r="A16" s="15" t="s">
        <v>29</v>
      </c>
      <c r="B16" s="22">
        <v>8717554</v>
      </c>
      <c r="C16" s="22">
        <v>7203068</v>
      </c>
      <c r="D16" s="20">
        <f t="shared" ref="D16:D18" si="10">B16/$B$20</f>
        <v>0.34276656732821614</v>
      </c>
      <c r="E16" s="20">
        <f t="shared" ref="E16:E18" si="11">C16/$C$20</f>
        <v>0.26813177977442598</v>
      </c>
      <c r="F16" s="15">
        <f t="shared" ref="F16:F18" si="12">E16-D16</f>
        <v>-7.4634787553790161E-2</v>
      </c>
      <c r="G16" s="15">
        <f t="shared" ref="G16:G18" si="13">AVERAGE(D16:E16)</f>
        <v>0.30544917355132106</v>
      </c>
      <c r="H16" s="23">
        <v>79.599999999999994</v>
      </c>
      <c r="I16" s="23">
        <v>77.599999999999994</v>
      </c>
      <c r="J16" s="13">
        <f t="shared" ref="J16:K18" si="14">H16/100</f>
        <v>0.79599999999999993</v>
      </c>
      <c r="K16" s="13">
        <f t="shared" si="14"/>
        <v>0.77599999999999991</v>
      </c>
      <c r="L16" s="14">
        <f t="shared" ref="L16:L18" si="15">I16-H16</f>
        <v>-2</v>
      </c>
      <c r="M16" s="14">
        <f t="shared" ref="M16:M18" si="16">AVERAGE(H16:I16)</f>
        <v>78.599999999999994</v>
      </c>
      <c r="N16" s="15">
        <f>F16*M16</f>
        <v>-5.8662943017279066</v>
      </c>
      <c r="O16" s="15">
        <f t="shared" si="9"/>
        <v>-0.61089834710264213</v>
      </c>
      <c r="P16" s="15"/>
    </row>
    <row r="17" spans="1:16" ht="15" x14ac:dyDescent="0.2">
      <c r="A17" s="15" t="s">
        <v>30</v>
      </c>
      <c r="B17" s="22">
        <v>7324471</v>
      </c>
      <c r="C17" s="22">
        <v>9130264</v>
      </c>
      <c r="D17" s="20">
        <f t="shared" si="10"/>
        <v>0.28799176720500574</v>
      </c>
      <c r="E17" s="20">
        <f t="shared" si="11"/>
        <v>0.3398710016524028</v>
      </c>
      <c r="F17" s="15">
        <f t="shared" si="12"/>
        <v>5.187923444739706E-2</v>
      </c>
      <c r="G17" s="15">
        <f t="shared" si="13"/>
        <v>0.31393138442870427</v>
      </c>
      <c r="H17" s="23">
        <v>77.8</v>
      </c>
      <c r="I17" s="23">
        <v>77.900000000000006</v>
      </c>
      <c r="J17" s="13">
        <f t="shared" si="14"/>
        <v>0.77800000000000002</v>
      </c>
      <c r="K17" s="13">
        <f t="shared" si="14"/>
        <v>0.77900000000000003</v>
      </c>
      <c r="L17" s="14">
        <f t="shared" si="15"/>
        <v>0.10000000000000853</v>
      </c>
      <c r="M17" s="14">
        <f t="shared" si="16"/>
        <v>77.849999999999994</v>
      </c>
      <c r="N17" s="15">
        <f t="shared" ref="N17:N18" si="17">F17*M17</f>
        <v>4.0387984017298608</v>
      </c>
      <c r="O17" s="15">
        <f>L17*G17</f>
        <v>3.1393138442873107E-2</v>
      </c>
      <c r="P17" s="15"/>
    </row>
    <row r="18" spans="1:16" ht="15" x14ac:dyDescent="0.2">
      <c r="A18" s="15" t="s">
        <v>31</v>
      </c>
      <c r="B18" s="22">
        <v>6178563</v>
      </c>
      <c r="C18" s="22">
        <v>7738144</v>
      </c>
      <c r="D18" s="20">
        <f t="shared" si="10"/>
        <v>0.24293567100715693</v>
      </c>
      <c r="E18" s="20">
        <f t="shared" si="11"/>
        <v>0.28804980362128968</v>
      </c>
      <c r="F18" s="15">
        <f t="shared" si="12"/>
        <v>4.5114132614132746E-2</v>
      </c>
      <c r="G18" s="15">
        <f t="shared" si="13"/>
        <v>0.26549273731422329</v>
      </c>
      <c r="H18" s="23">
        <v>75.2</v>
      </c>
      <c r="I18" s="23">
        <v>73.400000000000006</v>
      </c>
      <c r="J18" s="13">
        <f t="shared" si="14"/>
        <v>0.752</v>
      </c>
      <c r="K18" s="13">
        <f t="shared" si="14"/>
        <v>0.7340000000000001</v>
      </c>
      <c r="L18" s="14">
        <f t="shared" si="15"/>
        <v>-1.7999999999999972</v>
      </c>
      <c r="M18" s="14">
        <f t="shared" si="16"/>
        <v>74.300000000000011</v>
      </c>
      <c r="N18" s="15">
        <f t="shared" si="17"/>
        <v>3.3519800532300636</v>
      </c>
      <c r="O18" s="15">
        <f t="shared" si="9"/>
        <v>-0.47788692716560116</v>
      </c>
      <c r="P18" s="15"/>
    </row>
    <row r="19" spans="1:16" ht="15" x14ac:dyDescent="0.2">
      <c r="A19" s="15"/>
      <c r="B19" s="15"/>
      <c r="C19" s="15"/>
      <c r="D19" s="15"/>
      <c r="E19" s="15"/>
      <c r="F19" s="15"/>
      <c r="G19" s="15"/>
      <c r="H19" s="13"/>
      <c r="I19" s="13"/>
      <c r="J19" s="13"/>
      <c r="K19" s="13"/>
      <c r="L19" s="14"/>
      <c r="M19" s="14"/>
      <c r="N19" s="15"/>
      <c r="O19" s="15"/>
      <c r="P19" s="15"/>
    </row>
    <row r="20" spans="1:16" ht="15" x14ac:dyDescent="0.2">
      <c r="A20" s="15" t="s">
        <v>32</v>
      </c>
      <c r="B20" s="15">
        <f>SUM(B15:B18)</f>
        <v>25432918</v>
      </c>
      <c r="C20" s="15">
        <f t="shared" ref="C20:E20" si="18">SUM(C15:C18)</f>
        <v>26863910</v>
      </c>
      <c r="D20" s="15">
        <f t="shared" si="18"/>
        <v>1</v>
      </c>
      <c r="E20" s="15">
        <f t="shared" si="18"/>
        <v>1</v>
      </c>
      <c r="F20" s="15"/>
      <c r="G20" s="15"/>
      <c r="H20" s="15"/>
      <c r="I20" s="15"/>
      <c r="J20" s="15"/>
      <c r="K20" s="15"/>
      <c r="L20" s="15"/>
      <c r="M20" s="15"/>
      <c r="N20" s="15">
        <f>SUM(N15:N18)</f>
        <v>-0.21724919042090063</v>
      </c>
      <c r="O20" s="15">
        <f>SUM(O15:O18)</f>
        <v>-0.91924009017846819</v>
      </c>
      <c r="P20" s="16">
        <f>SUM(N20:O20)</f>
        <v>-1.1364892805993687</v>
      </c>
    </row>
    <row r="21" spans="1:16" ht="15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 t="s">
        <v>33</v>
      </c>
      <c r="O21" s="15" t="s">
        <v>34</v>
      </c>
      <c r="P21" s="16"/>
    </row>
    <row r="22" spans="1:16" ht="15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 spans="1:16" ht="1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 spans="1:16" ht="15" x14ac:dyDescent="0.2">
      <c r="A24" s="15" t="s">
        <v>9</v>
      </c>
      <c r="B24" s="15"/>
      <c r="C24" s="15"/>
      <c r="D24" s="15"/>
      <c r="E24" s="15"/>
      <c r="F24" s="15" t="s">
        <v>10</v>
      </c>
      <c r="G24" s="15" t="s">
        <v>11</v>
      </c>
      <c r="H24" s="15"/>
      <c r="I24" s="15"/>
      <c r="J24" s="15"/>
      <c r="K24" s="15"/>
      <c r="L24" s="15" t="s">
        <v>12</v>
      </c>
      <c r="M24" s="15" t="s">
        <v>13</v>
      </c>
      <c r="N24" s="15" t="s">
        <v>14</v>
      </c>
      <c r="O24" s="15" t="s">
        <v>15</v>
      </c>
      <c r="P24" s="24"/>
    </row>
    <row r="25" spans="1:16" ht="15" x14ac:dyDescent="0.2">
      <c r="A25" s="18" t="s">
        <v>5</v>
      </c>
      <c r="B25" s="18" t="s">
        <v>16</v>
      </c>
      <c r="C25" s="18" t="s">
        <v>17</v>
      </c>
      <c r="D25" s="18" t="s">
        <v>18</v>
      </c>
      <c r="E25" s="18" t="s">
        <v>19</v>
      </c>
      <c r="F25" s="18" t="s">
        <v>20</v>
      </c>
      <c r="G25" s="18" t="s">
        <v>21</v>
      </c>
      <c r="H25" s="18" t="s">
        <v>22</v>
      </c>
      <c r="I25" s="18" t="s">
        <v>23</v>
      </c>
      <c r="J25" s="18" t="s">
        <v>24</v>
      </c>
      <c r="K25" s="18" t="s">
        <v>25</v>
      </c>
      <c r="L25" s="18" t="s">
        <v>26</v>
      </c>
      <c r="M25" s="18" t="s">
        <v>27</v>
      </c>
      <c r="N25" s="15"/>
      <c r="O25" s="15"/>
      <c r="P25" s="16"/>
    </row>
    <row r="26" spans="1:16" ht="15" x14ac:dyDescent="0.2">
      <c r="A26" s="15" t="s">
        <v>28</v>
      </c>
      <c r="B26" s="25">
        <v>6548088</v>
      </c>
      <c r="C26" s="25">
        <v>5835983</v>
      </c>
      <c r="D26" s="20">
        <f>B26/$B$31</f>
        <v>0.13407488772198073</v>
      </c>
      <c r="E26" s="20">
        <f>C26/$C$31</f>
        <v>0.1123497361217351</v>
      </c>
      <c r="F26" s="15">
        <f>E26-D26</f>
        <v>-2.1725151600245629E-2</v>
      </c>
      <c r="G26" s="15">
        <f>AVERAGE(D26:E26)</f>
        <v>0.12321231192185791</v>
      </c>
      <c r="H26" s="26">
        <v>77.800000000000011</v>
      </c>
      <c r="I26" s="26">
        <v>75.7</v>
      </c>
      <c r="J26" s="13">
        <f>H26/100</f>
        <v>0.77800000000000014</v>
      </c>
      <c r="K26" s="13">
        <f>I26/100</f>
        <v>0.75700000000000001</v>
      </c>
      <c r="L26" s="14">
        <f>I26-H26</f>
        <v>-2.1000000000000085</v>
      </c>
      <c r="M26" s="14">
        <f>AVERAGE(H26:I26)</f>
        <v>76.75</v>
      </c>
      <c r="N26" s="15">
        <f>F26*M26</f>
        <v>-1.667405385318852</v>
      </c>
      <c r="O26" s="15">
        <f t="shared" ref="O26:O27" si="19">L26*G26</f>
        <v>-0.25874585503590269</v>
      </c>
      <c r="P26" s="16"/>
    </row>
    <row r="27" spans="1:16" ht="15" x14ac:dyDescent="0.2">
      <c r="A27" s="15" t="s">
        <v>29</v>
      </c>
      <c r="B27" s="25">
        <v>17481658</v>
      </c>
      <c r="C27" s="25">
        <v>14522863</v>
      </c>
      <c r="D27" s="20">
        <f t="shared" ref="D27:D29" si="20">B27/$B$31</f>
        <v>0.3579443852226889</v>
      </c>
      <c r="E27" s="20">
        <f t="shared" ref="E27:E29" si="21">C27/$C$31</f>
        <v>0.27958268997392732</v>
      </c>
      <c r="F27" s="15">
        <f>E27-D27</f>
        <v>-7.8361695248761576E-2</v>
      </c>
      <c r="G27" s="15">
        <f t="shared" ref="G27:G29" si="22">AVERAGE(D27:E27)</f>
        <v>0.31876353759830811</v>
      </c>
      <c r="H27" s="26">
        <v>80.099999999999994</v>
      </c>
      <c r="I27" s="26">
        <v>78</v>
      </c>
      <c r="J27" s="13">
        <f t="shared" ref="J27:K29" si="23">H27/100</f>
        <v>0.80099999999999993</v>
      </c>
      <c r="K27" s="13">
        <f t="shared" si="23"/>
        <v>0.78</v>
      </c>
      <c r="L27" s="14">
        <f t="shared" ref="L27:L29" si="24">I27-H27</f>
        <v>-2.0999999999999943</v>
      </c>
      <c r="M27" s="14">
        <f t="shared" ref="M27:M29" si="25">AVERAGE(H27:I27)</f>
        <v>79.05</v>
      </c>
      <c r="N27" s="15">
        <f>F27*M27</f>
        <v>-6.1944920094146028</v>
      </c>
      <c r="O27" s="15">
        <f t="shared" si="19"/>
        <v>-0.66940342895644522</v>
      </c>
      <c r="P27" s="16"/>
    </row>
    <row r="28" spans="1:16" ht="15" x14ac:dyDescent="0.2">
      <c r="A28" s="15" t="s">
        <v>30</v>
      </c>
      <c r="B28" s="25">
        <v>14311794</v>
      </c>
      <c r="C28" s="25">
        <v>17892725</v>
      </c>
      <c r="D28" s="20">
        <f t="shared" si="20"/>
        <v>0.29304007118568315</v>
      </c>
      <c r="E28" s="20">
        <f>C28/$C$31</f>
        <v>0.34445661206497225</v>
      </c>
      <c r="F28" s="15">
        <f t="shared" ref="F28:F29" si="26">E28-D28</f>
        <v>5.1416540879289097E-2</v>
      </c>
      <c r="G28" s="15">
        <f>AVERAGE(D28:E28)</f>
        <v>0.31874834162532772</v>
      </c>
      <c r="H28" s="26">
        <v>78.699999999999989</v>
      </c>
      <c r="I28" s="26">
        <v>77.800000000000011</v>
      </c>
      <c r="J28" s="13">
        <f t="shared" si="23"/>
        <v>0.78699999999999992</v>
      </c>
      <c r="K28" s="13">
        <f t="shared" si="23"/>
        <v>0.77800000000000014</v>
      </c>
      <c r="L28" s="14">
        <f t="shared" si="24"/>
        <v>-0.89999999999997726</v>
      </c>
      <c r="M28" s="14">
        <f t="shared" si="25"/>
        <v>78.25</v>
      </c>
      <c r="N28" s="15">
        <f t="shared" ref="N28:N29" si="27">F28*M28</f>
        <v>4.0233443238043716</v>
      </c>
      <c r="O28" s="15">
        <f>L28*G28</f>
        <v>-0.28687350746278772</v>
      </c>
      <c r="P28" s="16"/>
    </row>
    <row r="29" spans="1:16" ht="15" x14ac:dyDescent="0.2">
      <c r="A29" s="15" t="s">
        <v>31</v>
      </c>
      <c r="B29" s="25">
        <v>10497494</v>
      </c>
      <c r="C29" s="25">
        <v>13693215</v>
      </c>
      <c r="D29" s="20">
        <f t="shared" si="20"/>
        <v>0.21494065586964722</v>
      </c>
      <c r="E29" s="20">
        <f t="shared" si="21"/>
        <v>0.26361096183936539</v>
      </c>
      <c r="F29" s="15">
        <f t="shared" si="26"/>
        <v>4.8670305969718164E-2</v>
      </c>
      <c r="G29" s="15">
        <f t="shared" si="22"/>
        <v>0.23927580885450631</v>
      </c>
      <c r="H29" s="26">
        <v>76.599999999999994</v>
      </c>
      <c r="I29" s="26">
        <v>75.099999999999994</v>
      </c>
      <c r="J29" s="13">
        <f t="shared" si="23"/>
        <v>0.7659999999999999</v>
      </c>
      <c r="K29" s="13">
        <f t="shared" si="23"/>
        <v>0.75099999999999989</v>
      </c>
      <c r="L29" s="14">
        <f t="shared" si="24"/>
        <v>-1.5</v>
      </c>
      <c r="M29" s="14">
        <f t="shared" si="25"/>
        <v>75.849999999999994</v>
      </c>
      <c r="N29" s="15">
        <f t="shared" si="27"/>
        <v>3.6916427078031226</v>
      </c>
      <c r="O29" s="15">
        <f t="shared" ref="O29" si="28">L29*G29</f>
        <v>-0.35891371328175947</v>
      </c>
      <c r="P29" s="16"/>
    </row>
    <row r="30" spans="1:16" ht="15" x14ac:dyDescent="0.2">
      <c r="A30" s="15"/>
      <c r="B30" s="15"/>
      <c r="C30" s="15"/>
      <c r="D30" s="15"/>
      <c r="E30" s="15"/>
      <c r="F30" s="15"/>
      <c r="G30" s="15"/>
      <c r="H30" s="14"/>
      <c r="I30" s="14"/>
      <c r="J30" s="13"/>
      <c r="K30" s="13"/>
      <c r="L30" s="14"/>
      <c r="M30" s="14"/>
      <c r="N30" s="15"/>
      <c r="O30" s="15"/>
      <c r="P30" s="16"/>
    </row>
    <row r="31" spans="1:16" ht="15" x14ac:dyDescent="0.2">
      <c r="A31" s="15" t="s">
        <v>32</v>
      </c>
      <c r="B31" s="15">
        <f>SUM(B26:B29)</f>
        <v>48839034</v>
      </c>
      <c r="C31" s="15">
        <f t="shared" ref="C31:E31" si="29">SUM(C26:C29)</f>
        <v>51944786</v>
      </c>
      <c r="D31" s="15">
        <f t="shared" si="29"/>
        <v>1</v>
      </c>
      <c r="E31" s="15">
        <f t="shared" si="29"/>
        <v>1</v>
      </c>
      <c r="F31" s="15"/>
      <c r="G31" s="15"/>
      <c r="H31" s="15"/>
      <c r="I31" s="15"/>
      <c r="J31" s="15"/>
      <c r="K31" s="15"/>
      <c r="L31" s="15"/>
      <c r="M31" s="15"/>
      <c r="N31" s="15">
        <f>SUM(N26:N29)</f>
        <v>-0.14691036312596051</v>
      </c>
      <c r="O31" s="15">
        <f>SUM(O26:O29)</f>
        <v>-1.5739365047368952</v>
      </c>
      <c r="P31" s="16">
        <f>SUM(N31:O31)</f>
        <v>-1.7208468678628557</v>
      </c>
    </row>
    <row r="32" spans="1:16" ht="1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 t="s">
        <v>33</v>
      </c>
      <c r="O32" s="15" t="s">
        <v>34</v>
      </c>
      <c r="P32" s="16"/>
    </row>
    <row r="39" spans="1:16" ht="15" x14ac:dyDescent="0.2">
      <c r="A39" s="27" t="s">
        <v>38</v>
      </c>
    </row>
    <row r="40" spans="1:16" ht="15" x14ac:dyDescent="0.2">
      <c r="A40" s="15" t="s">
        <v>35</v>
      </c>
      <c r="B40" s="15"/>
      <c r="C40" s="15"/>
      <c r="D40" s="15"/>
      <c r="E40" s="15"/>
      <c r="F40" s="15" t="s">
        <v>10</v>
      </c>
      <c r="G40" s="15" t="s">
        <v>11</v>
      </c>
      <c r="H40" s="15"/>
      <c r="I40" s="15"/>
      <c r="J40" s="15"/>
      <c r="K40" s="15"/>
      <c r="L40" s="15" t="s">
        <v>12</v>
      </c>
      <c r="M40" s="15" t="s">
        <v>13</v>
      </c>
      <c r="N40" s="15" t="s">
        <v>14</v>
      </c>
      <c r="O40" s="15" t="s">
        <v>15</v>
      </c>
    </row>
    <row r="41" spans="1:16" ht="15" x14ac:dyDescent="0.2">
      <c r="A41" s="18" t="s">
        <v>5</v>
      </c>
      <c r="B41" s="18" t="s">
        <v>16</v>
      </c>
      <c r="C41" s="18" t="s">
        <v>40</v>
      </c>
      <c r="D41" s="18" t="s">
        <v>18</v>
      </c>
      <c r="E41" s="18" t="s">
        <v>41</v>
      </c>
      <c r="F41" s="18" t="s">
        <v>42</v>
      </c>
      <c r="G41" s="18" t="s">
        <v>21</v>
      </c>
      <c r="H41" s="18" t="s">
        <v>22</v>
      </c>
      <c r="I41" s="18" t="s">
        <v>43</v>
      </c>
      <c r="J41" s="18" t="s">
        <v>24</v>
      </c>
      <c r="K41" s="18" t="s">
        <v>44</v>
      </c>
      <c r="L41" s="18" t="s">
        <v>45</v>
      </c>
      <c r="M41" s="18" t="s">
        <v>27</v>
      </c>
      <c r="N41" s="15"/>
      <c r="O41" s="15"/>
    </row>
    <row r="42" spans="1:16" ht="15" x14ac:dyDescent="0.2">
      <c r="A42" s="15" t="s">
        <v>28</v>
      </c>
      <c r="B42" s="19">
        <v>3335758</v>
      </c>
      <c r="C42" s="19">
        <v>3031105</v>
      </c>
      <c r="D42" s="20">
        <f>B42/$B$47</f>
        <v>0.14251651149639694</v>
      </c>
      <c r="E42" s="20">
        <f>C42/$C$47</f>
        <v>0.12321728328594923</v>
      </c>
      <c r="F42" s="15">
        <f>E42-D42</f>
        <v>-1.9299228210447703E-2</v>
      </c>
      <c r="G42" s="15">
        <f>AVERAGE(D42:E42)</f>
        <v>0.13286689739117308</v>
      </c>
      <c r="H42" s="21">
        <v>78.2</v>
      </c>
      <c r="I42" s="21">
        <v>71.599999999999994</v>
      </c>
      <c r="J42" s="13">
        <f>H42/100</f>
        <v>0.78200000000000003</v>
      </c>
      <c r="K42" s="13">
        <f>I42/100</f>
        <v>0.71599999999999997</v>
      </c>
      <c r="L42" s="14">
        <f>I42-H42</f>
        <v>-6.6000000000000085</v>
      </c>
      <c r="M42" s="14">
        <f>AVERAGE(H42:I42)</f>
        <v>74.900000000000006</v>
      </c>
      <c r="N42" s="15">
        <f>F42*M42</f>
        <v>-1.445512192962533</v>
      </c>
      <c r="O42" s="15">
        <f>L42*G42</f>
        <v>-0.8769215227817434</v>
      </c>
    </row>
    <row r="43" spans="1:16" ht="15" x14ac:dyDescent="0.2">
      <c r="A43" s="15" t="s">
        <v>29</v>
      </c>
      <c r="B43" s="19">
        <v>8764104</v>
      </c>
      <c r="C43" s="19">
        <v>8096816</v>
      </c>
      <c r="D43" s="20">
        <f>B43/$B$47</f>
        <v>0.37443649343616003</v>
      </c>
      <c r="E43" s="20">
        <f t="shared" ref="E43:E45" si="30">C43/$C$47</f>
        <v>0.32914322360532094</v>
      </c>
      <c r="F43" s="15">
        <f t="shared" ref="F43:F45" si="31">E43-D43</f>
        <v>-4.5293269830839089E-2</v>
      </c>
      <c r="G43" s="15">
        <f t="shared" ref="G43:G45" si="32">AVERAGE(D43:E43)</f>
        <v>0.35178985852074052</v>
      </c>
      <c r="H43" s="21">
        <v>80.5</v>
      </c>
      <c r="I43" s="21">
        <v>72</v>
      </c>
      <c r="J43" s="13">
        <f t="shared" ref="J43:K45" si="33">H43/100</f>
        <v>0.80500000000000005</v>
      </c>
      <c r="K43" s="13">
        <f t="shared" si="33"/>
        <v>0.72</v>
      </c>
      <c r="L43" s="14">
        <f t="shared" ref="L43:L45" si="34">I43-H43</f>
        <v>-8.5</v>
      </c>
      <c r="M43" s="14">
        <f t="shared" ref="M43:M45" si="35">AVERAGE(H43:I43)</f>
        <v>76.25</v>
      </c>
      <c r="N43" s="15">
        <f t="shared" ref="N43:N45" si="36">F43*M43</f>
        <v>-3.4536118246014804</v>
      </c>
      <c r="O43" s="15">
        <f t="shared" ref="O43:O45" si="37">L43*G43</f>
        <v>-2.9902137974262946</v>
      </c>
    </row>
    <row r="44" spans="1:16" ht="15" x14ac:dyDescent="0.2">
      <c r="A44" s="15" t="s">
        <v>30</v>
      </c>
      <c r="B44" s="19">
        <v>6987323</v>
      </c>
      <c r="C44" s="19">
        <v>8090418</v>
      </c>
      <c r="D44" s="20">
        <f>B44/$B$47</f>
        <v>0.29852552213276223</v>
      </c>
      <c r="E44" s="20">
        <f t="shared" si="30"/>
        <v>0.32888313885785642</v>
      </c>
      <c r="F44" s="15">
        <f t="shared" si="31"/>
        <v>3.0357616725094183E-2</v>
      </c>
      <c r="G44" s="15">
        <f t="shared" si="32"/>
        <v>0.31370433049530932</v>
      </c>
      <c r="H44" s="21">
        <v>79.2</v>
      </c>
      <c r="I44" s="21">
        <v>73</v>
      </c>
      <c r="J44" s="13">
        <f t="shared" si="33"/>
        <v>0.79200000000000004</v>
      </c>
      <c r="K44" s="13">
        <f t="shared" si="33"/>
        <v>0.73</v>
      </c>
      <c r="L44" s="14">
        <f t="shared" si="34"/>
        <v>-6.2000000000000028</v>
      </c>
      <c r="M44" s="14">
        <f t="shared" si="35"/>
        <v>76.099999999999994</v>
      </c>
      <c r="N44" s="15">
        <f t="shared" si="36"/>
        <v>2.3102146327796671</v>
      </c>
      <c r="O44" s="15">
        <f t="shared" si="37"/>
        <v>-1.9449668490709187</v>
      </c>
    </row>
    <row r="45" spans="1:16" ht="15" x14ac:dyDescent="0.2">
      <c r="A45" s="15" t="s">
        <v>31</v>
      </c>
      <c r="B45" s="19">
        <v>4318931</v>
      </c>
      <c r="C45" s="19">
        <v>5381335</v>
      </c>
      <c r="D45" s="20">
        <f>B45/$B$47</f>
        <v>0.18452147293468082</v>
      </c>
      <c r="E45" s="20">
        <f t="shared" si="30"/>
        <v>0.21875635425087342</v>
      </c>
      <c r="F45" s="15">
        <f t="shared" si="31"/>
        <v>3.4234881316192595E-2</v>
      </c>
      <c r="G45" s="15">
        <f t="shared" si="32"/>
        <v>0.20163891359277714</v>
      </c>
      <c r="H45" s="21">
        <v>77.099999999999994</v>
      </c>
      <c r="I45" s="21">
        <v>73.2</v>
      </c>
      <c r="J45" s="13">
        <f t="shared" si="33"/>
        <v>0.77099999999999991</v>
      </c>
      <c r="K45" s="13">
        <f t="shared" si="33"/>
        <v>0.73199999999999998</v>
      </c>
      <c r="L45" s="14">
        <f t="shared" si="34"/>
        <v>-3.8999999999999915</v>
      </c>
      <c r="M45" s="14">
        <f t="shared" si="35"/>
        <v>75.150000000000006</v>
      </c>
      <c r="N45" s="15">
        <f t="shared" si="36"/>
        <v>2.5727513309118737</v>
      </c>
      <c r="O45" s="15">
        <f t="shared" si="37"/>
        <v>-0.78639176301182911</v>
      </c>
    </row>
    <row r="46" spans="1:16" ht="15" x14ac:dyDescent="0.2">
      <c r="A46" s="15"/>
      <c r="B46" s="15"/>
      <c r="C46" s="15"/>
      <c r="D46" s="15"/>
      <c r="E46" s="15"/>
      <c r="F46" s="15"/>
      <c r="G46" s="15"/>
      <c r="H46" s="13"/>
      <c r="I46" s="14"/>
      <c r="J46" s="14"/>
      <c r="K46" s="14"/>
      <c r="L46" s="14"/>
      <c r="M46" s="14"/>
      <c r="N46" s="15"/>
      <c r="O46" s="15"/>
    </row>
    <row r="47" spans="1:16" ht="15" x14ac:dyDescent="0.2">
      <c r="A47" s="15" t="s">
        <v>32</v>
      </c>
      <c r="B47" s="15">
        <f>SUM(B42:B45)</f>
        <v>23406116</v>
      </c>
      <c r="C47" s="15">
        <f t="shared" ref="C47:E47" si="38">SUM(C42:C45)</f>
        <v>24599674</v>
      </c>
      <c r="D47" s="15">
        <f t="shared" si="38"/>
        <v>1.0000000000000002</v>
      </c>
      <c r="E47" s="15">
        <f t="shared" si="38"/>
        <v>1</v>
      </c>
      <c r="F47" s="15"/>
      <c r="G47" s="15"/>
      <c r="H47" s="15"/>
      <c r="I47" s="15"/>
      <c r="J47" s="15"/>
      <c r="K47" s="15"/>
      <c r="L47" s="15"/>
      <c r="M47" s="15"/>
      <c r="N47" s="15">
        <f>SUM(N42:N45)</f>
        <v>-1.6158053872472156E-2</v>
      </c>
      <c r="O47" s="15">
        <f>SUM(O42:O45)</f>
        <v>-6.5984939322907854</v>
      </c>
      <c r="P47" s="17">
        <f>SUM(N47:O47)</f>
        <v>-6.614651986163258</v>
      </c>
    </row>
    <row r="48" spans="1:16" ht="1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 t="s">
        <v>33</v>
      </c>
      <c r="O48" s="15" t="s">
        <v>34</v>
      </c>
    </row>
    <row r="49" spans="1:16" ht="1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</row>
    <row r="50" spans="1:16" ht="1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</row>
    <row r="51" spans="1:16" ht="15" x14ac:dyDescent="0.2">
      <c r="A51" s="15" t="s">
        <v>36</v>
      </c>
      <c r="B51" s="15"/>
      <c r="C51" s="15"/>
      <c r="D51" s="15"/>
      <c r="E51" s="15"/>
      <c r="F51" s="15" t="s">
        <v>10</v>
      </c>
      <c r="G51" s="15" t="s">
        <v>11</v>
      </c>
      <c r="H51" s="15"/>
      <c r="I51" s="15"/>
      <c r="J51" s="15"/>
      <c r="K51" s="15"/>
      <c r="L51" s="15" t="s">
        <v>12</v>
      </c>
      <c r="M51" s="15" t="s">
        <v>13</v>
      </c>
      <c r="N51" s="15" t="s">
        <v>14</v>
      </c>
      <c r="O51" s="15" t="s">
        <v>15</v>
      </c>
    </row>
    <row r="52" spans="1:16" ht="15" x14ac:dyDescent="0.2">
      <c r="A52" s="18" t="s">
        <v>5</v>
      </c>
      <c r="B52" s="18" t="s">
        <v>16</v>
      </c>
      <c r="C52" s="18" t="s">
        <v>40</v>
      </c>
      <c r="D52" s="18" t="s">
        <v>18</v>
      </c>
      <c r="E52" s="18" t="s">
        <v>41</v>
      </c>
      <c r="F52" s="18" t="s">
        <v>42</v>
      </c>
      <c r="G52" s="18" t="s">
        <v>21</v>
      </c>
      <c r="H52" s="18" t="s">
        <v>22</v>
      </c>
      <c r="I52" s="18" t="s">
        <v>43</v>
      </c>
      <c r="J52" s="18" t="s">
        <v>24</v>
      </c>
      <c r="K52" s="18" t="s">
        <v>44</v>
      </c>
      <c r="L52" s="18" t="s">
        <v>45</v>
      </c>
      <c r="M52" s="18" t="s">
        <v>27</v>
      </c>
      <c r="N52" s="15"/>
      <c r="O52" s="15"/>
    </row>
    <row r="53" spans="1:16" ht="15" x14ac:dyDescent="0.2">
      <c r="A53" s="15" t="s">
        <v>28</v>
      </c>
      <c r="B53" s="22">
        <v>3212330</v>
      </c>
      <c r="C53" s="22">
        <v>2880192</v>
      </c>
      <c r="D53" s="20">
        <f>B53/$B$58</f>
        <v>0.12630599445962118</v>
      </c>
      <c r="E53" s="20">
        <f>C53/$C$58</f>
        <v>0.10772221414982824</v>
      </c>
      <c r="F53" s="15">
        <f>E53-D53</f>
        <v>-1.8583780309792935E-2</v>
      </c>
      <c r="G53" s="15">
        <f>AVERAGE(D53:E53)</f>
        <v>0.11701410430472471</v>
      </c>
      <c r="H53" s="23">
        <v>77.3</v>
      </c>
      <c r="I53" s="23">
        <v>69.5</v>
      </c>
      <c r="J53" s="13">
        <f>H53/100</f>
        <v>0.77300000000000002</v>
      </c>
      <c r="K53" s="13">
        <f>I53/100</f>
        <v>0.69499999999999995</v>
      </c>
      <c r="L53" s="14">
        <f>I53-H53</f>
        <v>-7.7999999999999972</v>
      </c>
      <c r="M53" s="14">
        <f>AVERAGE(H53:I53)</f>
        <v>73.400000000000006</v>
      </c>
      <c r="N53" s="15">
        <f>F53*M53</f>
        <v>-1.3640494747388017</v>
      </c>
      <c r="O53" s="15">
        <f t="shared" ref="O53:O54" si="39">L53*G53</f>
        <v>-0.91271001357685244</v>
      </c>
    </row>
    <row r="54" spans="1:16" ht="15" x14ac:dyDescent="0.2">
      <c r="A54" s="15" t="s">
        <v>29</v>
      </c>
      <c r="B54" s="22">
        <v>8717554</v>
      </c>
      <c r="C54" s="22">
        <v>8110919</v>
      </c>
      <c r="D54" s="20">
        <f t="shared" ref="D54:D56" si="40">B54/$B$58</f>
        <v>0.34276656732821614</v>
      </c>
      <c r="E54" s="20">
        <f t="shared" ref="E54:E56" si="41">C54/$C$58</f>
        <v>0.30335691282730831</v>
      </c>
      <c r="F54" s="15">
        <f t="shared" ref="F54:F56" si="42">E54-D54</f>
        <v>-3.9409654500907831E-2</v>
      </c>
      <c r="G54" s="15">
        <f>AVERAGE(D54:E54)</f>
        <v>0.32306174007776223</v>
      </c>
      <c r="H54" s="23">
        <v>79.599999999999994</v>
      </c>
      <c r="I54" s="23">
        <v>75</v>
      </c>
      <c r="J54" s="13">
        <f t="shared" ref="J54:K56" si="43">H54/100</f>
        <v>0.79599999999999993</v>
      </c>
      <c r="K54" s="13">
        <f t="shared" si="43"/>
        <v>0.75</v>
      </c>
      <c r="L54" s="14">
        <f t="shared" ref="L54:L56" si="44">I54-H54</f>
        <v>-4.5999999999999943</v>
      </c>
      <c r="M54" s="14">
        <f t="shared" ref="M54:M56" si="45">AVERAGE(H54:I54)</f>
        <v>77.3</v>
      </c>
      <c r="N54" s="15">
        <f>F54*M54</f>
        <v>-3.0463662929201751</v>
      </c>
      <c r="O54" s="15">
        <f t="shared" si="39"/>
        <v>-1.4860840043577044</v>
      </c>
    </row>
    <row r="55" spans="1:16" ht="15" x14ac:dyDescent="0.2">
      <c r="A55" s="15" t="s">
        <v>30</v>
      </c>
      <c r="B55" s="22">
        <v>7324471</v>
      </c>
      <c r="C55" s="22">
        <v>8487610</v>
      </c>
      <c r="D55" s="20">
        <f t="shared" si="40"/>
        <v>0.28799176720500574</v>
      </c>
      <c r="E55" s="20">
        <f t="shared" si="41"/>
        <v>0.31744555294932553</v>
      </c>
      <c r="F55" s="15">
        <f t="shared" si="42"/>
        <v>2.9453785744319783E-2</v>
      </c>
      <c r="G55" s="15">
        <f t="shared" ref="G55:G56" si="46">AVERAGE(D55:E55)</f>
        <v>0.30271866007716564</v>
      </c>
      <c r="H55" s="23">
        <v>77.8</v>
      </c>
      <c r="I55" s="23">
        <v>74.100000000000009</v>
      </c>
      <c r="J55" s="13">
        <f t="shared" si="43"/>
        <v>0.77800000000000002</v>
      </c>
      <c r="K55" s="13">
        <f t="shared" si="43"/>
        <v>0.7410000000000001</v>
      </c>
      <c r="L55" s="14">
        <f t="shared" si="44"/>
        <v>-3.6999999999999886</v>
      </c>
      <c r="M55" s="14">
        <f t="shared" si="45"/>
        <v>75.95</v>
      </c>
      <c r="N55" s="15">
        <f t="shared" ref="N55:N56" si="47">F55*M55</f>
        <v>2.2370150272810876</v>
      </c>
      <c r="O55" s="15">
        <f>L55*G55</f>
        <v>-1.1200590422855095</v>
      </c>
    </row>
    <row r="56" spans="1:16" ht="15" x14ac:dyDescent="0.2">
      <c r="A56" s="15" t="s">
        <v>31</v>
      </c>
      <c r="B56" s="22">
        <v>6178563</v>
      </c>
      <c r="C56" s="22">
        <v>7258494</v>
      </c>
      <c r="D56" s="20">
        <f t="shared" si="40"/>
        <v>0.24293567100715693</v>
      </c>
      <c r="E56" s="20">
        <f t="shared" si="41"/>
        <v>0.27147532007353797</v>
      </c>
      <c r="F56" s="15">
        <f t="shared" si="42"/>
        <v>2.853964906638104E-2</v>
      </c>
      <c r="G56" s="15">
        <f t="shared" si="46"/>
        <v>0.25720549554034744</v>
      </c>
      <c r="H56" s="23">
        <v>75.2</v>
      </c>
      <c r="I56" s="23">
        <v>64.599999999999994</v>
      </c>
      <c r="J56" s="13">
        <f t="shared" si="43"/>
        <v>0.752</v>
      </c>
      <c r="K56" s="13">
        <f t="shared" si="43"/>
        <v>0.64599999999999991</v>
      </c>
      <c r="L56" s="14">
        <f t="shared" si="44"/>
        <v>-10.600000000000009</v>
      </c>
      <c r="M56" s="14">
        <f t="shared" si="45"/>
        <v>69.900000000000006</v>
      </c>
      <c r="N56" s="15">
        <f t="shared" si="47"/>
        <v>1.9949214697400348</v>
      </c>
      <c r="O56" s="15">
        <f t="shared" ref="O56" si="48">L56*G56</f>
        <v>-2.726378252727685</v>
      </c>
    </row>
    <row r="57" spans="1:16" ht="15" x14ac:dyDescent="0.2">
      <c r="A57" s="15"/>
      <c r="B57" s="15"/>
      <c r="C57" s="15"/>
      <c r="D57" s="15"/>
      <c r="E57" s="15"/>
      <c r="F57" s="15"/>
      <c r="G57" s="15"/>
      <c r="H57" s="13"/>
      <c r="I57" s="13"/>
      <c r="J57" s="13"/>
      <c r="K57" s="13"/>
      <c r="L57" s="14"/>
      <c r="M57" s="14"/>
      <c r="N57" s="15"/>
      <c r="O57" s="15"/>
    </row>
    <row r="58" spans="1:16" ht="15" x14ac:dyDescent="0.2">
      <c r="A58" s="15" t="s">
        <v>32</v>
      </c>
      <c r="B58" s="15">
        <f>SUM(B53:B56)</f>
        <v>25432918</v>
      </c>
      <c r="C58" s="15">
        <f t="shared" ref="C58:E58" si="49">SUM(C53:C56)</f>
        <v>26737215</v>
      </c>
      <c r="D58" s="15">
        <f t="shared" si="49"/>
        <v>1</v>
      </c>
      <c r="E58" s="15">
        <f t="shared" si="49"/>
        <v>1</v>
      </c>
      <c r="F58" s="15"/>
      <c r="G58" s="15"/>
      <c r="H58" s="15"/>
      <c r="I58" s="15"/>
      <c r="J58" s="15"/>
      <c r="K58" s="15"/>
      <c r="L58" s="15"/>
      <c r="M58" s="15"/>
      <c r="N58" s="15">
        <f>SUM(N53:N56)</f>
        <v>-0.1784792706378544</v>
      </c>
      <c r="O58" s="15">
        <f>SUM(O53:O56)</f>
        <v>-6.2452313129477517</v>
      </c>
      <c r="P58" s="17">
        <f>SUM(N58:O58)</f>
        <v>-6.4237105835856063</v>
      </c>
    </row>
    <row r="59" spans="1:16" ht="1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 t="s">
        <v>33</v>
      </c>
      <c r="O59" s="15" t="s">
        <v>34</v>
      </c>
    </row>
    <row r="60" spans="1:16" ht="1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6" ht="1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6" ht="15" x14ac:dyDescent="0.2">
      <c r="A62" s="15" t="s">
        <v>9</v>
      </c>
      <c r="B62" s="15"/>
      <c r="C62" s="15"/>
      <c r="D62" s="15"/>
      <c r="E62" s="15"/>
      <c r="F62" s="15" t="s">
        <v>10</v>
      </c>
      <c r="G62" s="15" t="s">
        <v>11</v>
      </c>
      <c r="H62" s="15"/>
      <c r="I62" s="15"/>
      <c r="J62" s="15"/>
      <c r="K62" s="15"/>
      <c r="L62" s="15" t="s">
        <v>12</v>
      </c>
      <c r="M62" s="15" t="s">
        <v>13</v>
      </c>
      <c r="N62" s="15" t="s">
        <v>14</v>
      </c>
      <c r="O62" s="15" t="s">
        <v>15</v>
      </c>
    </row>
    <row r="63" spans="1:16" ht="15" x14ac:dyDescent="0.2">
      <c r="A63" s="18" t="s">
        <v>5</v>
      </c>
      <c r="B63" s="18" t="s">
        <v>16</v>
      </c>
      <c r="C63" s="18" t="s">
        <v>40</v>
      </c>
      <c r="D63" s="18" t="s">
        <v>18</v>
      </c>
      <c r="E63" s="18" t="s">
        <v>41</v>
      </c>
      <c r="F63" s="18" t="s">
        <v>42</v>
      </c>
      <c r="G63" s="18" t="s">
        <v>21</v>
      </c>
      <c r="H63" s="18" t="s">
        <v>22</v>
      </c>
      <c r="I63" s="18" t="s">
        <v>43</v>
      </c>
      <c r="J63" s="18" t="s">
        <v>24</v>
      </c>
      <c r="K63" s="18" t="s">
        <v>44</v>
      </c>
      <c r="L63" s="18" t="s">
        <v>45</v>
      </c>
      <c r="M63" s="18" t="s">
        <v>27</v>
      </c>
      <c r="N63" s="15"/>
      <c r="O63" s="15"/>
    </row>
    <row r="64" spans="1:16" ht="15" x14ac:dyDescent="0.2">
      <c r="A64" s="15" t="s">
        <v>28</v>
      </c>
      <c r="B64" s="25">
        <v>6548088</v>
      </c>
      <c r="C64" s="25">
        <v>5911297</v>
      </c>
      <c r="D64" s="20">
        <f>B64/$B$69</f>
        <v>0.13407488772198073</v>
      </c>
      <c r="E64" s="20">
        <f>C64/$C$69</f>
        <v>0.11514716055349594</v>
      </c>
      <c r="F64" s="15">
        <f>E64-D64</f>
        <v>-1.8927727168484787E-2</v>
      </c>
      <c r="G64" s="15">
        <f>AVERAGE(D64:E64)</f>
        <v>0.12461102413773834</v>
      </c>
      <c r="H64" s="26">
        <v>77.800000000000011</v>
      </c>
      <c r="I64" s="26">
        <v>70.8</v>
      </c>
      <c r="J64" s="13">
        <f>H64/100</f>
        <v>0.77800000000000014</v>
      </c>
      <c r="K64" s="13">
        <f>I64/100</f>
        <v>0.70799999999999996</v>
      </c>
      <c r="L64" s="14">
        <f>I64-H64</f>
        <v>-7.0000000000000142</v>
      </c>
      <c r="M64" s="14">
        <f>AVERAGE(H64:I64)</f>
        <v>74.300000000000011</v>
      </c>
      <c r="N64" s="15">
        <f>F64*M64</f>
        <v>-1.40633012861842</v>
      </c>
      <c r="O64" s="15">
        <f t="shared" ref="O64:O65" si="50">L64*G64</f>
        <v>-0.87227716896417007</v>
      </c>
    </row>
    <row r="65" spans="1:16" ht="15" x14ac:dyDescent="0.2">
      <c r="A65" s="15" t="s">
        <v>29</v>
      </c>
      <c r="B65" s="25">
        <v>17481658</v>
      </c>
      <c r="C65" s="25">
        <v>16207735</v>
      </c>
      <c r="D65" s="20">
        <f t="shared" ref="D65:D67" si="51">B65/$B$69</f>
        <v>0.3579443852226889</v>
      </c>
      <c r="E65" s="20">
        <f t="shared" ref="E65:E67" si="52">C65/$C$69</f>
        <v>0.31571322913626498</v>
      </c>
      <c r="F65" s="15">
        <f>E65-D65</f>
        <v>-4.2231156086423915E-2</v>
      </c>
      <c r="G65" s="15">
        <f t="shared" ref="G65" si="53">AVERAGE(D65:E65)</f>
        <v>0.33682880717947694</v>
      </c>
      <c r="H65" s="26">
        <v>80.099999999999994</v>
      </c>
      <c r="I65" s="26">
        <v>73.2</v>
      </c>
      <c r="J65" s="13">
        <f t="shared" ref="J65:K67" si="54">H65/100</f>
        <v>0.80099999999999993</v>
      </c>
      <c r="K65" s="13">
        <f t="shared" si="54"/>
        <v>0.73199999999999998</v>
      </c>
      <c r="L65" s="14">
        <f t="shared" ref="L65:L67" si="55">I65-H65</f>
        <v>-6.8999999999999915</v>
      </c>
      <c r="M65" s="14">
        <f t="shared" ref="M65:M67" si="56">AVERAGE(H65:I65)</f>
        <v>76.650000000000006</v>
      </c>
      <c r="N65" s="15">
        <f>F65*M65</f>
        <v>-3.2370181140243934</v>
      </c>
      <c r="O65" s="15">
        <f t="shared" si="50"/>
        <v>-2.324118769538388</v>
      </c>
    </row>
    <row r="66" spans="1:16" ht="15" x14ac:dyDescent="0.2">
      <c r="A66" s="15" t="s">
        <v>30</v>
      </c>
      <c r="B66" s="25">
        <v>14311794</v>
      </c>
      <c r="C66" s="25">
        <v>16578028</v>
      </c>
      <c r="D66" s="20">
        <f t="shared" si="51"/>
        <v>0.29304007118568315</v>
      </c>
      <c r="E66" s="20">
        <f t="shared" si="52"/>
        <v>0.32292622951889433</v>
      </c>
      <c r="F66" s="15">
        <f t="shared" ref="F66:F67" si="57">E66-D66</f>
        <v>2.9886158333211177E-2</v>
      </c>
      <c r="G66" s="15">
        <f>AVERAGE(D66:E66)</f>
        <v>0.30798315035228874</v>
      </c>
      <c r="H66" s="26">
        <v>78.699999999999989</v>
      </c>
      <c r="I66" s="26">
        <v>73.5</v>
      </c>
      <c r="J66" s="13">
        <f t="shared" si="54"/>
        <v>0.78699999999999992</v>
      </c>
      <c r="K66" s="13">
        <f t="shared" si="54"/>
        <v>0.73499999999999999</v>
      </c>
      <c r="L66" s="14">
        <f t="shared" si="55"/>
        <v>-5.1999999999999886</v>
      </c>
      <c r="M66" s="14">
        <f t="shared" si="56"/>
        <v>76.099999999999994</v>
      </c>
      <c r="N66" s="15">
        <f t="shared" ref="N66:N67" si="58">F66*M66</f>
        <v>2.2743366491573704</v>
      </c>
      <c r="O66" s="15">
        <f>L66*G66</f>
        <v>-1.6015123818318979</v>
      </c>
    </row>
    <row r="67" spans="1:16" ht="15" x14ac:dyDescent="0.2">
      <c r="A67" s="15" t="s">
        <v>31</v>
      </c>
      <c r="B67" s="25">
        <v>10497494</v>
      </c>
      <c r="C67" s="25">
        <v>12639829</v>
      </c>
      <c r="D67" s="20">
        <f t="shared" si="51"/>
        <v>0.21494065586964722</v>
      </c>
      <c r="E67" s="20">
        <f t="shared" si="52"/>
        <v>0.2462133807913448</v>
      </c>
      <c r="F67" s="15">
        <f t="shared" si="57"/>
        <v>3.1272724921697581E-2</v>
      </c>
      <c r="G67" s="15">
        <f t="shared" ref="G67" si="59">AVERAGE(D67:E67)</f>
        <v>0.23057701833049601</v>
      </c>
      <c r="H67" s="26">
        <v>76.599999999999994</v>
      </c>
      <c r="I67" s="26">
        <v>71.099999999999994</v>
      </c>
      <c r="J67" s="13">
        <f t="shared" si="54"/>
        <v>0.7659999999999999</v>
      </c>
      <c r="K67" s="13">
        <f t="shared" si="54"/>
        <v>0.71099999999999997</v>
      </c>
      <c r="L67" s="14">
        <f t="shared" si="55"/>
        <v>-5.5</v>
      </c>
      <c r="M67" s="14">
        <f t="shared" si="56"/>
        <v>73.849999999999994</v>
      </c>
      <c r="N67" s="15">
        <f t="shared" si="58"/>
        <v>2.3094907354673664</v>
      </c>
      <c r="O67" s="15">
        <f t="shared" ref="O67" si="60">L67*G67</f>
        <v>-1.268173600817728</v>
      </c>
    </row>
    <row r="68" spans="1:16" ht="15" x14ac:dyDescent="0.2">
      <c r="A68" s="15"/>
      <c r="B68" s="15"/>
      <c r="C68" s="15"/>
      <c r="D68" s="15"/>
      <c r="E68" s="15"/>
      <c r="F68" s="15"/>
      <c r="G68" s="15"/>
      <c r="H68" s="14"/>
      <c r="I68" s="14"/>
      <c r="J68" s="13"/>
      <c r="K68" s="13"/>
      <c r="L68" s="14"/>
      <c r="M68" s="14"/>
      <c r="N68" s="15"/>
      <c r="O68" s="15"/>
    </row>
    <row r="69" spans="1:16" ht="15" x14ac:dyDescent="0.2">
      <c r="A69" s="15" t="s">
        <v>32</v>
      </c>
      <c r="B69" s="15">
        <f>SUM(B64:B67)</f>
        <v>48839034</v>
      </c>
      <c r="C69" s="15">
        <f t="shared" ref="C69:E69" si="61">SUM(C64:C67)</f>
        <v>51336889</v>
      </c>
      <c r="D69" s="15">
        <f>SUM(D64:D67)</f>
        <v>1</v>
      </c>
      <c r="E69" s="15">
        <f t="shared" si="61"/>
        <v>1</v>
      </c>
      <c r="F69" s="15"/>
      <c r="G69" s="15"/>
      <c r="H69" s="15"/>
      <c r="I69" s="15"/>
      <c r="J69" s="15"/>
      <c r="K69" s="15"/>
      <c r="L69" s="15"/>
      <c r="M69" s="15"/>
      <c r="N69" s="15">
        <f>SUM(N64:N67)</f>
        <v>-5.952085801807705E-2</v>
      </c>
      <c r="O69" s="15">
        <f>SUM(O64:O67)</f>
        <v>-6.0660819211521844</v>
      </c>
      <c r="P69" s="17">
        <f>SUM(N69:O69)</f>
        <v>-6.1256027791702614</v>
      </c>
    </row>
    <row r="70" spans="1:16" ht="1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 t="s">
        <v>33</v>
      </c>
      <c r="O70" s="15" t="s">
        <v>34</v>
      </c>
    </row>
    <row r="77" spans="1:16" ht="15" x14ac:dyDescent="0.2">
      <c r="A77" s="27" t="s">
        <v>39</v>
      </c>
    </row>
    <row r="78" spans="1:16" ht="15" x14ac:dyDescent="0.2">
      <c r="A78" s="15" t="s">
        <v>35</v>
      </c>
      <c r="B78" s="15"/>
      <c r="C78" s="15"/>
      <c r="D78" s="15"/>
      <c r="E78" s="15"/>
      <c r="F78" s="15" t="s">
        <v>10</v>
      </c>
      <c r="G78" s="15" t="s">
        <v>11</v>
      </c>
      <c r="H78" s="15"/>
      <c r="I78" s="15"/>
      <c r="J78" s="15"/>
      <c r="K78" s="15"/>
      <c r="L78" s="15" t="s">
        <v>12</v>
      </c>
      <c r="M78" s="15" t="s">
        <v>13</v>
      </c>
      <c r="N78" s="15" t="s">
        <v>14</v>
      </c>
      <c r="O78" s="15" t="s">
        <v>15</v>
      </c>
    </row>
    <row r="79" spans="1:16" ht="15" x14ac:dyDescent="0.2">
      <c r="A79" s="18" t="s">
        <v>5</v>
      </c>
      <c r="B79" s="18" t="s">
        <v>40</v>
      </c>
      <c r="C79" s="18" t="s">
        <v>17</v>
      </c>
      <c r="D79" s="18" t="s">
        <v>41</v>
      </c>
      <c r="E79" s="18" t="s">
        <v>19</v>
      </c>
      <c r="F79" s="18" t="s">
        <v>46</v>
      </c>
      <c r="G79" s="18" t="s">
        <v>21</v>
      </c>
      <c r="H79" s="18" t="s">
        <v>43</v>
      </c>
      <c r="I79" s="18" t="s">
        <v>23</v>
      </c>
      <c r="J79" s="18" t="s">
        <v>44</v>
      </c>
      <c r="K79" s="18" t="s">
        <v>25</v>
      </c>
      <c r="L79" s="18" t="s">
        <v>47</v>
      </c>
      <c r="M79" s="18" t="s">
        <v>27</v>
      </c>
      <c r="N79" s="15"/>
      <c r="O79" s="15"/>
    </row>
    <row r="80" spans="1:16" ht="15" x14ac:dyDescent="0.2">
      <c r="A80" s="15" t="s">
        <v>28</v>
      </c>
      <c r="B80" s="19">
        <v>3031105</v>
      </c>
      <c r="C80" s="19">
        <v>3043549</v>
      </c>
      <c r="D80" s="20">
        <f>B80/$B$85</f>
        <v>0.12321728328594923</v>
      </c>
      <c r="E80" s="20">
        <f>C80/$C$85</f>
        <v>0.12134938986979561</v>
      </c>
      <c r="F80" s="15">
        <f>E80-D80</f>
        <v>-1.8678934161536209E-3</v>
      </c>
      <c r="G80" s="15">
        <f>AVERAGE(D80:E80)</f>
        <v>0.12228333657787242</v>
      </c>
      <c r="H80" s="21">
        <v>71.599999999999994</v>
      </c>
      <c r="I80" s="21">
        <v>73.599999999999994</v>
      </c>
      <c r="J80" s="13">
        <f>H80/100</f>
        <v>0.71599999999999997</v>
      </c>
      <c r="K80" s="13">
        <f>I80/100</f>
        <v>0.73599999999999999</v>
      </c>
      <c r="L80" s="14">
        <f>K80-J80</f>
        <v>2.0000000000000018E-2</v>
      </c>
      <c r="M80" s="14">
        <f>AVERAGE(J80:K80)</f>
        <v>0.72599999999999998</v>
      </c>
      <c r="N80" s="15">
        <f>F80*M80</f>
        <v>-1.3560906201275287E-3</v>
      </c>
      <c r="O80" s="15">
        <f>L80*G80</f>
        <v>2.4456667315574505E-3</v>
      </c>
    </row>
    <row r="81" spans="1:16" ht="15" x14ac:dyDescent="0.2">
      <c r="A81" s="15" t="s">
        <v>29</v>
      </c>
      <c r="B81" s="19">
        <v>8096816</v>
      </c>
      <c r="C81" s="19">
        <v>7319795</v>
      </c>
      <c r="D81" s="20">
        <f t="shared" ref="D81:D82" si="62">B81/$B$85</f>
        <v>0.32914322360532094</v>
      </c>
      <c r="E81" s="20">
        <f t="shared" ref="E81:E82" si="63">C81/$C$85</f>
        <v>0.29184766114229821</v>
      </c>
      <c r="F81" s="15">
        <f>E81-D81</f>
        <v>-3.7295562463022736E-2</v>
      </c>
      <c r="G81" s="15">
        <f>AVERAGE(D81:E81)</f>
        <v>0.31049544237380955</v>
      </c>
      <c r="H81" s="21">
        <v>72</v>
      </c>
      <c r="I81" s="21">
        <v>78.2</v>
      </c>
      <c r="J81" s="13">
        <f t="shared" ref="J81:K83" si="64">H81/100</f>
        <v>0.72</v>
      </c>
      <c r="K81" s="13">
        <f t="shared" si="64"/>
        <v>0.78200000000000003</v>
      </c>
      <c r="L81" s="14">
        <f t="shared" ref="L81:L83" si="65">K81-J81</f>
        <v>6.2000000000000055E-2</v>
      </c>
      <c r="M81" s="14">
        <f t="shared" ref="M81:M83" si="66">AVERAGE(J81:K81)</f>
        <v>0.751</v>
      </c>
      <c r="N81" s="15">
        <f t="shared" ref="N81:N83" si="67">F81*M81</f>
        <v>-2.8008967409730075E-2</v>
      </c>
      <c r="O81" s="15">
        <f t="shared" ref="O81:O83" si="68">L81*G81</f>
        <v>1.9250717427176208E-2</v>
      </c>
    </row>
    <row r="82" spans="1:16" ht="15" x14ac:dyDescent="0.2">
      <c r="A82" s="15" t="s">
        <v>30</v>
      </c>
      <c r="B82" s="19">
        <v>8090418</v>
      </c>
      <c r="C82" s="19">
        <v>8762461</v>
      </c>
      <c r="D82" s="20">
        <f t="shared" si="62"/>
        <v>0.32888313885785642</v>
      </c>
      <c r="E82" s="20">
        <f t="shared" si="63"/>
        <v>0.34936821983410787</v>
      </c>
      <c r="F82" s="15">
        <f t="shared" ref="F82:F83" si="69">E82-D82</f>
        <v>2.0485080976251457E-2</v>
      </c>
      <c r="G82" s="15">
        <f t="shared" ref="G82" si="70">AVERAGE(D82:E82)</f>
        <v>0.33912567934598215</v>
      </c>
      <c r="H82" s="21">
        <v>73</v>
      </c>
      <c r="I82" s="21">
        <v>77.7</v>
      </c>
      <c r="J82" s="13">
        <f t="shared" si="64"/>
        <v>0.73</v>
      </c>
      <c r="K82" s="13">
        <f t="shared" si="64"/>
        <v>0.77700000000000002</v>
      </c>
      <c r="L82" s="14">
        <f t="shared" si="65"/>
        <v>4.7000000000000042E-2</v>
      </c>
      <c r="M82" s="14">
        <f t="shared" si="66"/>
        <v>0.75350000000000006</v>
      </c>
      <c r="N82" s="15">
        <f t="shared" si="67"/>
        <v>1.5435508515605474E-2</v>
      </c>
      <c r="O82" s="15">
        <f t="shared" si="68"/>
        <v>1.5938906929261174E-2</v>
      </c>
    </row>
    <row r="83" spans="1:16" ht="15" x14ac:dyDescent="0.2">
      <c r="A83" s="15" t="s">
        <v>31</v>
      </c>
      <c r="B83" s="19">
        <v>5381335</v>
      </c>
      <c r="C83" s="19">
        <v>5955071</v>
      </c>
      <c r="D83" s="20">
        <f>B83/$B$85</f>
        <v>0.21875635425087342</v>
      </c>
      <c r="E83" s="20">
        <f>C83/$C$85</f>
        <v>0.23743472915379829</v>
      </c>
      <c r="F83" s="15">
        <f t="shared" si="69"/>
        <v>1.8678374902924871E-2</v>
      </c>
      <c r="G83" s="15">
        <f>AVERAGE(D83:E83)</f>
        <v>0.22809554170233587</v>
      </c>
      <c r="H83" s="21">
        <v>73.2</v>
      </c>
      <c r="I83" s="21">
        <v>75.8</v>
      </c>
      <c r="J83" s="13">
        <f t="shared" si="64"/>
        <v>0.73199999999999998</v>
      </c>
      <c r="K83" s="13">
        <f t="shared" si="64"/>
        <v>0.75800000000000001</v>
      </c>
      <c r="L83" s="14">
        <f t="shared" si="65"/>
        <v>2.6000000000000023E-2</v>
      </c>
      <c r="M83" s="14">
        <f t="shared" si="66"/>
        <v>0.745</v>
      </c>
      <c r="N83" s="15">
        <f t="shared" si="67"/>
        <v>1.391538930267903E-2</v>
      </c>
      <c r="O83" s="15">
        <f t="shared" si="68"/>
        <v>5.9304840842607379E-3</v>
      </c>
    </row>
    <row r="84" spans="1:16" ht="15" x14ac:dyDescent="0.2">
      <c r="A84" s="15"/>
      <c r="B84" s="15"/>
      <c r="C84" s="15"/>
      <c r="D84" s="15"/>
      <c r="E84" s="15"/>
      <c r="F84" s="15"/>
      <c r="G84" s="15"/>
      <c r="H84" s="13"/>
      <c r="I84" s="14"/>
      <c r="J84" s="14"/>
      <c r="K84" s="14"/>
      <c r="L84" s="14"/>
      <c r="M84" s="14"/>
      <c r="N84" s="15"/>
      <c r="O84" s="15"/>
    </row>
    <row r="85" spans="1:16" ht="15" x14ac:dyDescent="0.2">
      <c r="A85" s="15" t="s">
        <v>32</v>
      </c>
      <c r="B85" s="15">
        <f>SUM(B80:B83)</f>
        <v>24599674</v>
      </c>
      <c r="C85" s="15">
        <f>SUM(C80:C83)</f>
        <v>25080876</v>
      </c>
      <c r="D85" s="15">
        <f>SUM(D80:D83)</f>
        <v>1</v>
      </c>
      <c r="E85" s="15">
        <f>SUM(E80:E83)</f>
        <v>0.99999999999999989</v>
      </c>
      <c r="F85" s="15"/>
      <c r="G85" s="15"/>
      <c r="H85" s="15"/>
      <c r="I85" s="15"/>
      <c r="J85" s="15"/>
      <c r="K85" s="15"/>
      <c r="L85" s="15"/>
      <c r="M85" s="15"/>
      <c r="N85" s="29">
        <f>SUM(N80:N83)</f>
        <v>-1.4160211573101961E-5</v>
      </c>
      <c r="O85" s="15">
        <f>SUM(O80:O83)</f>
        <v>4.3565775172255572E-2</v>
      </c>
      <c r="P85" s="30">
        <f>SUM(N85:O85)</f>
        <v>4.3551614960682467E-2</v>
      </c>
    </row>
    <row r="86" spans="1:16" ht="1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 t="s">
        <v>33</v>
      </c>
      <c r="O86" s="15" t="s">
        <v>34</v>
      </c>
    </row>
    <row r="87" spans="1:16" ht="1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</row>
    <row r="88" spans="1:16" ht="1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</row>
    <row r="89" spans="1:16" ht="15" x14ac:dyDescent="0.2">
      <c r="A89" s="15" t="s">
        <v>36</v>
      </c>
      <c r="B89" s="15"/>
      <c r="C89" s="15"/>
      <c r="D89" s="15"/>
      <c r="E89" s="15"/>
      <c r="F89" s="15" t="s">
        <v>10</v>
      </c>
      <c r="G89" s="15" t="s">
        <v>11</v>
      </c>
      <c r="H89" s="15"/>
      <c r="I89" s="15"/>
      <c r="J89" s="15"/>
      <c r="K89" s="15"/>
      <c r="L89" s="15" t="s">
        <v>12</v>
      </c>
      <c r="M89" s="15" t="s">
        <v>13</v>
      </c>
      <c r="N89" s="15" t="s">
        <v>14</v>
      </c>
      <c r="O89" s="15" t="s">
        <v>15</v>
      </c>
    </row>
    <row r="90" spans="1:16" ht="15" x14ac:dyDescent="0.2">
      <c r="A90" s="18" t="s">
        <v>5</v>
      </c>
      <c r="B90" s="18" t="s">
        <v>40</v>
      </c>
      <c r="C90" s="18" t="s">
        <v>17</v>
      </c>
      <c r="D90" s="18" t="s">
        <v>41</v>
      </c>
      <c r="E90" s="18" t="s">
        <v>19</v>
      </c>
      <c r="F90" s="18" t="s">
        <v>46</v>
      </c>
      <c r="G90" s="18" t="s">
        <v>21</v>
      </c>
      <c r="H90" s="18" t="s">
        <v>43</v>
      </c>
      <c r="I90" s="18" t="s">
        <v>23</v>
      </c>
      <c r="J90" s="18" t="s">
        <v>44</v>
      </c>
      <c r="K90" s="18" t="s">
        <v>25</v>
      </c>
      <c r="L90" s="18" t="s">
        <v>47</v>
      </c>
      <c r="M90" s="18" t="s">
        <v>27</v>
      </c>
      <c r="N90" s="15"/>
      <c r="O90" s="15"/>
    </row>
    <row r="91" spans="1:16" ht="15" x14ac:dyDescent="0.2">
      <c r="A91" s="15" t="s">
        <v>28</v>
      </c>
      <c r="B91" s="22">
        <v>2880192</v>
      </c>
      <c r="C91" s="22">
        <v>2792434</v>
      </c>
      <c r="D91" s="20">
        <f t="shared" ref="D91:D93" si="71">B91/$B$96</f>
        <v>0.10772221414982824</v>
      </c>
      <c r="E91" s="20">
        <f>C91/$C$96</f>
        <v>0.10394741495188153</v>
      </c>
      <c r="F91" s="15">
        <f>E91-D91</f>
        <v>-3.7747991979467099E-3</v>
      </c>
      <c r="G91" s="15">
        <f>AVERAGE(D91:E91)</f>
        <v>0.10583481455085489</v>
      </c>
      <c r="H91" s="23">
        <v>69.5</v>
      </c>
      <c r="I91" s="23">
        <v>78.5</v>
      </c>
      <c r="J91" s="13">
        <f>H91/100</f>
        <v>0.69499999999999995</v>
      </c>
      <c r="K91" s="13">
        <f>I91/100</f>
        <v>0.78500000000000003</v>
      </c>
      <c r="L91" s="14">
        <f>K91-J91</f>
        <v>9.000000000000008E-2</v>
      </c>
      <c r="M91" s="14">
        <f>AVERAGE(J91:K91)</f>
        <v>0.74</v>
      </c>
      <c r="N91" s="15">
        <f>F91*M91</f>
        <v>-2.7933514064805653E-3</v>
      </c>
      <c r="O91" s="15">
        <f t="shared" ref="O91" si="72">L91*G91</f>
        <v>9.525133309576949E-3</v>
      </c>
    </row>
    <row r="92" spans="1:16" ht="15" x14ac:dyDescent="0.2">
      <c r="A92" s="15" t="s">
        <v>29</v>
      </c>
      <c r="B92" s="22">
        <v>8110919</v>
      </c>
      <c r="C92" s="22">
        <v>7203068</v>
      </c>
      <c r="D92" s="20">
        <f t="shared" si="71"/>
        <v>0.30335691282730831</v>
      </c>
      <c r="E92" s="20">
        <f t="shared" ref="E92:E94" si="73">C92/$C$96</f>
        <v>0.26813177977442598</v>
      </c>
      <c r="F92" s="15">
        <f t="shared" ref="F92:F94" si="74">E92-D92</f>
        <v>-3.5225133052882329E-2</v>
      </c>
      <c r="G92" s="15">
        <f t="shared" ref="G92:G94" si="75">AVERAGE(D92:E92)</f>
        <v>0.28574434630086715</v>
      </c>
      <c r="H92" s="23">
        <v>75</v>
      </c>
      <c r="I92" s="23">
        <v>77.599999999999994</v>
      </c>
      <c r="J92" s="13">
        <f t="shared" ref="J92:K94" si="76">H92/100</f>
        <v>0.75</v>
      </c>
      <c r="K92" s="13">
        <f t="shared" si="76"/>
        <v>0.77599999999999991</v>
      </c>
      <c r="L92" s="14">
        <f t="shared" ref="L92:L94" si="77">K92-J92</f>
        <v>2.5999999999999912E-2</v>
      </c>
      <c r="M92" s="14">
        <f t="shared" ref="M92:M94" si="78">AVERAGE(J92:K92)</f>
        <v>0.7629999999999999</v>
      </c>
      <c r="N92" s="15">
        <f>F92*M92</f>
        <v>-2.6876776519349214E-2</v>
      </c>
      <c r="O92" s="15">
        <f>L92*G92</f>
        <v>7.4293530038225209E-3</v>
      </c>
    </row>
    <row r="93" spans="1:16" ht="15" x14ac:dyDescent="0.2">
      <c r="A93" s="15" t="s">
        <v>30</v>
      </c>
      <c r="B93" s="22">
        <v>8487610</v>
      </c>
      <c r="C93" s="22">
        <v>9130264</v>
      </c>
      <c r="D93" s="20">
        <f t="shared" si="71"/>
        <v>0.31744555294932553</v>
      </c>
      <c r="E93" s="20">
        <f t="shared" si="73"/>
        <v>0.3398710016524028</v>
      </c>
      <c r="F93" s="15">
        <f t="shared" si="74"/>
        <v>2.2425448703077278E-2</v>
      </c>
      <c r="G93" s="15">
        <f t="shared" si="75"/>
        <v>0.32865827730086417</v>
      </c>
      <c r="H93" s="23">
        <v>74.100000000000009</v>
      </c>
      <c r="I93" s="23">
        <v>77.900000000000006</v>
      </c>
      <c r="J93" s="13">
        <f t="shared" si="76"/>
        <v>0.7410000000000001</v>
      </c>
      <c r="K93" s="13">
        <f t="shared" si="76"/>
        <v>0.77900000000000003</v>
      </c>
      <c r="L93" s="14">
        <f t="shared" si="77"/>
        <v>3.7999999999999923E-2</v>
      </c>
      <c r="M93" s="14">
        <f t="shared" si="78"/>
        <v>0.76</v>
      </c>
      <c r="N93" s="15">
        <f t="shared" ref="N93:N94" si="79">F93*M93</f>
        <v>1.7043341014338732E-2</v>
      </c>
      <c r="O93" s="15">
        <f>L93*G93</f>
        <v>1.2489014537432813E-2</v>
      </c>
    </row>
    <row r="94" spans="1:16" ht="15" x14ac:dyDescent="0.2">
      <c r="A94" s="15" t="s">
        <v>31</v>
      </c>
      <c r="B94" s="22">
        <v>7258494</v>
      </c>
      <c r="C94" s="22">
        <v>7738144</v>
      </c>
      <c r="D94" s="20">
        <f>B94/$B$96</f>
        <v>0.27147532007353797</v>
      </c>
      <c r="E94" s="20">
        <f t="shared" si="73"/>
        <v>0.28804980362128968</v>
      </c>
      <c r="F94" s="15">
        <f t="shared" si="74"/>
        <v>1.6574483547751706E-2</v>
      </c>
      <c r="G94" s="15">
        <f t="shared" si="75"/>
        <v>0.27976256184741383</v>
      </c>
      <c r="H94" s="23">
        <v>64.599999999999994</v>
      </c>
      <c r="I94" s="23">
        <v>73.400000000000006</v>
      </c>
      <c r="J94" s="13">
        <f t="shared" si="76"/>
        <v>0.64599999999999991</v>
      </c>
      <c r="K94" s="13">
        <f t="shared" si="76"/>
        <v>0.7340000000000001</v>
      </c>
      <c r="L94" s="14">
        <f t="shared" si="77"/>
        <v>8.8000000000000189E-2</v>
      </c>
      <c r="M94" s="14">
        <f t="shared" si="78"/>
        <v>0.69</v>
      </c>
      <c r="N94" s="15">
        <f t="shared" si="79"/>
        <v>1.1436393647948677E-2</v>
      </c>
      <c r="O94" s="15">
        <f t="shared" ref="O94" si="80">L94*G94</f>
        <v>2.461910544257247E-2</v>
      </c>
    </row>
    <row r="95" spans="1:16" ht="15" x14ac:dyDescent="0.2">
      <c r="A95" s="15"/>
      <c r="B95" s="15"/>
      <c r="C95" s="15"/>
      <c r="D95" s="15"/>
      <c r="E95" s="15"/>
      <c r="F95" s="15"/>
      <c r="G95" s="15"/>
      <c r="H95" s="13"/>
      <c r="I95" s="13"/>
      <c r="J95" s="13"/>
      <c r="K95" s="13"/>
      <c r="L95" s="14"/>
      <c r="M95" s="14"/>
      <c r="N95" s="15"/>
      <c r="O95" s="15"/>
    </row>
    <row r="96" spans="1:16" ht="15" x14ac:dyDescent="0.2">
      <c r="A96" s="15" t="s">
        <v>32</v>
      </c>
      <c r="B96" s="15">
        <f>SUM(B91:B94)</f>
        <v>26737215</v>
      </c>
      <c r="C96" s="15">
        <f>SUM(C91:C94)</f>
        <v>26863910</v>
      </c>
      <c r="D96" s="15">
        <f>SUM(D91:D94)</f>
        <v>1</v>
      </c>
      <c r="E96" s="15">
        <f>SUM(E91:E94)</f>
        <v>1</v>
      </c>
      <c r="F96" s="15"/>
      <c r="G96" s="15"/>
      <c r="H96" s="15"/>
      <c r="I96" s="15"/>
      <c r="J96" s="28">
        <f>J91*D91+J92*D92+J93*D93+J94*D94</f>
        <v>0.71298483495756748</v>
      </c>
      <c r="K96" s="28">
        <f>K91*E91+K92*E92+K93*E93+K94*E94</f>
        <v>0.76585704798743004</v>
      </c>
      <c r="L96" s="28">
        <f>K96-J96</f>
        <v>5.2872213029862558E-2</v>
      </c>
      <c r="M96" s="15"/>
      <c r="N96" s="15">
        <f>SUM(N91:N94)</f>
        <v>-1.1903932635423699E-3</v>
      </c>
      <c r="O96" s="15">
        <f>SUM(O91:O94)</f>
        <v>5.4062606293404758E-2</v>
      </c>
      <c r="P96" s="17">
        <f>SUM(N96:O96)</f>
        <v>5.2872213029862392E-2</v>
      </c>
    </row>
    <row r="97" spans="1:16" ht="1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 t="s">
        <v>33</v>
      </c>
      <c r="O97" s="15" t="s">
        <v>34</v>
      </c>
    </row>
    <row r="98" spans="1:16" ht="1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6" ht="1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6" ht="15" x14ac:dyDescent="0.2">
      <c r="A100" s="15" t="s">
        <v>9</v>
      </c>
      <c r="B100" s="15"/>
      <c r="C100" s="15"/>
      <c r="D100" s="15"/>
      <c r="E100" s="15"/>
      <c r="F100" s="15" t="s">
        <v>10</v>
      </c>
      <c r="G100" s="15" t="s">
        <v>11</v>
      </c>
      <c r="H100" s="15"/>
      <c r="I100" s="15"/>
      <c r="J100" s="15"/>
      <c r="K100" s="15"/>
      <c r="L100" s="15" t="s">
        <v>12</v>
      </c>
      <c r="M100" s="15" t="s">
        <v>13</v>
      </c>
      <c r="N100" s="15" t="s">
        <v>14</v>
      </c>
      <c r="O100" s="15" t="s">
        <v>15</v>
      </c>
    </row>
    <row r="101" spans="1:16" ht="15" x14ac:dyDescent="0.2">
      <c r="A101" s="18" t="s">
        <v>5</v>
      </c>
      <c r="B101" s="18" t="s">
        <v>40</v>
      </c>
      <c r="C101" s="18" t="s">
        <v>17</v>
      </c>
      <c r="D101" s="18" t="s">
        <v>41</v>
      </c>
      <c r="E101" s="18" t="s">
        <v>19</v>
      </c>
      <c r="F101" s="18" t="s">
        <v>46</v>
      </c>
      <c r="G101" s="18" t="s">
        <v>21</v>
      </c>
      <c r="H101" s="18" t="s">
        <v>43</v>
      </c>
      <c r="I101" s="18" t="s">
        <v>23</v>
      </c>
      <c r="J101" s="18" t="s">
        <v>44</v>
      </c>
      <c r="K101" s="18" t="s">
        <v>25</v>
      </c>
      <c r="L101" s="18" t="s">
        <v>47</v>
      </c>
      <c r="M101" s="18" t="s">
        <v>27</v>
      </c>
      <c r="N101" s="15"/>
      <c r="O101" s="15"/>
    </row>
    <row r="102" spans="1:16" ht="15" x14ac:dyDescent="0.2">
      <c r="A102" s="15" t="s">
        <v>28</v>
      </c>
      <c r="B102" s="25">
        <v>5911297</v>
      </c>
      <c r="C102" s="25">
        <v>5835983</v>
      </c>
      <c r="D102" s="20">
        <f>B102/$B$107</f>
        <v>0.11514716055349594</v>
      </c>
      <c r="E102" s="20">
        <f>C102/$C$107</f>
        <v>0.1123497361217351</v>
      </c>
      <c r="F102" s="15">
        <f>E102-D102</f>
        <v>-2.7974244317608421E-3</v>
      </c>
      <c r="G102" s="15">
        <f>AVERAGE(D102:E102)</f>
        <v>0.11374844833761552</v>
      </c>
      <c r="H102" s="26">
        <v>70.8</v>
      </c>
      <c r="I102" s="26">
        <v>75.7</v>
      </c>
      <c r="J102" s="13">
        <f>H102/100</f>
        <v>0.70799999999999996</v>
      </c>
      <c r="K102" s="13">
        <f>I102/100</f>
        <v>0.75700000000000001</v>
      </c>
      <c r="L102" s="14">
        <f>K102-J102</f>
        <v>4.9000000000000044E-2</v>
      </c>
      <c r="M102" s="14">
        <f>AVERAGE(J102:K102)</f>
        <v>0.73249999999999993</v>
      </c>
      <c r="N102" s="15">
        <f>F102*M102</f>
        <v>-2.0491133962648165E-3</v>
      </c>
      <c r="O102" s="15">
        <f t="shared" ref="O102" si="81">L102*G102</f>
        <v>5.5736739685431653E-3</v>
      </c>
    </row>
    <row r="103" spans="1:16" ht="15" x14ac:dyDescent="0.2">
      <c r="A103" s="15" t="s">
        <v>29</v>
      </c>
      <c r="B103" s="25">
        <v>16207735</v>
      </c>
      <c r="C103" s="25">
        <v>14522863</v>
      </c>
      <c r="D103" s="20">
        <f>B103/$B$107</f>
        <v>0.31571322913626498</v>
      </c>
      <c r="E103" s="20">
        <f t="shared" ref="E103" si="82">C103/$C$107</f>
        <v>0.27958268997392732</v>
      </c>
      <c r="F103" s="15">
        <f>E103-D103</f>
        <v>-3.613053916233766E-2</v>
      </c>
      <c r="G103" s="15">
        <f t="shared" ref="G103" si="83">AVERAGE(D103:E103)</f>
        <v>0.29764795955509615</v>
      </c>
      <c r="H103" s="26">
        <v>73.2</v>
      </c>
      <c r="I103" s="26">
        <v>78</v>
      </c>
      <c r="J103" s="13">
        <f>H103/100</f>
        <v>0.73199999999999998</v>
      </c>
      <c r="K103" s="13">
        <f t="shared" ref="K103:K105" si="84">I103/100</f>
        <v>0.78</v>
      </c>
      <c r="L103" s="14">
        <f t="shared" ref="L103:L105" si="85">K103-J103</f>
        <v>4.8000000000000043E-2</v>
      </c>
      <c r="M103" s="14">
        <f t="shared" ref="M103:M105" si="86">AVERAGE(J103:K103)</f>
        <v>0.75600000000000001</v>
      </c>
      <c r="N103" s="15">
        <f>F103*M103</f>
        <v>-2.731468760672727E-2</v>
      </c>
      <c r="O103" s="15">
        <f>L103*G103</f>
        <v>1.4287102058644629E-2</v>
      </c>
    </row>
    <row r="104" spans="1:16" ht="15" x14ac:dyDescent="0.2">
      <c r="A104" s="15" t="s">
        <v>30</v>
      </c>
      <c r="B104" s="25">
        <v>16578028</v>
      </c>
      <c r="C104" s="25">
        <v>17892725</v>
      </c>
      <c r="D104" s="20">
        <f t="shared" ref="D104" si="87">B104/$B$107</f>
        <v>0.32292622951889433</v>
      </c>
      <c r="E104" s="20">
        <f>C104/$C$107</f>
        <v>0.34445661206497225</v>
      </c>
      <c r="F104" s="15">
        <f t="shared" ref="F104:F105" si="88">E104-D104</f>
        <v>2.153038254607792E-2</v>
      </c>
      <c r="G104" s="15">
        <f>AVERAGE(D104:E104)</f>
        <v>0.33369142079193326</v>
      </c>
      <c r="H104" s="26">
        <v>73.5</v>
      </c>
      <c r="I104" s="26">
        <v>77.800000000000011</v>
      </c>
      <c r="J104" s="13">
        <f t="shared" ref="J104:J105" si="89">H104/100</f>
        <v>0.73499999999999999</v>
      </c>
      <c r="K104" s="13">
        <f>I104/100</f>
        <v>0.77800000000000014</v>
      </c>
      <c r="L104" s="14">
        <f t="shared" si="85"/>
        <v>4.3000000000000149E-2</v>
      </c>
      <c r="M104" s="14">
        <f t="shared" si="86"/>
        <v>0.75650000000000006</v>
      </c>
      <c r="N104" s="15">
        <f t="shared" ref="N104:N105" si="90">F104*M104</f>
        <v>1.6287734396107947E-2</v>
      </c>
      <c r="O104" s="15">
        <f>L104*G104</f>
        <v>1.434873109405318E-2</v>
      </c>
    </row>
    <row r="105" spans="1:16" ht="15" x14ac:dyDescent="0.2">
      <c r="A105" s="15" t="s">
        <v>31</v>
      </c>
      <c r="B105" s="25">
        <v>12639829</v>
      </c>
      <c r="C105" s="25">
        <v>13693215</v>
      </c>
      <c r="D105" s="20">
        <f>B105/$B$107</f>
        <v>0.2462133807913448</v>
      </c>
      <c r="E105" s="20">
        <f>C105/$C$107</f>
        <v>0.26361096183936539</v>
      </c>
      <c r="F105" s="15">
        <f t="shared" si="88"/>
        <v>1.7397581048020583E-2</v>
      </c>
      <c r="G105" s="15">
        <f t="shared" ref="G105" si="91">AVERAGE(D105:E105)</f>
        <v>0.2549121713153551</v>
      </c>
      <c r="H105" s="26">
        <v>71.099999999999994</v>
      </c>
      <c r="I105" s="26">
        <v>75.099999999999994</v>
      </c>
      <c r="J105" s="13">
        <f t="shared" si="89"/>
        <v>0.71099999999999997</v>
      </c>
      <c r="K105" s="13">
        <f t="shared" si="84"/>
        <v>0.75099999999999989</v>
      </c>
      <c r="L105" s="14">
        <f t="shared" si="85"/>
        <v>3.9999999999999925E-2</v>
      </c>
      <c r="M105" s="14">
        <f t="shared" si="86"/>
        <v>0.73099999999999987</v>
      </c>
      <c r="N105" s="15">
        <f t="shared" si="90"/>
        <v>1.2717631746103044E-2</v>
      </c>
      <c r="O105" s="15">
        <f t="shared" ref="O105" si="92">L105*G105</f>
        <v>1.0196486852614185E-2</v>
      </c>
    </row>
    <row r="106" spans="1:16" ht="15" x14ac:dyDescent="0.2">
      <c r="A106" s="15"/>
      <c r="B106" s="15"/>
      <c r="C106" s="15"/>
      <c r="D106" s="15"/>
      <c r="E106" s="15"/>
      <c r="F106" s="15"/>
      <c r="G106" s="15"/>
      <c r="H106" s="14"/>
      <c r="I106" s="14"/>
      <c r="J106" s="13"/>
      <c r="K106" s="13"/>
      <c r="L106" s="14"/>
      <c r="M106" s="14"/>
      <c r="N106" s="15"/>
      <c r="O106" s="15"/>
    </row>
    <row r="107" spans="1:16" ht="15" x14ac:dyDescent="0.2">
      <c r="A107" s="15" t="s">
        <v>32</v>
      </c>
      <c r="B107" s="15">
        <f>SUM(B102:B105)</f>
        <v>51336889</v>
      </c>
      <c r="C107" s="15">
        <f>SUM(C102:C105)</f>
        <v>51944786</v>
      </c>
      <c r="D107" s="15">
        <f>SUM(D102:D105)</f>
        <v>1</v>
      </c>
      <c r="E107" s="15">
        <f>SUM(E102:E105)</f>
        <v>1</v>
      </c>
      <c r="F107" s="15"/>
      <c r="G107" s="15"/>
      <c r="H107" s="15"/>
      <c r="I107" s="15"/>
      <c r="J107" s="15"/>
      <c r="K107" s="15"/>
      <c r="L107" s="15"/>
      <c r="M107" s="15"/>
      <c r="N107" s="15">
        <f>SUM(N102:N105)</f>
        <v>-3.5843486078109693E-4</v>
      </c>
      <c r="O107" s="15">
        <f>SUM(O102:O105)</f>
        <v>4.4405993973855161E-2</v>
      </c>
      <c r="P107" s="17">
        <f>SUM(N107:O107)</f>
        <v>4.4047559113074064E-2</v>
      </c>
    </row>
    <row r="108" spans="1:16" ht="15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 t="s">
        <v>33</v>
      </c>
      <c r="O108" s="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tassi</vt:lpstr>
      <vt:lpstr>tassi fissi</vt:lpstr>
      <vt:lpstr>Kitagawa</vt:lpstr>
      <vt:lpstr>kitagawa 100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Laura</cp:lastModifiedBy>
  <dcterms:created xsi:type="dcterms:W3CDTF">2021-03-16T08:50:27Z</dcterms:created>
  <dcterms:modified xsi:type="dcterms:W3CDTF">2021-03-25T17:19:41Z</dcterms:modified>
</cp:coreProperties>
</file>