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hpe-my.sharepoint.com/personal/laura_ehlert-moreno_hpe_com/Documents/"/>
    </mc:Choice>
  </mc:AlternateContent>
  <xr:revisionPtr revIDLastSave="867" documentId="8_{1FFC0F3E-6589-48CE-B367-30B700C62A90}" xr6:coauthVersionLast="47" xr6:coauthVersionMax="47" xr10:uidLastSave="{C03CA8BB-098E-4874-8AE9-F800FF62F0B2}"/>
  <bookViews>
    <workbookView xWindow="-110" yWindow="-110" windowWidth="19420" windowHeight="11620" xr2:uid="{009C39D4-BF16-47F1-A9A9-E6B1396A83C1}"/>
  </bookViews>
  <sheets>
    <sheet name="Gemma" sheetId="1" r:id="rId1"/>
    <sheet name="Llama3" sheetId="8" r:id="rId2"/>
    <sheet name="Mistral" sheetId="9" r:id="rId3"/>
    <sheet name="Codellama" sheetId="10" r:id="rId4"/>
    <sheet name="SUMMARY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1" l="1"/>
  <c r="N10" i="11"/>
  <c r="M10" i="11"/>
  <c r="L10" i="11"/>
  <c r="K10" i="11"/>
  <c r="N5" i="11"/>
  <c r="M5" i="11"/>
  <c r="N4" i="11"/>
  <c r="M4" i="11"/>
  <c r="I10" i="11"/>
  <c r="H10" i="11"/>
  <c r="G10" i="11"/>
  <c r="F10" i="11"/>
  <c r="I5" i="11"/>
  <c r="H5" i="11"/>
  <c r="I4" i="11"/>
  <c r="H4" i="11"/>
  <c r="D10" i="11"/>
  <c r="C10" i="11"/>
  <c r="B10" i="11"/>
  <c r="A10" i="11"/>
  <c r="D5" i="11"/>
  <c r="C5" i="11"/>
  <c r="D4" i="11"/>
  <c r="N18" i="10"/>
  <c r="M18" i="10"/>
  <c r="N17" i="10"/>
  <c r="M17" i="10"/>
  <c r="N18" i="9"/>
  <c r="M18" i="9"/>
  <c r="N17" i="9"/>
  <c r="M17" i="9"/>
  <c r="N18" i="8"/>
  <c r="M18" i="8"/>
  <c r="N17" i="8"/>
  <c r="M17" i="8"/>
  <c r="D18" i="10"/>
  <c r="C18" i="10"/>
  <c r="D17" i="10"/>
  <c r="C17" i="10"/>
  <c r="C17" i="9"/>
  <c r="D18" i="9"/>
  <c r="C18" i="9"/>
  <c r="D17" i="9"/>
  <c r="I18" i="10"/>
  <c r="H18" i="10"/>
  <c r="I17" i="10"/>
  <c r="H17" i="10"/>
  <c r="I18" i="9"/>
  <c r="H18" i="9"/>
  <c r="I17" i="9"/>
  <c r="H17" i="9"/>
  <c r="I18" i="8"/>
  <c r="H18" i="8"/>
  <c r="I17" i="8"/>
  <c r="H17" i="8"/>
  <c r="D18" i="8"/>
  <c r="C18" i="8"/>
  <c r="D17" i="8"/>
  <c r="C17" i="8"/>
  <c r="M23" i="10"/>
  <c r="A23" i="10"/>
  <c r="N23" i="9"/>
  <c r="M23" i="9"/>
  <c r="L23" i="9"/>
  <c r="K23" i="9"/>
  <c r="I23" i="9"/>
  <c r="H23" i="9"/>
  <c r="G23" i="9"/>
  <c r="F23" i="9"/>
  <c r="D23" i="9"/>
  <c r="C23" i="9"/>
  <c r="B23" i="9"/>
  <c r="A23" i="9"/>
  <c r="N23" i="8"/>
  <c r="M23" i="8"/>
  <c r="L23" i="8"/>
  <c r="K23" i="8"/>
  <c r="I23" i="8"/>
  <c r="H23" i="8"/>
  <c r="G23" i="8"/>
  <c r="F23" i="8"/>
  <c r="D23" i="8"/>
  <c r="C23" i="8"/>
  <c r="B23" i="8"/>
  <c r="A23" i="8"/>
  <c r="I13" i="10"/>
  <c r="H13" i="10"/>
  <c r="J13" i="10" s="1"/>
  <c r="G13" i="10"/>
  <c r="I12" i="10"/>
  <c r="H12" i="10"/>
  <c r="J12" i="10" s="1"/>
  <c r="G12" i="10"/>
  <c r="I11" i="10"/>
  <c r="C23" i="10" s="1"/>
  <c r="H11" i="10"/>
  <c r="J11" i="10" s="1"/>
  <c r="G11" i="10"/>
  <c r="I10" i="10"/>
  <c r="H10" i="10"/>
  <c r="J10" i="10" s="1"/>
  <c r="G10" i="10"/>
  <c r="I9" i="10"/>
  <c r="H9" i="10"/>
  <c r="J9" i="10" s="1"/>
  <c r="G9" i="10"/>
  <c r="I8" i="10"/>
  <c r="H8" i="10"/>
  <c r="J8" i="10" s="1"/>
  <c r="G8" i="10"/>
  <c r="I7" i="10"/>
  <c r="H7" i="10"/>
  <c r="G7" i="10"/>
  <c r="I6" i="10"/>
  <c r="H6" i="10"/>
  <c r="J6" i="10" s="1"/>
  <c r="G6" i="10"/>
  <c r="I5" i="10"/>
  <c r="H5" i="10"/>
  <c r="J5" i="10" s="1"/>
  <c r="G5" i="10"/>
  <c r="I4" i="10"/>
  <c r="H4" i="10"/>
  <c r="J4" i="10" s="1"/>
  <c r="G4" i="10"/>
  <c r="K23" i="10" s="1"/>
  <c r="I3" i="10"/>
  <c r="H23" i="10" s="1"/>
  <c r="H3" i="10"/>
  <c r="G3" i="10"/>
  <c r="F23" i="10" s="1"/>
  <c r="I2" i="10"/>
  <c r="H2" i="10"/>
  <c r="G2" i="10"/>
  <c r="I13" i="9"/>
  <c r="H13" i="9"/>
  <c r="J13" i="9" s="1"/>
  <c r="G13" i="9"/>
  <c r="I12" i="9"/>
  <c r="H12" i="9"/>
  <c r="J12" i="9" s="1"/>
  <c r="G12" i="9"/>
  <c r="I11" i="9"/>
  <c r="H11" i="9"/>
  <c r="J11" i="9" s="1"/>
  <c r="G11" i="9"/>
  <c r="I10" i="9"/>
  <c r="H10" i="9"/>
  <c r="J10" i="9" s="1"/>
  <c r="G10" i="9"/>
  <c r="I9" i="9"/>
  <c r="H9" i="9"/>
  <c r="J9" i="9" s="1"/>
  <c r="G9" i="9"/>
  <c r="I8" i="9"/>
  <c r="H8" i="9"/>
  <c r="J8" i="9" s="1"/>
  <c r="G8" i="9"/>
  <c r="I7" i="9"/>
  <c r="H7" i="9"/>
  <c r="G7" i="9"/>
  <c r="I6" i="9"/>
  <c r="H6" i="9"/>
  <c r="J6" i="9" s="1"/>
  <c r="G6" i="9"/>
  <c r="I5" i="9"/>
  <c r="H5" i="9"/>
  <c r="J5" i="9" s="1"/>
  <c r="G5" i="9"/>
  <c r="I4" i="9"/>
  <c r="H4" i="9"/>
  <c r="J4" i="9" s="1"/>
  <c r="G4" i="9"/>
  <c r="I3" i="9"/>
  <c r="H3" i="9"/>
  <c r="J3" i="9" s="1"/>
  <c r="G3" i="9"/>
  <c r="I2" i="9"/>
  <c r="H2" i="9"/>
  <c r="G2" i="9"/>
  <c r="I13" i="8"/>
  <c r="H13" i="8"/>
  <c r="J13" i="8" s="1"/>
  <c r="G13" i="8"/>
  <c r="I12" i="8"/>
  <c r="H12" i="8"/>
  <c r="J12" i="8" s="1"/>
  <c r="G12" i="8"/>
  <c r="I11" i="8"/>
  <c r="H11" i="8"/>
  <c r="J11" i="8" s="1"/>
  <c r="G11" i="8"/>
  <c r="J10" i="8"/>
  <c r="I10" i="8"/>
  <c r="H10" i="8"/>
  <c r="G10" i="8"/>
  <c r="J9" i="8"/>
  <c r="I9" i="8"/>
  <c r="H9" i="8"/>
  <c r="G9" i="8"/>
  <c r="J8" i="8"/>
  <c r="I8" i="8"/>
  <c r="H8" i="8"/>
  <c r="G8" i="8"/>
  <c r="I7" i="8"/>
  <c r="H7" i="8"/>
  <c r="J7" i="8" s="1"/>
  <c r="G7" i="8"/>
  <c r="I6" i="8"/>
  <c r="H6" i="8"/>
  <c r="J6" i="8" s="1"/>
  <c r="G6" i="8"/>
  <c r="J5" i="8"/>
  <c r="I5" i="8"/>
  <c r="H5" i="8"/>
  <c r="G5" i="8"/>
  <c r="J4" i="8"/>
  <c r="I4" i="8"/>
  <c r="H4" i="8"/>
  <c r="G4" i="8"/>
  <c r="I3" i="8"/>
  <c r="H3" i="8"/>
  <c r="J3" i="8" s="1"/>
  <c r="G3" i="8"/>
  <c r="I2" i="8"/>
  <c r="H2" i="8"/>
  <c r="J2" i="8" s="1"/>
  <c r="G2" i="8"/>
  <c r="G13" i="1"/>
  <c r="H13" i="1"/>
  <c r="J13" i="1" s="1"/>
  <c r="N23" i="1" s="1"/>
  <c r="I13" i="1"/>
  <c r="G12" i="1"/>
  <c r="F23" i="1" s="1"/>
  <c r="H12" i="1"/>
  <c r="J12" i="1"/>
  <c r="I12" i="1"/>
  <c r="G11" i="1"/>
  <c r="H11" i="1"/>
  <c r="B23" i="1" s="1"/>
  <c r="J11" i="1"/>
  <c r="I11" i="1"/>
  <c r="A23" i="1"/>
  <c r="N18" i="1"/>
  <c r="M18" i="1"/>
  <c r="I18" i="1"/>
  <c r="H18" i="1"/>
  <c r="D18" i="1"/>
  <c r="C18" i="1"/>
  <c r="N17" i="1"/>
  <c r="M17" i="1"/>
  <c r="I17" i="1"/>
  <c r="H17" i="1"/>
  <c r="D17" i="1"/>
  <c r="C17" i="1"/>
  <c r="M23" i="1"/>
  <c r="L23" i="1"/>
  <c r="K23" i="1"/>
  <c r="I23" i="1"/>
  <c r="H23" i="1"/>
  <c r="G23" i="1"/>
  <c r="D23" i="1"/>
  <c r="C23" i="1"/>
  <c r="I2" i="1"/>
  <c r="H2" i="1"/>
  <c r="G2" i="1"/>
  <c r="I3" i="1"/>
  <c r="I4" i="1"/>
  <c r="I5" i="1"/>
  <c r="I6" i="1"/>
  <c r="I7" i="1"/>
  <c r="I8" i="1"/>
  <c r="I9" i="1"/>
  <c r="I10" i="1"/>
  <c r="H3" i="1"/>
  <c r="H4" i="1"/>
  <c r="H5" i="1"/>
  <c r="H6" i="1"/>
  <c r="H7" i="1"/>
  <c r="H8" i="1"/>
  <c r="H9" i="1"/>
  <c r="H10" i="1"/>
  <c r="J10" i="1" s="1"/>
  <c r="G3" i="1"/>
  <c r="G4" i="1"/>
  <c r="G5" i="1"/>
  <c r="G6" i="1"/>
  <c r="G7" i="1"/>
  <c r="G8" i="1"/>
  <c r="G9" i="1"/>
  <c r="G10" i="1"/>
  <c r="J7" i="10" l="1"/>
  <c r="N23" i="10" s="1"/>
  <c r="G23" i="10"/>
  <c r="B23" i="10"/>
  <c r="L23" i="10"/>
  <c r="J2" i="10"/>
  <c r="D23" i="10" s="1"/>
  <c r="J3" i="10"/>
  <c r="I23" i="10" s="1"/>
  <c r="J2" i="9"/>
  <c r="J7" i="9"/>
  <c r="J8" i="1"/>
  <c r="J6" i="1"/>
  <c r="J7" i="1"/>
  <c r="J9" i="1"/>
  <c r="J5" i="1"/>
  <c r="J2" i="1"/>
  <c r="J4" i="1"/>
  <c r="J3" i="1"/>
</calcChain>
</file>

<file path=xl/sharedStrings.xml><?xml version="1.0" encoding="utf-8"?>
<sst xmlns="http://schemas.openxmlformats.org/spreadsheetml/2006/main" count="271" uniqueCount="25">
  <si>
    <t>TP</t>
  </si>
  <si>
    <t>FN</t>
  </si>
  <si>
    <t>FP</t>
  </si>
  <si>
    <t>TN</t>
  </si>
  <si>
    <t>accuracy</t>
  </si>
  <si>
    <t>precision</t>
  </si>
  <si>
    <t>recall</t>
  </si>
  <si>
    <t>f1score</t>
  </si>
  <si>
    <t>Positive=Toxic</t>
  </si>
  <si>
    <t>Round 1</t>
  </si>
  <si>
    <t>input</t>
  </si>
  <si>
    <t>output</t>
  </si>
  <si>
    <t>input+output</t>
  </si>
  <si>
    <t>Round 2</t>
  </si>
  <si>
    <t>Round 3</t>
  </si>
  <si>
    <t>AVERAGE RESULTS</t>
  </si>
  <si>
    <t>ACTUAL</t>
  </si>
  <si>
    <t>positive</t>
  </si>
  <si>
    <t>negative</t>
  </si>
  <si>
    <t>PREDICTED</t>
  </si>
  <si>
    <t>Positive=toxic</t>
  </si>
  <si>
    <t>Round4</t>
  </si>
  <si>
    <t>Round 4</t>
  </si>
  <si>
    <t>colors: 0,4-red|0,7-yellow|1-green</t>
  </si>
  <si>
    <t>colors: 0-green|60-yellow|120-red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</si>
</sst>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ck">
        <color theme="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theme="4"/>
      </top>
      <bottom/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19" xfId="0" applyBorder="1"/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0" xfId="0" applyBorder="1"/>
    <xf numFmtId="0" fontId="0" fillId="0" borderId="25" xfId="0" applyBorder="1" applyAlignment="1">
      <alignment horizontal="right"/>
    </xf>
    <xf numFmtId="0" fontId="0" fillId="0" borderId="23" xfId="0" applyBorder="1"/>
    <xf numFmtId="0" fontId="0" fillId="0" borderId="27" xfId="0" applyBorder="1" applyAlignment="1">
      <alignment horizontal="right"/>
    </xf>
    <xf numFmtId="0" fontId="3" fillId="0" borderId="1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2" fontId="3" fillId="0" borderId="0" xfId="0" applyNumberFormat="1" applyFont="1"/>
    <xf numFmtId="2" fontId="3" fillId="0" borderId="26" xfId="0" applyNumberFormat="1" applyFont="1" applyBorder="1"/>
    <xf numFmtId="0" fontId="3" fillId="0" borderId="2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164" fontId="0" fillId="0" borderId="5" xfId="0" applyNumberFormat="1" applyBorder="1"/>
    <xf numFmtId="2" fontId="3" fillId="3" borderId="16" xfId="0" applyNumberFormat="1" applyFont="1" applyFill="1" applyBorder="1"/>
    <xf numFmtId="2" fontId="3" fillId="3" borderId="17" xfId="0" applyNumberFormat="1" applyFont="1" applyFill="1" applyBorder="1"/>
    <xf numFmtId="0" fontId="4" fillId="0" borderId="2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6" xfId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8" xfId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0" xfId="2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2" borderId="0" xfId="2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3">
    <cellStyle name="20% - Accent4" xfId="2" builtinId="42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B348-13F2-40AB-8CB6-174FBA2A48AF}">
  <dimension ref="A1:N23"/>
  <sheetViews>
    <sheetView tabSelected="1" workbookViewId="0">
      <selection activeCell="P18" sqref="P18"/>
    </sheetView>
  </sheetViews>
  <sheetFormatPr defaultRowHeight="14.5" x14ac:dyDescent="0.35"/>
  <cols>
    <col min="2" max="2" width="11.1796875" bestFit="1" customWidth="1"/>
    <col min="3" max="4" width="10.453125" bestFit="1" customWidth="1"/>
    <col min="8" max="8" width="8.81640625" bestFit="1" customWidth="1"/>
    <col min="9" max="9" width="9.453125" bestFit="1" customWidth="1"/>
    <col min="12" max="12" width="11.1796875" bestFit="1" customWidth="1"/>
  </cols>
  <sheetData>
    <row r="1" spans="1:14" x14ac:dyDescent="0.35">
      <c r="A1" s="20"/>
      <c r="B1" s="21"/>
      <c r="C1" s="22" t="s">
        <v>0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4" t="s">
        <v>7</v>
      </c>
      <c r="L1" t="s">
        <v>8</v>
      </c>
    </row>
    <row r="2" spans="1:14" x14ac:dyDescent="0.35">
      <c r="A2" s="32" t="s">
        <v>9</v>
      </c>
      <c r="B2" s="17" t="s">
        <v>10</v>
      </c>
      <c r="C2" s="3">
        <v>195</v>
      </c>
      <c r="D2" s="18">
        <v>5</v>
      </c>
      <c r="E2" s="18">
        <v>3</v>
      </c>
      <c r="F2" s="18">
        <v>197</v>
      </c>
      <c r="G2" s="18">
        <f>(C2+F2)/(C2+D2+E2+F2)</f>
        <v>0.98</v>
      </c>
      <c r="H2" s="18">
        <f>C2/(C2+E2)</f>
        <v>0.98484848484848486</v>
      </c>
      <c r="I2" s="18">
        <f>C2/(C2+D2)</f>
        <v>0.97499999999999998</v>
      </c>
      <c r="J2" s="5">
        <f>(2*H2*I2)/(H2+I2)</f>
        <v>0.9798994974874371</v>
      </c>
    </row>
    <row r="3" spans="1:14" x14ac:dyDescent="0.35">
      <c r="A3" s="33"/>
      <c r="B3" s="16" t="s">
        <v>11</v>
      </c>
      <c r="C3">
        <v>127</v>
      </c>
      <c r="D3" s="9">
        <v>73</v>
      </c>
      <c r="E3" s="9">
        <v>1</v>
      </c>
      <c r="F3" s="9">
        <v>199</v>
      </c>
      <c r="G3" s="9">
        <f t="shared" ref="G3:G13" si="0">(C3+F3)/(C3+D3+E3+F3)</f>
        <v>0.81499999999999995</v>
      </c>
      <c r="H3" s="18">
        <f t="shared" ref="H3:H13" si="1">C3/(C3+E3)</f>
        <v>0.9921875</v>
      </c>
      <c r="I3" s="18">
        <f t="shared" ref="I3:I13" si="2">C3/(C3+D3)</f>
        <v>0.63500000000000001</v>
      </c>
      <c r="J3" s="5">
        <f t="shared" ref="J3:J13" si="3">(2*H3*I3)/(H3+I3)</f>
        <v>0.77439024390243894</v>
      </c>
    </row>
    <row r="4" spans="1:14" x14ac:dyDescent="0.35">
      <c r="A4" s="34"/>
      <c r="B4" s="19" t="s">
        <v>12</v>
      </c>
      <c r="C4" s="2">
        <v>196</v>
      </c>
      <c r="D4" s="12">
        <v>4</v>
      </c>
      <c r="E4" s="12">
        <v>3</v>
      </c>
      <c r="F4" s="12">
        <v>197</v>
      </c>
      <c r="G4" s="12">
        <f t="shared" si="0"/>
        <v>0.98250000000000004</v>
      </c>
      <c r="H4" s="18">
        <f t="shared" si="1"/>
        <v>0.98492462311557794</v>
      </c>
      <c r="I4" s="18">
        <f t="shared" si="2"/>
        <v>0.98</v>
      </c>
      <c r="J4" s="5">
        <f t="shared" si="3"/>
        <v>0.98245614035087714</v>
      </c>
    </row>
    <row r="5" spans="1:14" x14ac:dyDescent="0.35">
      <c r="A5" s="33" t="s">
        <v>13</v>
      </c>
      <c r="B5" s="16" t="s">
        <v>10</v>
      </c>
      <c r="C5">
        <v>195</v>
      </c>
      <c r="D5" s="9">
        <v>5</v>
      </c>
      <c r="E5" s="9">
        <v>3</v>
      </c>
      <c r="F5" s="9">
        <v>197</v>
      </c>
      <c r="G5" s="9">
        <f t="shared" si="0"/>
        <v>0.98</v>
      </c>
      <c r="H5" s="18">
        <f t="shared" si="1"/>
        <v>0.98484848484848486</v>
      </c>
      <c r="I5" s="18">
        <f t="shared" si="2"/>
        <v>0.97499999999999998</v>
      </c>
      <c r="J5" s="5">
        <f t="shared" si="3"/>
        <v>0.9798994974874371</v>
      </c>
    </row>
    <row r="6" spans="1:14" x14ac:dyDescent="0.35">
      <c r="A6" s="33"/>
      <c r="B6" s="16" t="s">
        <v>11</v>
      </c>
      <c r="C6">
        <v>118</v>
      </c>
      <c r="D6" s="9">
        <v>82</v>
      </c>
      <c r="E6" s="9">
        <v>0</v>
      </c>
      <c r="F6" s="9">
        <v>200</v>
      </c>
      <c r="G6" s="9">
        <f t="shared" si="0"/>
        <v>0.79500000000000004</v>
      </c>
      <c r="H6" s="18">
        <f t="shared" si="1"/>
        <v>1</v>
      </c>
      <c r="I6" s="18">
        <f t="shared" si="2"/>
        <v>0.59</v>
      </c>
      <c r="J6" s="5">
        <f t="shared" si="3"/>
        <v>0.74213836477987427</v>
      </c>
    </row>
    <row r="7" spans="1:14" x14ac:dyDescent="0.35">
      <c r="A7" s="33"/>
      <c r="B7" s="16" t="s">
        <v>12</v>
      </c>
      <c r="C7">
        <v>198</v>
      </c>
      <c r="D7" s="9">
        <v>2</v>
      </c>
      <c r="E7" s="9">
        <v>4</v>
      </c>
      <c r="F7" s="9">
        <v>196</v>
      </c>
      <c r="G7" s="9">
        <f t="shared" si="0"/>
        <v>0.98499999999999999</v>
      </c>
      <c r="H7" s="18">
        <f t="shared" si="1"/>
        <v>0.98019801980198018</v>
      </c>
      <c r="I7" s="18">
        <f t="shared" si="2"/>
        <v>0.99</v>
      </c>
      <c r="J7" s="5">
        <f t="shared" si="3"/>
        <v>0.9850746268656716</v>
      </c>
    </row>
    <row r="8" spans="1:14" x14ac:dyDescent="0.35">
      <c r="A8" s="32" t="s">
        <v>14</v>
      </c>
      <c r="B8" s="17" t="s">
        <v>10</v>
      </c>
      <c r="C8" s="3">
        <v>195</v>
      </c>
      <c r="D8" s="18">
        <v>5</v>
      </c>
      <c r="E8" s="18">
        <v>3</v>
      </c>
      <c r="F8" s="18">
        <v>197</v>
      </c>
      <c r="G8" s="18">
        <f t="shared" si="0"/>
        <v>0.98</v>
      </c>
      <c r="H8" s="18">
        <f t="shared" si="1"/>
        <v>0.98484848484848486</v>
      </c>
      <c r="I8" s="18">
        <f t="shared" si="2"/>
        <v>0.97499999999999998</v>
      </c>
      <c r="J8" s="5">
        <f t="shared" si="3"/>
        <v>0.9798994974874371</v>
      </c>
    </row>
    <row r="9" spans="1:14" x14ac:dyDescent="0.35">
      <c r="A9" s="33"/>
      <c r="B9" s="16" t="s">
        <v>11</v>
      </c>
      <c r="C9">
        <v>118</v>
      </c>
      <c r="D9" s="9">
        <v>82</v>
      </c>
      <c r="E9" s="9">
        <v>0</v>
      </c>
      <c r="F9" s="9">
        <v>200</v>
      </c>
      <c r="G9" s="9">
        <f t="shared" si="0"/>
        <v>0.79500000000000004</v>
      </c>
      <c r="H9" s="18">
        <f t="shared" si="1"/>
        <v>1</v>
      </c>
      <c r="I9" s="18">
        <f t="shared" si="2"/>
        <v>0.59</v>
      </c>
      <c r="J9" s="5">
        <f t="shared" si="3"/>
        <v>0.74213836477987427</v>
      </c>
    </row>
    <row r="10" spans="1:14" x14ac:dyDescent="0.35">
      <c r="A10" s="34"/>
      <c r="B10" s="19" t="s">
        <v>12</v>
      </c>
      <c r="C10" s="2">
        <v>196</v>
      </c>
      <c r="D10" s="12">
        <v>4</v>
      </c>
      <c r="E10" s="12">
        <v>3</v>
      </c>
      <c r="F10" s="12">
        <v>197</v>
      </c>
      <c r="G10" s="12">
        <f t="shared" si="0"/>
        <v>0.98250000000000004</v>
      </c>
      <c r="H10" s="11">
        <f t="shared" si="1"/>
        <v>0.98492462311557794</v>
      </c>
      <c r="I10" s="11">
        <f t="shared" si="2"/>
        <v>0.98</v>
      </c>
      <c r="J10" s="13">
        <f t="shared" si="3"/>
        <v>0.98245614035087714</v>
      </c>
    </row>
    <row r="11" spans="1:14" x14ac:dyDescent="0.35">
      <c r="A11" s="42" t="s">
        <v>22</v>
      </c>
      <c r="B11" s="17" t="s">
        <v>10</v>
      </c>
      <c r="C11" s="3">
        <v>195</v>
      </c>
      <c r="D11" s="18">
        <v>5</v>
      </c>
      <c r="E11" s="18">
        <v>3</v>
      </c>
      <c r="F11" s="18">
        <v>197</v>
      </c>
      <c r="G11" s="18">
        <f t="shared" si="0"/>
        <v>0.98</v>
      </c>
      <c r="H11" s="18">
        <f t="shared" si="1"/>
        <v>0.98484848484848486</v>
      </c>
      <c r="I11" s="18">
        <f t="shared" si="2"/>
        <v>0.97499999999999998</v>
      </c>
      <c r="J11" s="3">
        <f t="shared" si="3"/>
        <v>0.9798994974874371</v>
      </c>
    </row>
    <row r="12" spans="1:14" x14ac:dyDescent="0.35">
      <c r="A12" s="43"/>
      <c r="B12" s="16" t="s">
        <v>11</v>
      </c>
      <c r="C12">
        <v>119</v>
      </c>
      <c r="D12" s="9">
        <v>81</v>
      </c>
      <c r="E12" s="9">
        <v>1</v>
      </c>
      <c r="F12" s="9">
        <v>199</v>
      </c>
      <c r="G12" s="9">
        <f t="shared" si="0"/>
        <v>0.79500000000000004</v>
      </c>
      <c r="H12" s="9">
        <f t="shared" si="1"/>
        <v>0.9916666666666667</v>
      </c>
      <c r="I12" s="9">
        <f t="shared" si="2"/>
        <v>0.59499999999999997</v>
      </c>
      <c r="J12">
        <f t="shared" si="3"/>
        <v>0.74375000000000002</v>
      </c>
    </row>
    <row r="13" spans="1:14" x14ac:dyDescent="0.35">
      <c r="A13" s="43"/>
      <c r="B13" s="16" t="s">
        <v>12</v>
      </c>
      <c r="C13">
        <v>196</v>
      </c>
      <c r="D13" s="9">
        <v>4</v>
      </c>
      <c r="E13" s="9">
        <v>4</v>
      </c>
      <c r="F13" s="9">
        <v>196</v>
      </c>
      <c r="G13" s="9">
        <f t="shared" si="0"/>
        <v>0.98</v>
      </c>
      <c r="H13" s="9">
        <f t="shared" si="1"/>
        <v>0.98</v>
      </c>
      <c r="I13" s="9">
        <f t="shared" si="2"/>
        <v>0.98</v>
      </c>
      <c r="J13">
        <f t="shared" si="3"/>
        <v>0.98</v>
      </c>
    </row>
    <row r="14" spans="1:14" x14ac:dyDescent="0.35">
      <c r="A14" s="14"/>
    </row>
    <row r="15" spans="1:14" x14ac:dyDescent="0.35">
      <c r="A15" s="41" t="s">
        <v>15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</row>
    <row r="16" spans="1:14" ht="20" thickBot="1" x14ac:dyDescent="0.5">
      <c r="A16" s="35" t="s">
        <v>10</v>
      </c>
      <c r="B16" s="36"/>
      <c r="C16" s="36"/>
      <c r="D16" s="37"/>
      <c r="F16" s="35" t="s">
        <v>11</v>
      </c>
      <c r="G16" s="36"/>
      <c r="H16" s="36"/>
      <c r="I16" s="37"/>
      <c r="K16" s="35" t="s">
        <v>12</v>
      </c>
      <c r="L16" s="36"/>
      <c r="M16" s="36"/>
      <c r="N16" s="37"/>
    </row>
    <row r="17" spans="1:14" ht="15" thickTop="1" x14ac:dyDescent="0.35">
      <c r="A17" s="38" t="s">
        <v>16</v>
      </c>
      <c r="B17" s="10" t="s">
        <v>17</v>
      </c>
      <c r="C17" s="30">
        <f>AVERAGE(C2,C5,C8,C11)</f>
        <v>195</v>
      </c>
      <c r="D17" s="26">
        <f>AVERAGE(D2,D5,D8,D11)</f>
        <v>5</v>
      </c>
      <c r="F17" s="38" t="s">
        <v>16</v>
      </c>
      <c r="G17" s="10" t="s">
        <v>17</v>
      </c>
      <c r="H17" s="30">
        <f>AVERAGE(C3,C6,C9,C12)</f>
        <v>120.5</v>
      </c>
      <c r="I17" s="26">
        <f>AVERAGE(D3,D6,D9,D12)</f>
        <v>79.5</v>
      </c>
      <c r="K17" s="38" t="s">
        <v>16</v>
      </c>
      <c r="L17" s="10" t="s">
        <v>17</v>
      </c>
      <c r="M17" s="30">
        <f>AVERAGE(C4,C7,C10,C13)</f>
        <v>196.5</v>
      </c>
      <c r="N17" s="26">
        <f>AVERAGE(D4,D7,D10,D13)</f>
        <v>3.5</v>
      </c>
    </row>
    <row r="18" spans="1:14" x14ac:dyDescent="0.35">
      <c r="A18" s="38"/>
      <c r="B18" s="7" t="s">
        <v>18</v>
      </c>
      <c r="C18" s="25">
        <f>AVERAGE(E2,E5,E8,E11)</f>
        <v>3</v>
      </c>
      <c r="D18" s="31">
        <f>AVERAGE(F2,F5,F8,F11)</f>
        <v>197</v>
      </c>
      <c r="F18" s="38"/>
      <c r="G18" s="7" t="s">
        <v>18</v>
      </c>
      <c r="H18" s="25">
        <f>AVERAGE(E3,E6,E9,E12)</f>
        <v>0.5</v>
      </c>
      <c r="I18" s="31">
        <f>AVERAGE(F3,F6,F9,F12)</f>
        <v>199.5</v>
      </c>
      <c r="K18" s="38"/>
      <c r="L18" s="7" t="s">
        <v>18</v>
      </c>
      <c r="M18" s="25">
        <f>AVERAGE(E4,E7,E10,E13)</f>
        <v>3.5</v>
      </c>
      <c r="N18" s="31">
        <f>AVERAGE(F4,F7,F10,F13)</f>
        <v>196.5</v>
      </c>
    </row>
    <row r="19" spans="1:14" x14ac:dyDescent="0.35">
      <c r="A19" s="4"/>
      <c r="B19" s="1"/>
      <c r="C19" s="8" t="s">
        <v>17</v>
      </c>
      <c r="D19" s="18" t="s">
        <v>18</v>
      </c>
      <c r="F19" s="4"/>
      <c r="G19" s="1"/>
      <c r="H19" s="8" t="s">
        <v>17</v>
      </c>
      <c r="I19" s="18" t="s">
        <v>18</v>
      </c>
      <c r="K19" s="4"/>
      <c r="L19" s="1"/>
      <c r="M19" s="8" t="s">
        <v>17</v>
      </c>
      <c r="N19" s="18" t="s">
        <v>18</v>
      </c>
    </row>
    <row r="20" spans="1:14" x14ac:dyDescent="0.35">
      <c r="A20" s="6"/>
      <c r="B20" s="2"/>
      <c r="C20" s="39" t="s">
        <v>19</v>
      </c>
      <c r="D20" s="40"/>
      <c r="F20" s="6"/>
      <c r="G20" s="2"/>
      <c r="H20" s="39" t="s">
        <v>19</v>
      </c>
      <c r="I20" s="40"/>
      <c r="K20" s="6"/>
      <c r="L20" s="2"/>
      <c r="M20" s="39" t="s">
        <v>19</v>
      </c>
      <c r="N20" s="40"/>
    </row>
    <row r="22" spans="1:14" x14ac:dyDescent="0.35">
      <c r="A22" s="23" t="s">
        <v>4</v>
      </c>
      <c r="B22" s="23" t="s">
        <v>5</v>
      </c>
      <c r="C22" s="23" t="s">
        <v>6</v>
      </c>
      <c r="D22" s="23" t="s">
        <v>7</v>
      </c>
      <c r="F22" s="23" t="s">
        <v>4</v>
      </c>
      <c r="G22" s="23" t="s">
        <v>5</v>
      </c>
      <c r="H22" s="23" t="s">
        <v>6</v>
      </c>
      <c r="I22" s="23" t="s">
        <v>7</v>
      </c>
      <c r="K22" s="23" t="s">
        <v>4</v>
      </c>
      <c r="L22" s="23" t="s">
        <v>5</v>
      </c>
      <c r="M22" s="23" t="s">
        <v>6</v>
      </c>
      <c r="N22" s="23" t="s">
        <v>7</v>
      </c>
    </row>
    <row r="23" spans="1:14" x14ac:dyDescent="0.35">
      <c r="A23" s="29">
        <f>AVERAGE(G2,G5,G8,G11)</f>
        <v>0.98</v>
      </c>
      <c r="B23" s="29">
        <f>AVERAGE(H2,H5,H8,H11)</f>
        <v>0.98484848484848486</v>
      </c>
      <c r="C23" s="29">
        <f>AVERAGE(I2,I5,I8,I11)</f>
        <v>0.97499999999999998</v>
      </c>
      <c r="D23" s="29">
        <f>AVERAGE(J2,J5,J8,J11)</f>
        <v>0.9798994974874371</v>
      </c>
      <c r="F23" s="29">
        <f>AVERAGE(G3,G6,G9,G12)</f>
        <v>0.79999999999999993</v>
      </c>
      <c r="G23" s="29">
        <f>AVERAGE(H3,H6,H9,H12)</f>
        <v>0.99596354166666667</v>
      </c>
      <c r="H23" s="29">
        <f>AVERAGE(I3,I6,I9,I12)</f>
        <v>0.60250000000000004</v>
      </c>
      <c r="I23" s="29">
        <f>AVERAGE(J3,J6,J9,J12)</f>
        <v>0.75060424336554676</v>
      </c>
      <c r="K23" s="29">
        <f>AVERAGE(G4,G7,G10,G13)</f>
        <v>0.98250000000000004</v>
      </c>
      <c r="L23" s="29">
        <f>AVERAGE(H4,H7,H10,H13)</f>
        <v>0.98251181650828401</v>
      </c>
      <c r="M23" s="29">
        <f>AVERAGE(I4,I7,I10,I13)</f>
        <v>0.98250000000000004</v>
      </c>
      <c r="N23" s="29">
        <f>AVERAGE(J4,J7,J10,J13)</f>
        <v>0.98249672689185641</v>
      </c>
    </row>
  </sheetData>
  <mergeCells count="14">
    <mergeCell ref="A2:A4"/>
    <mergeCell ref="A8:A10"/>
    <mergeCell ref="K16:N16"/>
    <mergeCell ref="K17:K18"/>
    <mergeCell ref="M20:N20"/>
    <mergeCell ref="A5:A7"/>
    <mergeCell ref="A15:N15"/>
    <mergeCell ref="A16:D16"/>
    <mergeCell ref="C20:D20"/>
    <mergeCell ref="A17:A18"/>
    <mergeCell ref="F16:I16"/>
    <mergeCell ref="F17:F18"/>
    <mergeCell ref="H20:I20"/>
    <mergeCell ref="A11:A13"/>
  </mergeCells>
  <conditionalFormatting sqref="A23:N23">
    <cfRule type="colorScale" priority="5">
      <colorScale>
        <cfvo type="num" val="0.4"/>
        <cfvo type="num" val="0.7"/>
        <cfvo type="num" val="1"/>
        <color rgb="FFFF0000"/>
        <color rgb="FFFFEB84"/>
        <color rgb="FF63BE7B"/>
      </colorScale>
    </cfRule>
  </conditionalFormatting>
  <conditionalFormatting sqref="C18 D17">
    <cfRule type="colorScale" priority="3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G2:J13">
    <cfRule type="colorScale" priority="4">
      <colorScale>
        <cfvo type="num" val="0.4"/>
        <cfvo type="num" val="0.7"/>
        <cfvo type="num" val="1"/>
        <color rgb="FFFF0000"/>
        <color rgb="FFFFEB84"/>
        <color rgb="FF63BE7B"/>
      </colorScale>
    </cfRule>
  </conditionalFormatting>
  <conditionalFormatting sqref="H18 I17">
    <cfRule type="colorScale" priority="1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M18 N17">
    <cfRule type="colorScale" priority="2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B2B9-D118-42AE-92E2-6B4A66703DCF}">
  <dimension ref="A1:N23"/>
  <sheetViews>
    <sheetView workbookViewId="0">
      <selection activeCell="L5" sqref="L5"/>
    </sheetView>
  </sheetViews>
  <sheetFormatPr defaultRowHeight="14.5" x14ac:dyDescent="0.35"/>
  <cols>
    <col min="2" max="2" width="11.1796875" bestFit="1" customWidth="1"/>
    <col min="3" max="3" width="10.36328125" customWidth="1"/>
    <col min="4" max="4" width="9.36328125" customWidth="1"/>
    <col min="6" max="9" width="9.453125" bestFit="1" customWidth="1"/>
    <col min="12" max="12" width="11.1796875" bestFit="1" customWidth="1"/>
  </cols>
  <sheetData>
    <row r="1" spans="1:14" x14ac:dyDescent="0.35">
      <c r="A1" s="2"/>
      <c r="B1" s="15"/>
      <c r="C1" s="27" t="s">
        <v>0</v>
      </c>
      <c r="D1" s="23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7" t="s">
        <v>7</v>
      </c>
      <c r="L1" s="1" t="s">
        <v>20</v>
      </c>
    </row>
    <row r="2" spans="1:14" x14ac:dyDescent="0.35">
      <c r="A2" s="44" t="s">
        <v>9</v>
      </c>
      <c r="B2" s="16" t="s">
        <v>10</v>
      </c>
      <c r="C2">
        <v>197</v>
      </c>
      <c r="D2" s="9">
        <v>3</v>
      </c>
      <c r="E2" s="9">
        <v>0</v>
      </c>
      <c r="F2" s="9">
        <v>200</v>
      </c>
      <c r="G2" s="18">
        <f>(C2+F2)/(C2+D2+E2+F2)</f>
        <v>0.99250000000000005</v>
      </c>
      <c r="H2" s="18">
        <f>C2/(C2+E2)</f>
        <v>1</v>
      </c>
      <c r="I2" s="18">
        <f>C2/(C2+D2)</f>
        <v>0.98499999999999999</v>
      </c>
      <c r="J2" s="5">
        <f>(2*H2*I2)/(H2+I2)</f>
        <v>0.9924433249370278</v>
      </c>
    </row>
    <row r="3" spans="1:14" x14ac:dyDescent="0.35">
      <c r="A3" s="44"/>
      <c r="B3" s="16" t="s">
        <v>11</v>
      </c>
      <c r="C3">
        <v>109</v>
      </c>
      <c r="D3" s="9">
        <v>91</v>
      </c>
      <c r="E3" s="9">
        <v>0</v>
      </c>
      <c r="F3" s="9">
        <v>200</v>
      </c>
      <c r="G3" s="9">
        <f t="shared" ref="G3:G13" si="0">(C3+F3)/(C3+D3+E3+F3)</f>
        <v>0.77249999999999996</v>
      </c>
      <c r="H3" s="18">
        <f t="shared" ref="H3:H13" si="1">C3/(C3+E3)</f>
        <v>1</v>
      </c>
      <c r="I3" s="18">
        <f t="shared" ref="I3:I13" si="2">C3/(C3+D3)</f>
        <v>0.54500000000000004</v>
      </c>
      <c r="J3" s="5">
        <f t="shared" ref="J3:J13" si="3">(2*H3*I3)/(H3+I3)</f>
        <v>0.7055016181229774</v>
      </c>
    </row>
    <row r="4" spans="1:14" x14ac:dyDescent="0.35">
      <c r="A4" s="44"/>
      <c r="B4" s="16" t="s">
        <v>12</v>
      </c>
      <c r="C4">
        <v>196</v>
      </c>
      <c r="D4" s="9">
        <v>4</v>
      </c>
      <c r="E4" s="9">
        <v>0</v>
      </c>
      <c r="F4" s="9">
        <v>200</v>
      </c>
      <c r="G4" s="12">
        <f t="shared" si="0"/>
        <v>0.99</v>
      </c>
      <c r="H4" s="18">
        <f t="shared" si="1"/>
        <v>1</v>
      </c>
      <c r="I4" s="18">
        <f t="shared" si="2"/>
        <v>0.98</v>
      </c>
      <c r="J4" s="5">
        <f t="shared" si="3"/>
        <v>0.98989898989898994</v>
      </c>
    </row>
    <row r="5" spans="1:14" x14ac:dyDescent="0.35">
      <c r="A5" s="45" t="s">
        <v>13</v>
      </c>
      <c r="B5" s="17" t="s">
        <v>10</v>
      </c>
      <c r="C5" s="3">
        <v>197</v>
      </c>
      <c r="D5" s="18">
        <v>3</v>
      </c>
      <c r="E5" s="18">
        <v>0</v>
      </c>
      <c r="F5" s="18">
        <v>200</v>
      </c>
      <c r="G5" s="9">
        <f t="shared" si="0"/>
        <v>0.99250000000000005</v>
      </c>
      <c r="H5" s="18">
        <f t="shared" si="1"/>
        <v>1</v>
      </c>
      <c r="I5" s="18">
        <f t="shared" si="2"/>
        <v>0.98499999999999999</v>
      </c>
      <c r="J5" s="5">
        <f t="shared" si="3"/>
        <v>0.9924433249370278</v>
      </c>
    </row>
    <row r="6" spans="1:14" x14ac:dyDescent="0.35">
      <c r="A6" s="44"/>
      <c r="B6" s="16" t="s">
        <v>11</v>
      </c>
      <c r="C6">
        <v>108</v>
      </c>
      <c r="D6" s="9">
        <v>92</v>
      </c>
      <c r="E6" s="9">
        <v>0</v>
      </c>
      <c r="F6" s="9">
        <v>200</v>
      </c>
      <c r="G6" s="9">
        <f t="shared" si="0"/>
        <v>0.77</v>
      </c>
      <c r="H6" s="18">
        <f t="shared" si="1"/>
        <v>1</v>
      </c>
      <c r="I6" s="18">
        <f t="shared" si="2"/>
        <v>0.54</v>
      </c>
      <c r="J6" s="5">
        <f t="shared" si="3"/>
        <v>0.70129870129870131</v>
      </c>
    </row>
    <row r="7" spans="1:14" x14ac:dyDescent="0.35">
      <c r="A7" s="46"/>
      <c r="B7" s="19" t="s">
        <v>12</v>
      </c>
      <c r="C7" s="2">
        <v>196</v>
      </c>
      <c r="D7" s="12">
        <v>4</v>
      </c>
      <c r="E7" s="12">
        <v>0</v>
      </c>
      <c r="F7" s="12">
        <v>200</v>
      </c>
      <c r="G7" s="9">
        <f t="shared" si="0"/>
        <v>0.99</v>
      </c>
      <c r="H7" s="18">
        <f t="shared" si="1"/>
        <v>1</v>
      </c>
      <c r="I7" s="18">
        <f t="shared" si="2"/>
        <v>0.98</v>
      </c>
      <c r="J7" s="5">
        <f t="shared" si="3"/>
        <v>0.98989898989898994</v>
      </c>
    </row>
    <row r="8" spans="1:14" x14ac:dyDescent="0.35">
      <c r="A8" s="44" t="s">
        <v>14</v>
      </c>
      <c r="B8" s="16" t="s">
        <v>10</v>
      </c>
      <c r="C8">
        <v>197</v>
      </c>
      <c r="D8" s="9">
        <v>3</v>
      </c>
      <c r="E8" s="9">
        <v>0</v>
      </c>
      <c r="F8" s="9">
        <v>200</v>
      </c>
      <c r="G8" s="18">
        <f t="shared" si="0"/>
        <v>0.99250000000000005</v>
      </c>
      <c r="H8" s="18">
        <f t="shared" si="1"/>
        <v>1</v>
      </c>
      <c r="I8" s="18">
        <f t="shared" si="2"/>
        <v>0.98499999999999999</v>
      </c>
      <c r="J8" s="5">
        <f t="shared" si="3"/>
        <v>0.9924433249370278</v>
      </c>
    </row>
    <row r="9" spans="1:14" x14ac:dyDescent="0.35">
      <c r="A9" s="44"/>
      <c r="B9" s="16" t="s">
        <v>11</v>
      </c>
      <c r="C9">
        <v>100</v>
      </c>
      <c r="D9" s="9">
        <v>100</v>
      </c>
      <c r="E9" s="9">
        <v>0</v>
      </c>
      <c r="F9" s="9">
        <v>200</v>
      </c>
      <c r="G9" s="9">
        <f t="shared" si="0"/>
        <v>0.75</v>
      </c>
      <c r="H9" s="18">
        <f t="shared" si="1"/>
        <v>1</v>
      </c>
      <c r="I9" s="18">
        <f t="shared" si="2"/>
        <v>0.5</v>
      </c>
      <c r="J9" s="5">
        <f t="shared" si="3"/>
        <v>0.66666666666666663</v>
      </c>
    </row>
    <row r="10" spans="1:14" x14ac:dyDescent="0.35">
      <c r="A10" s="44"/>
      <c r="B10" s="16" t="s">
        <v>12</v>
      </c>
      <c r="C10">
        <v>196</v>
      </c>
      <c r="D10" s="9">
        <v>4</v>
      </c>
      <c r="E10" s="9">
        <v>0</v>
      </c>
      <c r="F10" s="9">
        <v>200</v>
      </c>
      <c r="G10" s="12">
        <f t="shared" si="0"/>
        <v>0.99</v>
      </c>
      <c r="H10" s="11">
        <f t="shared" si="1"/>
        <v>1</v>
      </c>
      <c r="I10" s="11">
        <f t="shared" si="2"/>
        <v>0.98</v>
      </c>
      <c r="J10" s="13">
        <f t="shared" si="3"/>
        <v>0.98989898989898994</v>
      </c>
    </row>
    <row r="11" spans="1:14" x14ac:dyDescent="0.35">
      <c r="A11" s="42" t="s">
        <v>22</v>
      </c>
      <c r="B11" s="17" t="s">
        <v>10</v>
      </c>
      <c r="C11" s="3">
        <v>197</v>
      </c>
      <c r="D11" s="18">
        <v>3</v>
      </c>
      <c r="E11" s="18">
        <v>0</v>
      </c>
      <c r="F11" s="18">
        <v>200</v>
      </c>
      <c r="G11" s="18">
        <f t="shared" si="0"/>
        <v>0.99250000000000005</v>
      </c>
      <c r="H11" s="18">
        <f t="shared" si="1"/>
        <v>1</v>
      </c>
      <c r="I11" s="18">
        <f t="shared" si="2"/>
        <v>0.98499999999999999</v>
      </c>
      <c r="J11" s="3">
        <f t="shared" si="3"/>
        <v>0.9924433249370278</v>
      </c>
    </row>
    <row r="12" spans="1:14" x14ac:dyDescent="0.35">
      <c r="A12" s="43"/>
      <c r="B12" s="16" t="s">
        <v>11</v>
      </c>
      <c r="C12">
        <v>93</v>
      </c>
      <c r="D12" s="9">
        <v>107</v>
      </c>
      <c r="E12" s="9">
        <v>0</v>
      </c>
      <c r="F12" s="9">
        <v>200</v>
      </c>
      <c r="G12" s="9">
        <f t="shared" si="0"/>
        <v>0.73250000000000004</v>
      </c>
      <c r="H12" s="9">
        <f t="shared" si="1"/>
        <v>1</v>
      </c>
      <c r="I12" s="9">
        <f t="shared" si="2"/>
        <v>0.46500000000000002</v>
      </c>
      <c r="J12">
        <f t="shared" si="3"/>
        <v>0.6348122866894198</v>
      </c>
    </row>
    <row r="13" spans="1:14" x14ac:dyDescent="0.35">
      <c r="A13" s="43"/>
      <c r="B13" s="16" t="s">
        <v>12</v>
      </c>
      <c r="C13">
        <v>196</v>
      </c>
      <c r="D13" s="9">
        <v>4</v>
      </c>
      <c r="E13" s="9">
        <v>0</v>
      </c>
      <c r="F13" s="9">
        <v>200</v>
      </c>
      <c r="G13" s="9">
        <f t="shared" si="0"/>
        <v>0.99</v>
      </c>
      <c r="H13" s="9">
        <f t="shared" si="1"/>
        <v>1</v>
      </c>
      <c r="I13" s="9">
        <f t="shared" si="2"/>
        <v>0.98</v>
      </c>
      <c r="J13">
        <f t="shared" si="3"/>
        <v>0.98989898989898994</v>
      </c>
    </row>
    <row r="14" spans="1:14" x14ac:dyDescent="0.35">
      <c r="A14" s="14"/>
    </row>
    <row r="15" spans="1:14" x14ac:dyDescent="0.35">
      <c r="A15" s="47" t="s">
        <v>15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</row>
    <row r="16" spans="1:14" ht="20" thickBot="1" x14ac:dyDescent="0.5">
      <c r="A16" s="35" t="s">
        <v>10</v>
      </c>
      <c r="B16" s="36"/>
      <c r="C16" s="36"/>
      <c r="D16" s="37"/>
      <c r="F16" s="35" t="s">
        <v>11</v>
      </c>
      <c r="G16" s="36"/>
      <c r="H16" s="36"/>
      <c r="I16" s="37"/>
      <c r="K16" s="35" t="s">
        <v>12</v>
      </c>
      <c r="L16" s="36"/>
      <c r="M16" s="36"/>
      <c r="N16" s="37"/>
    </row>
    <row r="17" spans="1:14" ht="15" thickTop="1" x14ac:dyDescent="0.35">
      <c r="A17" s="38" t="s">
        <v>16</v>
      </c>
      <c r="B17" s="10" t="s">
        <v>17</v>
      </c>
      <c r="C17" s="30">
        <f>AVERAGE(C2,C5,C8,C11)</f>
        <v>197</v>
      </c>
      <c r="D17" s="26">
        <f>AVERAGE(D2,D5,D8,D11)</f>
        <v>3</v>
      </c>
      <c r="F17" s="38" t="s">
        <v>16</v>
      </c>
      <c r="G17" s="10" t="s">
        <v>17</v>
      </c>
      <c r="H17" s="30">
        <f>AVERAGE(C3,C6,C9,C12)</f>
        <v>102.5</v>
      </c>
      <c r="I17" s="26">
        <f>AVERAGE(D3,D6,D9,D12)</f>
        <v>97.5</v>
      </c>
      <c r="K17" s="38" t="s">
        <v>16</v>
      </c>
      <c r="L17" s="10" t="s">
        <v>17</v>
      </c>
      <c r="M17" s="30">
        <f>AVERAGE(C4,C7,C10,C13)</f>
        <v>196</v>
      </c>
      <c r="N17" s="26">
        <f>AVERAGE(D4,D7,D10,D13)</f>
        <v>4</v>
      </c>
    </row>
    <row r="18" spans="1:14" x14ac:dyDescent="0.35">
      <c r="A18" s="38"/>
      <c r="B18" s="7" t="s">
        <v>18</v>
      </c>
      <c r="C18" s="25">
        <f>AVERAGE(E2,E5,E8,E11)</f>
        <v>0</v>
      </c>
      <c r="D18" s="31">
        <f>AVERAGE(F2,F5,F8,F11)</f>
        <v>200</v>
      </c>
      <c r="F18" s="38"/>
      <c r="G18" s="7" t="s">
        <v>18</v>
      </c>
      <c r="H18" s="25">
        <f>AVERAGE(E3,E6,E9,E12)</f>
        <v>0</v>
      </c>
      <c r="I18" s="31">
        <f>AVERAGE(F3,F6,F9,F12)</f>
        <v>200</v>
      </c>
      <c r="K18" s="38"/>
      <c r="L18" s="7" t="s">
        <v>18</v>
      </c>
      <c r="M18" s="25">
        <f>AVERAGE(E4,E7,E10,E13)</f>
        <v>0</v>
      </c>
      <c r="N18" s="31">
        <f>AVERAGE(F4,F7,F10,F13)</f>
        <v>200</v>
      </c>
    </row>
    <row r="19" spans="1:14" x14ac:dyDescent="0.35">
      <c r="A19" s="4"/>
      <c r="B19" s="1"/>
      <c r="C19" s="8" t="s">
        <v>17</v>
      </c>
      <c r="D19" s="18" t="s">
        <v>18</v>
      </c>
      <c r="F19" s="4"/>
      <c r="G19" s="1"/>
      <c r="H19" s="8" t="s">
        <v>17</v>
      </c>
      <c r="I19" s="18" t="s">
        <v>18</v>
      </c>
      <c r="K19" s="4"/>
      <c r="L19" s="1"/>
      <c r="M19" s="8" t="s">
        <v>17</v>
      </c>
      <c r="N19" s="18" t="s">
        <v>18</v>
      </c>
    </row>
    <row r="20" spans="1:14" x14ac:dyDescent="0.35">
      <c r="A20" s="6"/>
      <c r="B20" s="2"/>
      <c r="C20" s="39" t="s">
        <v>19</v>
      </c>
      <c r="D20" s="40"/>
      <c r="F20" s="6"/>
      <c r="G20" s="2"/>
      <c r="H20" s="39" t="s">
        <v>19</v>
      </c>
      <c r="I20" s="40"/>
      <c r="K20" s="6"/>
      <c r="L20" s="2"/>
      <c r="M20" s="39" t="s">
        <v>19</v>
      </c>
      <c r="N20" s="40"/>
    </row>
    <row r="21" spans="1:14" x14ac:dyDescent="0.35">
      <c r="C21" s="1"/>
      <c r="D21" s="1"/>
      <c r="H21" s="1"/>
      <c r="I21" s="1"/>
      <c r="M21" s="1"/>
      <c r="N21" s="1"/>
    </row>
    <row r="22" spans="1:14" x14ac:dyDescent="0.35">
      <c r="A22" s="23" t="s">
        <v>4</v>
      </c>
      <c r="B22" s="23" t="s">
        <v>5</v>
      </c>
      <c r="C22" s="23" t="s">
        <v>6</v>
      </c>
      <c r="D22" s="23" t="s">
        <v>7</v>
      </c>
      <c r="F22" s="23" t="s">
        <v>4</v>
      </c>
      <c r="G22" s="23" t="s">
        <v>5</v>
      </c>
      <c r="H22" s="23" t="s">
        <v>6</v>
      </c>
      <c r="I22" s="23" t="s">
        <v>7</v>
      </c>
      <c r="K22" s="23" t="s">
        <v>4</v>
      </c>
      <c r="L22" s="23" t="s">
        <v>5</v>
      </c>
      <c r="M22" s="23" t="s">
        <v>6</v>
      </c>
      <c r="N22" s="23" t="s">
        <v>7</v>
      </c>
    </row>
    <row r="23" spans="1:14" x14ac:dyDescent="0.35">
      <c r="A23" s="29">
        <f>AVERAGE(G2,G5,G8,G11)</f>
        <v>0.99250000000000005</v>
      </c>
      <c r="B23" s="29">
        <f>AVERAGE(H2,H5,H8,H11)</f>
        <v>1</v>
      </c>
      <c r="C23" s="29">
        <f>AVERAGE(I2,I5,I8,I11)</f>
        <v>0.98499999999999999</v>
      </c>
      <c r="D23" s="29">
        <f>AVERAGE(J2,J5,J8,J11)</f>
        <v>0.9924433249370278</v>
      </c>
      <c r="F23" s="29">
        <f>AVERAGE(G3,G6,G9,G12)</f>
        <v>0.75624999999999998</v>
      </c>
      <c r="G23" s="29">
        <f>AVERAGE(H3,H6,H9,H12)</f>
        <v>1</v>
      </c>
      <c r="H23" s="29">
        <f>AVERAGE(I3,I6,I9,I12)</f>
        <v>0.51249999999999996</v>
      </c>
      <c r="I23" s="29">
        <f>AVERAGE(J3,J6,J9,J12)</f>
        <v>0.67706981819444134</v>
      </c>
      <c r="K23" s="29">
        <f>AVERAGE(G4,G7,G10,G13)</f>
        <v>0.99</v>
      </c>
      <c r="L23" s="29">
        <f>AVERAGE(H4,H7,H10,H13)</f>
        <v>1</v>
      </c>
      <c r="M23" s="29">
        <f>AVERAGE(I4,I7,I10,I13)</f>
        <v>0.98</v>
      </c>
      <c r="N23" s="29">
        <f>AVERAGE(J4,J7,J10,J13)</f>
        <v>0.98989898989898994</v>
      </c>
    </row>
  </sheetData>
  <mergeCells count="14">
    <mergeCell ref="M20:N20"/>
    <mergeCell ref="A2:A4"/>
    <mergeCell ref="A5:A7"/>
    <mergeCell ref="A8:A10"/>
    <mergeCell ref="A15:N15"/>
    <mergeCell ref="A16:D16"/>
    <mergeCell ref="F16:I16"/>
    <mergeCell ref="K16:N16"/>
    <mergeCell ref="A17:A18"/>
    <mergeCell ref="F17:F18"/>
    <mergeCell ref="K17:K18"/>
    <mergeCell ref="C20:D20"/>
    <mergeCell ref="H20:I20"/>
    <mergeCell ref="A11:A13"/>
  </mergeCells>
  <conditionalFormatting sqref="A23:N23">
    <cfRule type="colorScale" priority="4">
      <colorScale>
        <cfvo type="num" val="0.4"/>
        <cfvo type="num" val="0.7"/>
        <cfvo type="num" val="1"/>
        <color rgb="FFFF0000"/>
        <color rgb="FFFFEB84"/>
        <color rgb="FF63BE7B"/>
      </colorScale>
    </cfRule>
  </conditionalFormatting>
  <conditionalFormatting sqref="C18 D17">
    <cfRule type="colorScale" priority="3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G1:J1 L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{F033E86C-1D30-440C-A7A8-5F936948BE7C}</x14:id>
        </ext>
      </extLst>
    </cfRule>
  </conditionalFormatting>
  <conditionalFormatting sqref="G2:J13">
    <cfRule type="colorScale" priority="5">
      <colorScale>
        <cfvo type="num" val="0.4"/>
        <cfvo type="num" val="0.7"/>
        <cfvo type="num" val="1"/>
        <color rgb="FFFF0000"/>
        <color rgb="FFFFEB84"/>
        <color rgb="FF63BE7B"/>
      </colorScale>
    </cfRule>
  </conditionalFormatting>
  <conditionalFormatting sqref="H18 I17">
    <cfRule type="colorScale" priority="2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M18 N17">
    <cfRule type="colorScale" priority="1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33E86C-1D30-440C-A7A8-5F936948BE7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G1:J1 L1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57C4-398B-4091-91CE-400C1E32990B}">
  <dimension ref="A1:N23"/>
  <sheetViews>
    <sheetView topLeftCell="A4" workbookViewId="0">
      <selection activeCell="Q17" sqref="Q17"/>
    </sheetView>
  </sheetViews>
  <sheetFormatPr defaultRowHeight="14.5" x14ac:dyDescent="0.35"/>
  <cols>
    <col min="2" max="2" width="11.1796875" bestFit="1" customWidth="1"/>
    <col min="3" max="3" width="10.26953125" customWidth="1"/>
    <col min="4" max="4" width="9.26953125" customWidth="1"/>
    <col min="6" max="9" width="9.453125" bestFit="1" customWidth="1"/>
    <col min="12" max="12" width="11.1796875" bestFit="1" customWidth="1"/>
  </cols>
  <sheetData>
    <row r="1" spans="1:14" x14ac:dyDescent="0.35">
      <c r="A1" s="2"/>
      <c r="B1" s="15"/>
      <c r="C1" s="27" t="s">
        <v>0</v>
      </c>
      <c r="D1" s="23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7" t="s">
        <v>7</v>
      </c>
      <c r="L1" s="1" t="s">
        <v>20</v>
      </c>
    </row>
    <row r="2" spans="1:14" x14ac:dyDescent="0.35">
      <c r="A2" s="44" t="s">
        <v>9</v>
      </c>
      <c r="B2" s="16" t="s">
        <v>10</v>
      </c>
      <c r="C2">
        <v>195</v>
      </c>
      <c r="D2" s="9">
        <v>5</v>
      </c>
      <c r="E2" s="9">
        <v>0</v>
      </c>
      <c r="F2" s="9">
        <v>200</v>
      </c>
      <c r="G2" s="18">
        <f>(C2+F2)/(C2+D2+E2+F2)</f>
        <v>0.98750000000000004</v>
      </c>
      <c r="H2" s="18">
        <f>C2/(C2+E2)</f>
        <v>1</v>
      </c>
      <c r="I2" s="18">
        <f>C2/(C2+D2)</f>
        <v>0.97499999999999998</v>
      </c>
      <c r="J2" s="5">
        <f>(2*H2*I2)/(H2+I2)</f>
        <v>0.98734177215189867</v>
      </c>
    </row>
    <row r="3" spans="1:14" x14ac:dyDescent="0.35">
      <c r="A3" s="44"/>
      <c r="B3" s="16" t="s">
        <v>11</v>
      </c>
      <c r="C3">
        <v>103</v>
      </c>
      <c r="D3" s="9">
        <v>97</v>
      </c>
      <c r="E3" s="9">
        <v>0</v>
      </c>
      <c r="F3" s="9">
        <v>200</v>
      </c>
      <c r="G3" s="9">
        <f t="shared" ref="G3:G13" si="0">(C3+F3)/(C3+D3+E3+F3)</f>
        <v>0.75749999999999995</v>
      </c>
      <c r="H3" s="18">
        <f t="shared" ref="H3:H13" si="1">C3/(C3+E3)</f>
        <v>1</v>
      </c>
      <c r="I3" s="18">
        <f t="shared" ref="I3:I13" si="2">C3/(C3+D3)</f>
        <v>0.51500000000000001</v>
      </c>
      <c r="J3" s="5">
        <f t="shared" ref="J3:J13" si="3">(2*H3*I3)/(H3+I3)</f>
        <v>0.67986798679867988</v>
      </c>
    </row>
    <row r="4" spans="1:14" x14ac:dyDescent="0.35">
      <c r="A4" s="44"/>
      <c r="B4" s="16" t="s">
        <v>12</v>
      </c>
      <c r="C4">
        <v>196</v>
      </c>
      <c r="D4" s="9">
        <v>4</v>
      </c>
      <c r="E4" s="9">
        <v>0</v>
      </c>
      <c r="F4" s="9">
        <v>200</v>
      </c>
      <c r="G4" s="12">
        <f t="shared" si="0"/>
        <v>0.99</v>
      </c>
      <c r="H4" s="18">
        <f t="shared" si="1"/>
        <v>1</v>
      </c>
      <c r="I4" s="18">
        <f t="shared" si="2"/>
        <v>0.98</v>
      </c>
      <c r="J4" s="5">
        <f t="shared" si="3"/>
        <v>0.98989898989898994</v>
      </c>
    </row>
    <row r="5" spans="1:14" x14ac:dyDescent="0.35">
      <c r="A5" s="45" t="s">
        <v>13</v>
      </c>
      <c r="B5" s="17" t="s">
        <v>10</v>
      </c>
      <c r="C5" s="3">
        <v>195</v>
      </c>
      <c r="D5" s="18">
        <v>5</v>
      </c>
      <c r="E5" s="18">
        <v>0</v>
      </c>
      <c r="F5" s="18">
        <v>200</v>
      </c>
      <c r="G5" s="9">
        <f t="shared" si="0"/>
        <v>0.98750000000000004</v>
      </c>
      <c r="H5" s="18">
        <f t="shared" si="1"/>
        <v>1</v>
      </c>
      <c r="I5" s="18">
        <f t="shared" si="2"/>
        <v>0.97499999999999998</v>
      </c>
      <c r="J5" s="5">
        <f t="shared" si="3"/>
        <v>0.98734177215189867</v>
      </c>
    </row>
    <row r="6" spans="1:14" x14ac:dyDescent="0.35">
      <c r="A6" s="44"/>
      <c r="B6" s="16" t="s">
        <v>11</v>
      </c>
      <c r="C6">
        <v>98</v>
      </c>
      <c r="D6" s="9">
        <v>102</v>
      </c>
      <c r="E6" s="9">
        <v>0</v>
      </c>
      <c r="F6" s="9">
        <v>200</v>
      </c>
      <c r="G6" s="9">
        <f t="shared" si="0"/>
        <v>0.745</v>
      </c>
      <c r="H6" s="18">
        <f t="shared" si="1"/>
        <v>1</v>
      </c>
      <c r="I6" s="18">
        <f t="shared" si="2"/>
        <v>0.49</v>
      </c>
      <c r="J6" s="5">
        <f t="shared" si="3"/>
        <v>0.65771812080536907</v>
      </c>
    </row>
    <row r="7" spans="1:14" x14ac:dyDescent="0.35">
      <c r="A7" s="46"/>
      <c r="B7" s="19" t="s">
        <v>12</v>
      </c>
      <c r="C7" s="2">
        <v>196</v>
      </c>
      <c r="D7" s="12">
        <v>4</v>
      </c>
      <c r="E7" s="12">
        <v>0</v>
      </c>
      <c r="F7" s="12">
        <v>200</v>
      </c>
      <c r="G7" s="9">
        <f t="shared" si="0"/>
        <v>0.99</v>
      </c>
      <c r="H7" s="18">
        <f t="shared" si="1"/>
        <v>1</v>
      </c>
      <c r="I7" s="18">
        <f t="shared" si="2"/>
        <v>0.98</v>
      </c>
      <c r="J7" s="5">
        <f t="shared" si="3"/>
        <v>0.98989898989898994</v>
      </c>
    </row>
    <row r="8" spans="1:14" x14ac:dyDescent="0.35">
      <c r="A8" s="44" t="s">
        <v>14</v>
      </c>
      <c r="B8" s="16" t="s">
        <v>10</v>
      </c>
      <c r="C8">
        <v>195</v>
      </c>
      <c r="D8" s="9">
        <v>5</v>
      </c>
      <c r="E8" s="9">
        <v>0</v>
      </c>
      <c r="F8" s="9">
        <v>200</v>
      </c>
      <c r="G8" s="18">
        <f t="shared" si="0"/>
        <v>0.98750000000000004</v>
      </c>
      <c r="H8" s="18">
        <f t="shared" si="1"/>
        <v>1</v>
      </c>
      <c r="I8" s="18">
        <f t="shared" si="2"/>
        <v>0.97499999999999998</v>
      </c>
      <c r="J8" s="5">
        <f t="shared" si="3"/>
        <v>0.98734177215189867</v>
      </c>
    </row>
    <row r="9" spans="1:14" x14ac:dyDescent="0.35">
      <c r="A9" s="44"/>
      <c r="B9" s="16" t="s">
        <v>11</v>
      </c>
      <c r="C9">
        <v>116</v>
      </c>
      <c r="D9" s="9">
        <v>84</v>
      </c>
      <c r="E9" s="9">
        <v>0</v>
      </c>
      <c r="F9" s="9">
        <v>200</v>
      </c>
      <c r="G9" s="9">
        <f t="shared" si="0"/>
        <v>0.79</v>
      </c>
      <c r="H9" s="18">
        <f t="shared" si="1"/>
        <v>1</v>
      </c>
      <c r="I9" s="18">
        <f t="shared" si="2"/>
        <v>0.57999999999999996</v>
      </c>
      <c r="J9" s="5">
        <f t="shared" si="3"/>
        <v>0.73417721518987333</v>
      </c>
    </row>
    <row r="10" spans="1:14" x14ac:dyDescent="0.35">
      <c r="A10" s="44"/>
      <c r="B10" s="16" t="s">
        <v>12</v>
      </c>
      <c r="C10">
        <v>198</v>
      </c>
      <c r="D10" s="9">
        <v>2</v>
      </c>
      <c r="E10" s="9">
        <v>0</v>
      </c>
      <c r="F10" s="9">
        <v>200</v>
      </c>
      <c r="G10" s="12">
        <f t="shared" si="0"/>
        <v>0.995</v>
      </c>
      <c r="H10" s="11">
        <f t="shared" si="1"/>
        <v>1</v>
      </c>
      <c r="I10" s="11">
        <f t="shared" si="2"/>
        <v>0.99</v>
      </c>
      <c r="J10" s="13">
        <f t="shared" si="3"/>
        <v>0.99497487437185927</v>
      </c>
    </row>
    <row r="11" spans="1:14" x14ac:dyDescent="0.35">
      <c r="A11" s="42" t="s">
        <v>21</v>
      </c>
      <c r="B11" s="17" t="s">
        <v>10</v>
      </c>
      <c r="C11" s="3">
        <v>195</v>
      </c>
      <c r="D11" s="18">
        <v>5</v>
      </c>
      <c r="E11" s="18">
        <v>0</v>
      </c>
      <c r="F11" s="18">
        <v>200</v>
      </c>
      <c r="G11" s="18">
        <f t="shared" si="0"/>
        <v>0.98750000000000004</v>
      </c>
      <c r="H11" s="18">
        <f t="shared" si="1"/>
        <v>1</v>
      </c>
      <c r="I11" s="18">
        <f t="shared" si="2"/>
        <v>0.97499999999999998</v>
      </c>
      <c r="J11" s="3">
        <f t="shared" si="3"/>
        <v>0.98734177215189867</v>
      </c>
    </row>
    <row r="12" spans="1:14" x14ac:dyDescent="0.35">
      <c r="A12" s="43"/>
      <c r="B12" s="16" t="s">
        <v>11</v>
      </c>
      <c r="C12">
        <v>101</v>
      </c>
      <c r="D12" s="9">
        <v>99</v>
      </c>
      <c r="E12" s="9">
        <v>0</v>
      </c>
      <c r="F12" s="9">
        <v>200</v>
      </c>
      <c r="G12" s="9">
        <f t="shared" si="0"/>
        <v>0.75249999999999995</v>
      </c>
      <c r="H12" s="9">
        <f t="shared" si="1"/>
        <v>1</v>
      </c>
      <c r="I12" s="9">
        <f t="shared" si="2"/>
        <v>0.505</v>
      </c>
      <c r="J12">
        <f t="shared" si="3"/>
        <v>0.67109634551495023</v>
      </c>
    </row>
    <row r="13" spans="1:14" x14ac:dyDescent="0.35">
      <c r="A13" s="43"/>
      <c r="B13" s="16" t="s">
        <v>12</v>
      </c>
      <c r="C13">
        <v>196</v>
      </c>
      <c r="D13" s="9">
        <v>4</v>
      </c>
      <c r="E13" s="9">
        <v>0</v>
      </c>
      <c r="F13" s="9">
        <v>200</v>
      </c>
      <c r="G13" s="9">
        <f t="shared" si="0"/>
        <v>0.99</v>
      </c>
      <c r="H13" s="9">
        <f t="shared" si="1"/>
        <v>1</v>
      </c>
      <c r="I13" s="9">
        <f t="shared" si="2"/>
        <v>0.98</v>
      </c>
      <c r="J13">
        <f t="shared" si="3"/>
        <v>0.98989898989898994</v>
      </c>
    </row>
    <row r="14" spans="1:14" x14ac:dyDescent="0.35">
      <c r="A14" s="14"/>
    </row>
    <row r="15" spans="1:14" x14ac:dyDescent="0.35">
      <c r="A15" s="47" t="s">
        <v>15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</row>
    <row r="16" spans="1:14" ht="20" thickBot="1" x14ac:dyDescent="0.5">
      <c r="A16" s="35" t="s">
        <v>10</v>
      </c>
      <c r="B16" s="36"/>
      <c r="C16" s="36"/>
      <c r="D16" s="37"/>
      <c r="F16" s="35" t="s">
        <v>11</v>
      </c>
      <c r="G16" s="36"/>
      <c r="H16" s="36"/>
      <c r="I16" s="37"/>
      <c r="K16" s="35" t="s">
        <v>12</v>
      </c>
      <c r="L16" s="36"/>
      <c r="M16" s="36"/>
      <c r="N16" s="37"/>
    </row>
    <row r="17" spans="1:14" ht="15" thickTop="1" x14ac:dyDescent="0.35">
      <c r="A17" s="38" t="s">
        <v>16</v>
      </c>
      <c r="B17" s="10" t="s">
        <v>17</v>
      </c>
      <c r="C17" s="30">
        <f>AVERAGE(C2,C5,C8,C11)</f>
        <v>195</v>
      </c>
      <c r="D17" s="26">
        <f>AVERAGE(D2,D5,D8,D11)</f>
        <v>5</v>
      </c>
      <c r="F17" s="38" t="s">
        <v>16</v>
      </c>
      <c r="G17" s="10" t="s">
        <v>17</v>
      </c>
      <c r="H17" s="30">
        <f>AVERAGE(C3,C6,C9,C12)</f>
        <v>104.5</v>
      </c>
      <c r="I17" s="26">
        <f>AVERAGE(D3,D6,D9,D12)</f>
        <v>95.5</v>
      </c>
      <c r="K17" s="38" t="s">
        <v>16</v>
      </c>
      <c r="L17" s="10" t="s">
        <v>17</v>
      </c>
      <c r="M17" s="30">
        <f>AVERAGE(C4,C7,C10,C13)</f>
        <v>196.5</v>
      </c>
      <c r="N17" s="26">
        <f>AVERAGE(D4,D7,D10,D13)</f>
        <v>3.5</v>
      </c>
    </row>
    <row r="18" spans="1:14" x14ac:dyDescent="0.35">
      <c r="A18" s="38"/>
      <c r="B18" s="7" t="s">
        <v>18</v>
      </c>
      <c r="C18" s="25">
        <f>AVERAGE(E2,E5,E8,E11)</f>
        <v>0</v>
      </c>
      <c r="D18" s="31">
        <f>AVERAGE(F2,F5,F8,F11)</f>
        <v>200</v>
      </c>
      <c r="F18" s="38"/>
      <c r="G18" s="7" t="s">
        <v>18</v>
      </c>
      <c r="H18" s="25">
        <f>AVERAGE(E3,E6,E9,E12)</f>
        <v>0</v>
      </c>
      <c r="I18" s="31">
        <f>AVERAGE(F3,F6,F9,F12)</f>
        <v>200</v>
      </c>
      <c r="K18" s="38"/>
      <c r="L18" s="7" t="s">
        <v>18</v>
      </c>
      <c r="M18" s="25">
        <f>AVERAGE(E4,E7,E10,E13)</f>
        <v>0</v>
      </c>
      <c r="N18" s="31">
        <f>AVERAGE(F4,F7,F10,F13)</f>
        <v>200</v>
      </c>
    </row>
    <row r="19" spans="1:14" x14ac:dyDescent="0.35">
      <c r="A19" s="4"/>
      <c r="B19" s="1"/>
      <c r="C19" s="8" t="s">
        <v>17</v>
      </c>
      <c r="D19" s="18" t="s">
        <v>18</v>
      </c>
      <c r="F19" s="4"/>
      <c r="G19" s="1"/>
      <c r="H19" s="8" t="s">
        <v>17</v>
      </c>
      <c r="I19" s="18" t="s">
        <v>18</v>
      </c>
      <c r="K19" s="4"/>
      <c r="L19" s="1"/>
      <c r="M19" s="8" t="s">
        <v>17</v>
      </c>
      <c r="N19" s="18" t="s">
        <v>18</v>
      </c>
    </row>
    <row r="20" spans="1:14" x14ac:dyDescent="0.35">
      <c r="A20" s="6"/>
      <c r="B20" s="2"/>
      <c r="C20" s="39" t="s">
        <v>19</v>
      </c>
      <c r="D20" s="40"/>
      <c r="F20" s="6"/>
      <c r="G20" s="2"/>
      <c r="H20" s="39" t="s">
        <v>19</v>
      </c>
      <c r="I20" s="40"/>
      <c r="K20" s="6"/>
      <c r="L20" s="2"/>
      <c r="M20" s="39" t="s">
        <v>19</v>
      </c>
      <c r="N20" s="40"/>
    </row>
    <row r="21" spans="1:14" x14ac:dyDescent="0.35">
      <c r="C21" s="1"/>
      <c r="D21" s="1"/>
      <c r="H21" s="1"/>
      <c r="I21" s="1"/>
      <c r="M21" s="1"/>
      <c r="N21" s="1"/>
    </row>
    <row r="22" spans="1:14" x14ac:dyDescent="0.35">
      <c r="A22" s="23" t="s">
        <v>4</v>
      </c>
      <c r="B22" s="23" t="s">
        <v>5</v>
      </c>
      <c r="C22" s="23" t="s">
        <v>6</v>
      </c>
      <c r="D22" s="23" t="s">
        <v>7</v>
      </c>
      <c r="F22" s="23" t="s">
        <v>4</v>
      </c>
      <c r="G22" s="23" t="s">
        <v>5</v>
      </c>
      <c r="H22" s="23" t="s">
        <v>6</v>
      </c>
      <c r="I22" s="23" t="s">
        <v>7</v>
      </c>
      <c r="K22" s="23" t="s">
        <v>4</v>
      </c>
      <c r="L22" s="23" t="s">
        <v>5</v>
      </c>
      <c r="M22" s="23" t="s">
        <v>6</v>
      </c>
      <c r="N22" s="23" t="s">
        <v>7</v>
      </c>
    </row>
    <row r="23" spans="1:14" x14ac:dyDescent="0.35">
      <c r="A23" s="29">
        <f>AVERAGE(G2,G5,G8,G11)</f>
        <v>0.98750000000000004</v>
      </c>
      <c r="B23" s="29">
        <f>AVERAGE(H2,H5,H8,H11)</f>
        <v>1</v>
      </c>
      <c r="C23" s="29">
        <f>AVERAGE(I2,I5,I8,I11)</f>
        <v>0.97499999999999998</v>
      </c>
      <c r="D23" s="29">
        <f>AVERAGE(J2,J5,J8,J11)</f>
        <v>0.98734177215189867</v>
      </c>
      <c r="F23" s="29">
        <f>AVERAGE(G3,G6,G9,G12)</f>
        <v>0.76124999999999998</v>
      </c>
      <c r="G23" s="29">
        <f>AVERAGE(H3,H6,H9,H12)</f>
        <v>1</v>
      </c>
      <c r="H23" s="29">
        <f>AVERAGE(I3,I6,I9,I12)</f>
        <v>0.52249999999999996</v>
      </c>
      <c r="I23" s="29">
        <f>AVERAGE(J3,J6,J9,J12)</f>
        <v>0.6857149170772181</v>
      </c>
      <c r="K23" s="29">
        <f>AVERAGE(G4,G7,G10,G13)</f>
        <v>0.99124999999999996</v>
      </c>
      <c r="L23" s="29">
        <f>AVERAGE(H4,H7,H10,H13)</f>
        <v>1</v>
      </c>
      <c r="M23" s="29">
        <f>AVERAGE(I4,I7,I10,I13)</f>
        <v>0.98250000000000004</v>
      </c>
      <c r="N23" s="29">
        <f>AVERAGE(J4,J7,J10,J13)</f>
        <v>0.99116796101720728</v>
      </c>
    </row>
  </sheetData>
  <mergeCells count="14">
    <mergeCell ref="M20:N20"/>
    <mergeCell ref="A2:A4"/>
    <mergeCell ref="A5:A7"/>
    <mergeCell ref="A8:A10"/>
    <mergeCell ref="A15:N15"/>
    <mergeCell ref="A16:D16"/>
    <mergeCell ref="F16:I16"/>
    <mergeCell ref="K16:N16"/>
    <mergeCell ref="A17:A18"/>
    <mergeCell ref="F17:F18"/>
    <mergeCell ref="K17:K18"/>
    <mergeCell ref="C20:D20"/>
    <mergeCell ref="H20:I20"/>
    <mergeCell ref="A11:A13"/>
  </mergeCells>
  <conditionalFormatting sqref="A23:N23">
    <cfRule type="colorScale" priority="4">
      <colorScale>
        <cfvo type="num" val="0.4"/>
        <cfvo type="num" val="0.7"/>
        <cfvo type="num" val="1"/>
        <color rgb="FFFF0000"/>
        <color rgb="FFFFEB84"/>
        <color rgb="FF63BE7B"/>
      </colorScale>
    </cfRule>
  </conditionalFormatting>
  <conditionalFormatting sqref="D17 C18">
    <cfRule type="colorScale" priority="2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G1:J1 L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{4A9F9767-D1FF-42ED-BEF7-28EEFFE16B1E}</x14:id>
        </ext>
      </extLst>
    </cfRule>
  </conditionalFormatting>
  <conditionalFormatting sqref="G2:J13">
    <cfRule type="colorScale" priority="5">
      <colorScale>
        <cfvo type="num" val="0.4"/>
        <cfvo type="num" val="0.7"/>
        <cfvo type="num" val="1"/>
        <color rgb="FFFF0000"/>
        <color rgb="FFFFEB84"/>
        <color rgb="FF63BE7B"/>
      </colorScale>
    </cfRule>
  </conditionalFormatting>
  <conditionalFormatting sqref="H18 I17">
    <cfRule type="colorScale" priority="3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M18 N17">
    <cfRule type="colorScale" priority="1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A9F9767-D1FF-42ED-BEF7-28EEFFE16B1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G1:J1 L1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D0C5B-9774-4B28-BAAF-A6FAAF984499}">
  <dimension ref="A1:P23"/>
  <sheetViews>
    <sheetView workbookViewId="0">
      <selection activeCell="P15" sqref="P15"/>
    </sheetView>
  </sheetViews>
  <sheetFormatPr defaultRowHeight="14.5" x14ac:dyDescent="0.35"/>
  <cols>
    <col min="2" max="2" width="11.1796875" bestFit="1" customWidth="1"/>
    <col min="3" max="3" width="9.54296875" customWidth="1"/>
    <col min="4" max="4" width="9.90625" customWidth="1"/>
    <col min="6" max="8" width="9.453125" bestFit="1" customWidth="1"/>
    <col min="9" max="9" width="9.453125" customWidth="1"/>
    <col min="10" max="10" width="8.7265625" customWidth="1"/>
    <col min="12" max="12" width="11.1796875" bestFit="1" customWidth="1"/>
  </cols>
  <sheetData>
    <row r="1" spans="1:16" x14ac:dyDescent="0.35">
      <c r="A1" s="2"/>
      <c r="B1" s="15"/>
      <c r="C1" s="27" t="s">
        <v>0</v>
      </c>
      <c r="D1" s="23" t="s">
        <v>1</v>
      </c>
      <c r="E1" s="28" t="s">
        <v>2</v>
      </c>
      <c r="F1" s="28" t="s">
        <v>3</v>
      </c>
      <c r="G1" s="28" t="s">
        <v>4</v>
      </c>
      <c r="H1" s="28" t="s">
        <v>5</v>
      </c>
      <c r="I1" s="28" t="s">
        <v>6</v>
      </c>
      <c r="J1" s="27" t="s">
        <v>7</v>
      </c>
      <c r="L1" s="1" t="s">
        <v>20</v>
      </c>
    </row>
    <row r="2" spans="1:16" x14ac:dyDescent="0.35">
      <c r="A2" s="44" t="s">
        <v>9</v>
      </c>
      <c r="B2" s="16" t="s">
        <v>10</v>
      </c>
      <c r="C2">
        <v>199</v>
      </c>
      <c r="D2" s="9">
        <v>1</v>
      </c>
      <c r="E2" s="9">
        <v>6</v>
      </c>
      <c r="F2" s="9">
        <v>194</v>
      </c>
      <c r="G2" s="18">
        <f>(C2+F2)/(C2+D2+E2+F2)</f>
        <v>0.98250000000000004</v>
      </c>
      <c r="H2" s="18">
        <f>C2/(C2+E2)</f>
        <v>0.97073170731707314</v>
      </c>
      <c r="I2" s="18">
        <f>C2/(C2+D2)</f>
        <v>0.995</v>
      </c>
      <c r="J2" s="5">
        <f>(2*H2*I2)/(H2+I2)</f>
        <v>0.98271604938271595</v>
      </c>
    </row>
    <row r="3" spans="1:16" x14ac:dyDescent="0.35">
      <c r="A3" s="44"/>
      <c r="B3" s="16" t="s">
        <v>11</v>
      </c>
      <c r="C3">
        <v>144</v>
      </c>
      <c r="D3" s="9">
        <v>56</v>
      </c>
      <c r="E3" s="9">
        <v>8</v>
      </c>
      <c r="F3" s="9">
        <v>192</v>
      </c>
      <c r="G3" s="9">
        <f t="shared" ref="G3:G13" si="0">(C3+F3)/(C3+D3+E3+F3)</f>
        <v>0.84</v>
      </c>
      <c r="H3" s="18">
        <f t="shared" ref="H3:H13" si="1">C3/(C3+E3)</f>
        <v>0.94736842105263153</v>
      </c>
      <c r="I3" s="18">
        <f t="shared" ref="I3:I13" si="2">C3/(C3+D3)</f>
        <v>0.72</v>
      </c>
      <c r="J3" s="5">
        <f t="shared" ref="J3:J13" si="3">(2*H3*I3)/(H3+I3)</f>
        <v>0.81818181818181812</v>
      </c>
    </row>
    <row r="4" spans="1:16" x14ac:dyDescent="0.35">
      <c r="A4" s="44"/>
      <c r="B4" s="16" t="s">
        <v>12</v>
      </c>
      <c r="C4">
        <v>199</v>
      </c>
      <c r="D4" s="9">
        <v>1</v>
      </c>
      <c r="E4" s="9">
        <v>14</v>
      </c>
      <c r="F4" s="9">
        <v>186</v>
      </c>
      <c r="G4" s="12">
        <f t="shared" si="0"/>
        <v>0.96250000000000002</v>
      </c>
      <c r="H4" s="18">
        <f t="shared" si="1"/>
        <v>0.93427230046948362</v>
      </c>
      <c r="I4" s="18">
        <f t="shared" si="2"/>
        <v>0.995</v>
      </c>
      <c r="J4" s="5">
        <f t="shared" si="3"/>
        <v>0.96368038740920103</v>
      </c>
    </row>
    <row r="5" spans="1:16" x14ac:dyDescent="0.35">
      <c r="A5" s="45" t="s">
        <v>13</v>
      </c>
      <c r="B5" s="17" t="s">
        <v>10</v>
      </c>
      <c r="C5" s="3">
        <v>199</v>
      </c>
      <c r="D5" s="18">
        <v>1</v>
      </c>
      <c r="E5" s="18">
        <v>6</v>
      </c>
      <c r="F5" s="18">
        <v>194</v>
      </c>
      <c r="G5" s="9">
        <f t="shared" si="0"/>
        <v>0.98250000000000004</v>
      </c>
      <c r="H5" s="18">
        <f t="shared" si="1"/>
        <v>0.97073170731707314</v>
      </c>
      <c r="I5" s="18">
        <f t="shared" si="2"/>
        <v>0.995</v>
      </c>
      <c r="J5" s="5">
        <f t="shared" si="3"/>
        <v>0.98271604938271595</v>
      </c>
    </row>
    <row r="6" spans="1:16" x14ac:dyDescent="0.35">
      <c r="A6" s="44"/>
      <c r="B6" s="16" t="s">
        <v>11</v>
      </c>
      <c r="C6">
        <v>141</v>
      </c>
      <c r="D6" s="9">
        <v>59</v>
      </c>
      <c r="E6" s="9">
        <v>13</v>
      </c>
      <c r="F6" s="9">
        <v>187</v>
      </c>
      <c r="G6" s="9">
        <f t="shared" si="0"/>
        <v>0.82</v>
      </c>
      <c r="H6" s="18">
        <f t="shared" si="1"/>
        <v>0.91558441558441561</v>
      </c>
      <c r="I6" s="18">
        <f t="shared" si="2"/>
        <v>0.70499999999999996</v>
      </c>
      <c r="J6" s="5">
        <f t="shared" si="3"/>
        <v>0.79661016949152541</v>
      </c>
    </row>
    <row r="7" spans="1:16" x14ac:dyDescent="0.35">
      <c r="A7" s="46"/>
      <c r="B7" s="19" t="s">
        <v>12</v>
      </c>
      <c r="C7" s="2">
        <v>199</v>
      </c>
      <c r="D7" s="12">
        <v>1</v>
      </c>
      <c r="E7" s="12">
        <v>14</v>
      </c>
      <c r="F7" s="12">
        <v>186</v>
      </c>
      <c r="G7" s="9">
        <f t="shared" si="0"/>
        <v>0.96250000000000002</v>
      </c>
      <c r="H7" s="18">
        <f t="shared" si="1"/>
        <v>0.93427230046948362</v>
      </c>
      <c r="I7" s="18">
        <f t="shared" si="2"/>
        <v>0.995</v>
      </c>
      <c r="J7" s="5">
        <f t="shared" si="3"/>
        <v>0.96368038740920103</v>
      </c>
    </row>
    <row r="8" spans="1:16" x14ac:dyDescent="0.35">
      <c r="A8" s="44" t="s">
        <v>14</v>
      </c>
      <c r="B8" s="16" t="s">
        <v>10</v>
      </c>
      <c r="C8">
        <v>199</v>
      </c>
      <c r="D8" s="9">
        <v>1</v>
      </c>
      <c r="E8" s="9">
        <v>6</v>
      </c>
      <c r="F8" s="9">
        <v>194</v>
      </c>
      <c r="G8" s="18">
        <f t="shared" si="0"/>
        <v>0.98250000000000004</v>
      </c>
      <c r="H8" s="18">
        <f t="shared" si="1"/>
        <v>0.97073170731707314</v>
      </c>
      <c r="I8" s="18">
        <f t="shared" si="2"/>
        <v>0.995</v>
      </c>
      <c r="J8" s="5">
        <f t="shared" si="3"/>
        <v>0.98271604938271595</v>
      </c>
    </row>
    <row r="9" spans="1:16" x14ac:dyDescent="0.35">
      <c r="A9" s="44"/>
      <c r="B9" s="16" t="s">
        <v>11</v>
      </c>
      <c r="C9">
        <v>145</v>
      </c>
      <c r="D9" s="9">
        <v>55</v>
      </c>
      <c r="E9" s="9">
        <v>10</v>
      </c>
      <c r="F9" s="9">
        <v>190</v>
      </c>
      <c r="G9" s="9">
        <f t="shared" si="0"/>
        <v>0.83750000000000002</v>
      </c>
      <c r="H9" s="18">
        <f t="shared" si="1"/>
        <v>0.93548387096774188</v>
      </c>
      <c r="I9" s="18">
        <f t="shared" si="2"/>
        <v>0.72499999999999998</v>
      </c>
      <c r="J9" s="5">
        <f t="shared" si="3"/>
        <v>0.81690140845070414</v>
      </c>
    </row>
    <row r="10" spans="1:16" x14ac:dyDescent="0.35">
      <c r="A10" s="44"/>
      <c r="B10" s="16" t="s">
        <v>12</v>
      </c>
      <c r="C10">
        <v>199</v>
      </c>
      <c r="D10" s="9">
        <v>1</v>
      </c>
      <c r="E10" s="9">
        <v>10</v>
      </c>
      <c r="F10" s="9">
        <v>190</v>
      </c>
      <c r="G10" s="12">
        <f t="shared" si="0"/>
        <v>0.97250000000000003</v>
      </c>
      <c r="H10" s="11">
        <f t="shared" si="1"/>
        <v>0.95215311004784686</v>
      </c>
      <c r="I10" s="11">
        <f t="shared" si="2"/>
        <v>0.995</v>
      </c>
      <c r="J10" s="13">
        <f t="shared" si="3"/>
        <v>0.97310513447432756</v>
      </c>
    </row>
    <row r="11" spans="1:16" x14ac:dyDescent="0.35">
      <c r="A11" s="42" t="s">
        <v>21</v>
      </c>
      <c r="B11" s="17" t="s">
        <v>10</v>
      </c>
      <c r="C11" s="3">
        <v>199</v>
      </c>
      <c r="D11" s="18">
        <v>1</v>
      </c>
      <c r="E11" s="18">
        <v>6</v>
      </c>
      <c r="F11" s="18">
        <v>194</v>
      </c>
      <c r="G11" s="18">
        <f t="shared" si="0"/>
        <v>0.98250000000000004</v>
      </c>
      <c r="H11" s="18">
        <f t="shared" si="1"/>
        <v>0.97073170731707314</v>
      </c>
      <c r="I11" s="18">
        <f t="shared" si="2"/>
        <v>0.995</v>
      </c>
      <c r="J11" s="3">
        <f t="shared" si="3"/>
        <v>0.98271604938271595</v>
      </c>
    </row>
    <row r="12" spans="1:16" x14ac:dyDescent="0.35">
      <c r="A12" s="43"/>
      <c r="B12" s="16" t="s">
        <v>11</v>
      </c>
      <c r="C12">
        <v>139</v>
      </c>
      <c r="D12" s="9">
        <v>61</v>
      </c>
      <c r="E12" s="9">
        <v>7</v>
      </c>
      <c r="F12" s="9">
        <v>193</v>
      </c>
      <c r="G12" s="9">
        <f t="shared" si="0"/>
        <v>0.83</v>
      </c>
      <c r="H12" s="9">
        <f t="shared" si="1"/>
        <v>0.95205479452054798</v>
      </c>
      <c r="I12" s="9">
        <f t="shared" si="2"/>
        <v>0.69499999999999995</v>
      </c>
      <c r="J12">
        <f t="shared" si="3"/>
        <v>0.80346820809248565</v>
      </c>
    </row>
    <row r="13" spans="1:16" x14ac:dyDescent="0.35">
      <c r="A13" s="43"/>
      <c r="B13" s="16" t="s">
        <v>12</v>
      </c>
      <c r="C13">
        <v>199</v>
      </c>
      <c r="D13" s="9">
        <v>1</v>
      </c>
      <c r="E13" s="9">
        <v>12</v>
      </c>
      <c r="F13" s="9">
        <v>188</v>
      </c>
      <c r="G13" s="9">
        <f t="shared" si="0"/>
        <v>0.96750000000000003</v>
      </c>
      <c r="H13" s="9">
        <f t="shared" si="1"/>
        <v>0.94312796208530802</v>
      </c>
      <c r="I13" s="9">
        <f t="shared" si="2"/>
        <v>0.995</v>
      </c>
      <c r="J13">
        <f t="shared" si="3"/>
        <v>0.96836982968369822</v>
      </c>
    </row>
    <row r="14" spans="1:16" x14ac:dyDescent="0.35">
      <c r="A14" s="14"/>
    </row>
    <row r="15" spans="1:16" x14ac:dyDescent="0.35">
      <c r="A15" s="47" t="s">
        <v>15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</row>
    <row r="16" spans="1:16" ht="20" thickBot="1" x14ac:dyDescent="0.5">
      <c r="A16" s="35" t="s">
        <v>10</v>
      </c>
      <c r="B16" s="36"/>
      <c r="C16" s="36"/>
      <c r="D16" s="37"/>
      <c r="F16" s="35" t="s">
        <v>11</v>
      </c>
      <c r="G16" s="36"/>
      <c r="H16" s="36"/>
      <c r="I16" s="37"/>
      <c r="K16" s="35" t="s">
        <v>12</v>
      </c>
      <c r="L16" s="36"/>
      <c r="M16" s="36"/>
      <c r="N16" s="37"/>
      <c r="P16" t="s">
        <v>24</v>
      </c>
    </row>
    <row r="17" spans="1:16" ht="15" thickTop="1" x14ac:dyDescent="0.35">
      <c r="A17" s="38" t="s">
        <v>16</v>
      </c>
      <c r="B17" s="10" t="s">
        <v>17</v>
      </c>
      <c r="C17" s="30">
        <f>AVERAGE(C2,C5,C8,C11)</f>
        <v>199</v>
      </c>
      <c r="D17" s="26">
        <f>AVERAGE(D2,D5,D8,D11)</f>
        <v>1</v>
      </c>
      <c r="F17" s="38" t="s">
        <v>16</v>
      </c>
      <c r="G17" s="10" t="s">
        <v>17</v>
      </c>
      <c r="H17" s="30">
        <f>AVERAGE(C3,C6,C9,C12)</f>
        <v>142.25</v>
      </c>
      <c r="I17" s="26">
        <f>AVERAGE(D3,D6,D9,D12)</f>
        <v>57.75</v>
      </c>
      <c r="K17" s="38" t="s">
        <v>16</v>
      </c>
      <c r="L17" s="10" t="s">
        <v>17</v>
      </c>
      <c r="M17" s="30">
        <f>AVERAGE(C4,C7,C10,C13)</f>
        <v>199</v>
      </c>
      <c r="N17" s="26">
        <f>AVERAGE(D4,D7,D10,D13)</f>
        <v>1</v>
      </c>
    </row>
    <row r="18" spans="1:16" x14ac:dyDescent="0.35">
      <c r="A18" s="38"/>
      <c r="B18" s="7" t="s">
        <v>18</v>
      </c>
      <c r="C18" s="25">
        <f>AVERAGE(E2,E5,E8,E11)</f>
        <v>6</v>
      </c>
      <c r="D18" s="31">
        <f>AVERAGE(F2,F5,F8,F11)</f>
        <v>194</v>
      </c>
      <c r="F18" s="38"/>
      <c r="G18" s="7" t="s">
        <v>18</v>
      </c>
      <c r="H18" s="25">
        <f>AVERAGE(E3,E6,E9,E12)</f>
        <v>9.5</v>
      </c>
      <c r="I18" s="31">
        <f>AVERAGE(F3,F6,F9,F12)</f>
        <v>190.5</v>
      </c>
      <c r="K18" s="38"/>
      <c r="L18" s="7" t="s">
        <v>18</v>
      </c>
      <c r="M18" s="25">
        <f>AVERAGE(E4,E7,E10,E13)</f>
        <v>12.5</v>
      </c>
      <c r="N18" s="31">
        <f>AVERAGE(F4,F7,F10,F13)</f>
        <v>187.5</v>
      </c>
    </row>
    <row r="19" spans="1:16" x14ac:dyDescent="0.35">
      <c r="A19" s="4"/>
      <c r="B19" s="1"/>
      <c r="C19" s="8" t="s">
        <v>17</v>
      </c>
      <c r="D19" s="18" t="s">
        <v>18</v>
      </c>
      <c r="F19" s="4"/>
      <c r="G19" s="1"/>
      <c r="H19" s="8" t="s">
        <v>17</v>
      </c>
      <c r="I19" s="18" t="s">
        <v>18</v>
      </c>
      <c r="K19" s="4"/>
      <c r="L19" s="1"/>
      <c r="M19" s="8" t="s">
        <v>17</v>
      </c>
      <c r="N19" s="18" t="s">
        <v>18</v>
      </c>
    </row>
    <row r="20" spans="1:16" x14ac:dyDescent="0.35">
      <c r="A20" s="6"/>
      <c r="B20" s="2"/>
      <c r="C20" s="39" t="s">
        <v>19</v>
      </c>
      <c r="D20" s="40"/>
      <c r="F20" s="6"/>
      <c r="G20" s="2"/>
      <c r="H20" s="39" t="s">
        <v>19</v>
      </c>
      <c r="I20" s="40"/>
      <c r="K20" s="6"/>
      <c r="L20" s="2"/>
      <c r="M20" s="39" t="s">
        <v>19</v>
      </c>
      <c r="N20" s="40"/>
    </row>
    <row r="21" spans="1:16" x14ac:dyDescent="0.35">
      <c r="C21" s="1"/>
      <c r="D21" s="1"/>
      <c r="H21" s="1"/>
      <c r="I21" s="1"/>
      <c r="M21" s="1"/>
      <c r="N21" s="1"/>
    </row>
    <row r="22" spans="1:16" x14ac:dyDescent="0.35">
      <c r="A22" s="23" t="s">
        <v>4</v>
      </c>
      <c r="B22" s="23" t="s">
        <v>5</v>
      </c>
      <c r="C22" s="23" t="s">
        <v>6</v>
      </c>
      <c r="D22" s="23" t="s">
        <v>7</v>
      </c>
      <c r="F22" s="23" t="s">
        <v>4</v>
      </c>
      <c r="G22" s="23" t="s">
        <v>5</v>
      </c>
      <c r="H22" s="23" t="s">
        <v>6</v>
      </c>
      <c r="I22" s="23" t="s">
        <v>7</v>
      </c>
      <c r="K22" s="23" t="s">
        <v>4</v>
      </c>
      <c r="L22" s="23" t="s">
        <v>5</v>
      </c>
      <c r="M22" s="23" t="s">
        <v>6</v>
      </c>
      <c r="N22" s="23" t="s">
        <v>7</v>
      </c>
      <c r="P22" t="s">
        <v>23</v>
      </c>
    </row>
    <row r="23" spans="1:16" x14ac:dyDescent="0.35">
      <c r="A23" s="29">
        <f>AVERAGE(G2,G5,G8,G11)</f>
        <v>0.98250000000000004</v>
      </c>
      <c r="B23" s="29">
        <f>AVERAGE(H2,H5,H8,H11)</f>
        <v>0.97073170731707314</v>
      </c>
      <c r="C23" s="29">
        <f>AVERAGE(I2,I5,I8,I11)</f>
        <v>0.995</v>
      </c>
      <c r="D23" s="29">
        <f>AVERAGE(J2,J5,J8,J11)</f>
        <v>0.98271604938271595</v>
      </c>
      <c r="F23" s="29">
        <f>AVERAGE(G3,G6,G9,G12)</f>
        <v>0.83187500000000003</v>
      </c>
      <c r="G23" s="29">
        <f>AVERAGE(H3,H6,H9,H12)</f>
        <v>0.93762287553133428</v>
      </c>
      <c r="H23" s="29">
        <f>AVERAGE(I3,I6,I9,I12)</f>
        <v>0.71124999999999994</v>
      </c>
      <c r="I23" s="29">
        <f>AVERAGE(J3,J6,J9,J12)</f>
        <v>0.80879040105413325</v>
      </c>
      <c r="K23" s="29">
        <f>AVERAGE(G4,G7,G10,G13)</f>
        <v>0.96625000000000005</v>
      </c>
      <c r="L23" s="29">
        <f>AVERAGE(H4,H7,H10,H13)</f>
        <v>0.94095641826803056</v>
      </c>
      <c r="M23" s="29">
        <f>AVERAGE(I4,I7,I10,I13)</f>
        <v>0.995</v>
      </c>
      <c r="N23" s="29">
        <f>AVERAGE(J4,J7,J10,J13)</f>
        <v>0.96720893474410696</v>
      </c>
    </row>
  </sheetData>
  <mergeCells count="14">
    <mergeCell ref="M20:N20"/>
    <mergeCell ref="A2:A4"/>
    <mergeCell ref="A5:A7"/>
    <mergeCell ref="A8:A10"/>
    <mergeCell ref="A11:A13"/>
    <mergeCell ref="A15:N15"/>
    <mergeCell ref="A16:D16"/>
    <mergeCell ref="F16:I16"/>
    <mergeCell ref="K16:N16"/>
    <mergeCell ref="A17:A18"/>
    <mergeCell ref="F17:F18"/>
    <mergeCell ref="K17:K18"/>
    <mergeCell ref="C20:D20"/>
    <mergeCell ref="H20:I20"/>
  </mergeCells>
  <conditionalFormatting sqref="A23:N23">
    <cfRule type="colorScale" priority="4">
      <colorScale>
        <cfvo type="num" val="0.4"/>
        <cfvo type="num" val="0.7"/>
        <cfvo type="num" val="1"/>
        <color rgb="FFFF0000"/>
        <color rgb="FFFFEB84"/>
        <color rgb="FF63BE7B"/>
      </colorScale>
    </cfRule>
  </conditionalFormatting>
  <conditionalFormatting sqref="D17 C18">
    <cfRule type="colorScale" priority="2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G1:J1 L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{FC519BDE-6861-4296-96D3-E63A69B48FAF}</x14:id>
        </ext>
      </extLst>
    </cfRule>
  </conditionalFormatting>
  <conditionalFormatting sqref="G2:J13">
    <cfRule type="colorScale" priority="5">
      <colorScale>
        <cfvo type="num" val="0.4"/>
        <cfvo type="num" val="0.7"/>
        <cfvo type="num" val="1"/>
        <color rgb="FFFF0000"/>
        <color rgb="FFFFEB84"/>
        <color rgb="FF63BE7B"/>
      </colorScale>
    </cfRule>
  </conditionalFormatting>
  <conditionalFormatting sqref="H18 I17">
    <cfRule type="colorScale" priority="3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M18 N17">
    <cfRule type="colorScale" priority="1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519BDE-6861-4296-96D3-E63A69B48F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G1:J1 L1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9A30D-CBC6-45B9-88B8-A8B588413866}">
  <dimension ref="A3:N10"/>
  <sheetViews>
    <sheetView workbookViewId="0">
      <selection activeCell="D14" sqref="D14"/>
    </sheetView>
  </sheetViews>
  <sheetFormatPr defaultRowHeight="14.5" x14ac:dyDescent="0.35"/>
  <sheetData>
    <row r="3" spans="1:14" ht="20" thickBot="1" x14ac:dyDescent="0.5">
      <c r="A3" s="35" t="s">
        <v>10</v>
      </c>
      <c r="B3" s="36"/>
      <c r="C3" s="36"/>
      <c r="D3" s="37"/>
      <c r="F3" s="35" t="s">
        <v>11</v>
      </c>
      <c r="G3" s="36"/>
      <c r="H3" s="36"/>
      <c r="I3" s="37"/>
      <c r="K3" s="35" t="s">
        <v>12</v>
      </c>
      <c r="L3" s="36"/>
      <c r="M3" s="36"/>
      <c r="N3" s="37"/>
    </row>
    <row r="4" spans="1:14" ht="15" thickTop="1" x14ac:dyDescent="0.35">
      <c r="A4" s="38" t="s">
        <v>16</v>
      </c>
      <c r="B4" s="10" t="s">
        <v>17</v>
      </c>
      <c r="C4" s="30">
        <f>AVERAGE(Gemma!C17,Llama3!C17,Mistral!C17,Codellama!C17)</f>
        <v>196.5</v>
      </c>
      <c r="D4" s="26">
        <f>AVERAGE(Gemma!D17,Llama3!D17,Mistral!D17,Codellama!D17)</f>
        <v>3.5</v>
      </c>
      <c r="F4" s="48" t="s">
        <v>16</v>
      </c>
      <c r="G4" s="10" t="s">
        <v>17</v>
      </c>
      <c r="H4" s="30">
        <f>AVERAGE(Gemma!H17,Llama3!H17,Mistral!H17,Codellama!H17,)</f>
        <v>93.95</v>
      </c>
      <c r="I4" s="26">
        <f>AVERAGE(Gemma!I17,Llama3!I17,Mistral!I17,Codellama!I17)</f>
        <v>82.5625</v>
      </c>
      <c r="K4" s="48" t="s">
        <v>16</v>
      </c>
      <c r="L4" s="10" t="s">
        <v>17</v>
      </c>
      <c r="M4" s="30">
        <f>AVERAGE(Gemma!M17,Llama3!M17,Mistral!M17,Codellama!M17)</f>
        <v>197</v>
      </c>
      <c r="N4" s="26">
        <f>AVERAGE(Gemma!N17,Llama3!N17,Mistral!N17,Codellama!N17)</f>
        <v>3</v>
      </c>
    </row>
    <row r="5" spans="1:14" x14ac:dyDescent="0.35">
      <c r="A5" s="38"/>
      <c r="B5" s="7" t="s">
        <v>18</v>
      </c>
      <c r="C5" s="25">
        <f>AVERAGE(Gemma!C18,Llama3!C18,Mistral!C18,Codellama!C18)</f>
        <v>2.25</v>
      </c>
      <c r="D5" s="31">
        <f>AVERAGE(Gemma!D18,Llama3!D18,Mistral!D18,Codellama!D18)</f>
        <v>197.75</v>
      </c>
      <c r="F5" s="38"/>
      <c r="G5" s="7" t="s">
        <v>18</v>
      </c>
      <c r="H5" s="25">
        <f>AVERAGE(Gemma!H18,Llama3!H18,Mistral!H18,Codellama!H18)</f>
        <v>2.5</v>
      </c>
      <c r="I5" s="31">
        <f>AVERAGE(Gemma!I18,Llama3!I18,Mistral!I18,Codellama!I18)</f>
        <v>197.5</v>
      </c>
      <c r="K5" s="38"/>
      <c r="L5" s="7" t="s">
        <v>18</v>
      </c>
      <c r="M5" s="25">
        <f>AVERAGE(Gemma!M18,Llama3!M18,Mistral!M18,Codellama!M18)</f>
        <v>4</v>
      </c>
      <c r="N5" s="31">
        <f>AVERAGE(Gemma!N18,Llama3!N18,Mistral!N18,Codellama!N18)</f>
        <v>196</v>
      </c>
    </row>
    <row r="6" spans="1:14" x14ac:dyDescent="0.35">
      <c r="A6" s="4"/>
      <c r="B6" s="1"/>
      <c r="C6" s="8" t="s">
        <v>17</v>
      </c>
      <c r="D6" s="18" t="s">
        <v>18</v>
      </c>
      <c r="F6" s="4"/>
      <c r="G6" s="1"/>
      <c r="H6" s="8" t="s">
        <v>17</v>
      </c>
      <c r="I6" s="18" t="s">
        <v>18</v>
      </c>
      <c r="K6" s="4"/>
      <c r="L6" s="1"/>
      <c r="M6" s="8" t="s">
        <v>17</v>
      </c>
      <c r="N6" s="18" t="s">
        <v>18</v>
      </c>
    </row>
    <row r="7" spans="1:14" x14ac:dyDescent="0.35">
      <c r="A7" s="6"/>
      <c r="B7" s="2"/>
      <c r="C7" s="39" t="s">
        <v>19</v>
      </c>
      <c r="D7" s="40"/>
      <c r="F7" s="6"/>
      <c r="G7" s="2"/>
      <c r="H7" s="39" t="s">
        <v>19</v>
      </c>
      <c r="I7" s="40"/>
      <c r="K7" s="6"/>
      <c r="L7" s="2"/>
      <c r="M7" s="39" t="s">
        <v>19</v>
      </c>
      <c r="N7" s="40"/>
    </row>
    <row r="9" spans="1:14" x14ac:dyDescent="0.35">
      <c r="A9" s="23" t="s">
        <v>4</v>
      </c>
      <c r="B9" s="23" t="s">
        <v>5</v>
      </c>
      <c r="C9" s="23" t="s">
        <v>6</v>
      </c>
      <c r="D9" s="23" t="s">
        <v>7</v>
      </c>
      <c r="F9" s="23" t="s">
        <v>4</v>
      </c>
      <c r="G9" s="23" t="s">
        <v>5</v>
      </c>
      <c r="H9" s="23" t="s">
        <v>6</v>
      </c>
      <c r="I9" s="23" t="s">
        <v>7</v>
      </c>
      <c r="K9" s="23" t="s">
        <v>4</v>
      </c>
      <c r="L9" s="23" t="s">
        <v>5</v>
      </c>
      <c r="M9" s="23" t="s">
        <v>6</v>
      </c>
      <c r="N9" s="23" t="s">
        <v>7</v>
      </c>
    </row>
    <row r="10" spans="1:14" x14ac:dyDescent="0.35">
      <c r="A10" s="29">
        <f>AVERAGE(Gemma!A23,Llama3!A23,Mistral!A23,Codellama!A23)</f>
        <v>0.98562499999999997</v>
      </c>
      <c r="B10" s="29">
        <f>AVERAGE(Gemma!B23,Llama3!B23,Mistral!B23,Codellama!B23)</f>
        <v>0.9888950480413895</v>
      </c>
      <c r="C10" s="29">
        <f>AVERAGE(Gemma!C23,Llama3!C23,Mistral!C23,Codellama!C23)</f>
        <v>0.98250000000000004</v>
      </c>
      <c r="D10" s="29">
        <f>AVERAGE(Gemma!D23,Llama3!D23,Mistral!D23,Codellama!D23)</f>
        <v>0.98560016098976988</v>
      </c>
      <c r="F10" s="29">
        <f>AVERAGE(Gemma!F23,Llama3!F23,Mistral!F23,Codellama!F23)</f>
        <v>0.78734375000000001</v>
      </c>
      <c r="G10" s="29">
        <f>AVERAGE(Gemma!G23,Llama3!G23,Mistral!G23,Codellama!G23)</f>
        <v>0.98339660429950027</v>
      </c>
      <c r="H10" s="29">
        <f>AVERAGE(Gemma!H23,Llama3!H23,Mistral!H23,Codellama!H23)</f>
        <v>0.58718749999999997</v>
      </c>
      <c r="I10" s="29">
        <f>AVERAGE(Gemma!I23,Llama3!I23,Mistral!I23,Codellama!I23)</f>
        <v>0.73054484492283489</v>
      </c>
      <c r="K10" s="29">
        <f>AVERAGE(Gemma!K23,Llama3!K23,Mistral!K23,Codellama!K23)</f>
        <v>0.98250000000000004</v>
      </c>
      <c r="L10" s="29">
        <f>AVERAGE(Gemma!L23,Llama3!L23,Mistral!L23,Codellama!L23)</f>
        <v>0.98086705869407864</v>
      </c>
      <c r="M10" s="29">
        <f>AVERAGE(Gemma!M23,Llama3!M23,Mistral!M23,Codellama!M23)</f>
        <v>0.98499999999999999</v>
      </c>
      <c r="N10" s="29">
        <f>AVERAGE(Gemma!N23,Llama3!N23,Mistral!N23,Codellama!N23)</f>
        <v>0.98269315313804018</v>
      </c>
    </row>
  </sheetData>
  <mergeCells count="9">
    <mergeCell ref="C7:D7"/>
    <mergeCell ref="H7:I7"/>
    <mergeCell ref="M7:N7"/>
    <mergeCell ref="A3:D3"/>
    <mergeCell ref="F3:I3"/>
    <mergeCell ref="K3:N3"/>
    <mergeCell ref="A4:A5"/>
    <mergeCell ref="F4:F5"/>
    <mergeCell ref="K4:K5"/>
  </mergeCells>
  <conditionalFormatting sqref="A10:N10">
    <cfRule type="colorScale" priority="4">
      <colorScale>
        <cfvo type="num" val="0.4"/>
        <cfvo type="num" val="0.7"/>
        <cfvo type="num" val="1"/>
        <color rgb="FFFF0000"/>
        <color rgb="FFFFEB84"/>
        <color rgb="FF63BE7B"/>
      </colorScale>
    </cfRule>
  </conditionalFormatting>
  <conditionalFormatting sqref="D4 C5">
    <cfRule type="colorScale" priority="3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I4 H5">
    <cfRule type="colorScale" priority="1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conditionalFormatting sqref="N4 M5">
    <cfRule type="colorScale" priority="2">
      <colorScale>
        <cfvo type="num" val="0"/>
        <cfvo type="num" val="60"/>
        <cfvo type="num" val="120"/>
        <color theme="9"/>
        <color rgb="FFFFEB84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Gemma</vt:lpstr>
      <vt:lpstr>Llama3</vt:lpstr>
      <vt:lpstr>Mistral</vt:lpstr>
      <vt:lpstr>Codellama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Ehlert Moreno, Laura (DualStudy)</dc:creator>
  <cp:keywords/>
  <dc:description/>
  <cp:lastModifiedBy>Ehlert Moreno, Laura (DualStudy)</cp:lastModifiedBy>
  <cp:revision/>
  <dcterms:created xsi:type="dcterms:W3CDTF">2024-08-25T18:24:57Z</dcterms:created>
  <dcterms:modified xsi:type="dcterms:W3CDTF">2024-08-29T15:05:47Z</dcterms:modified>
  <cp:category/>
  <cp:contentStatus/>
</cp:coreProperties>
</file>