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/>
  <xr:revisionPtr revIDLastSave="46" documentId="8_{4EBD6164-3039-497A-818F-73BAFCB15C28}" xr6:coauthVersionLast="36" xr6:coauthVersionMax="36" xr10:uidLastSave="{EFFC0524-1E21-4934-9B96-C0F29C911827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M55" i="1"/>
  <c r="L55" i="1"/>
  <c r="M54" i="1"/>
  <c r="M53" i="1"/>
  <c r="L53" i="1"/>
  <c r="M52" i="1"/>
  <c r="L52" i="1"/>
  <c r="M51" i="1"/>
  <c r="L51" i="1"/>
  <c r="M50" i="1"/>
  <c r="L50" i="1"/>
  <c r="M49" i="1"/>
  <c r="L49" i="1"/>
  <c r="M48" i="1"/>
  <c r="L48" i="1"/>
  <c r="G59" i="1"/>
  <c r="F59" i="1"/>
  <c r="G58" i="1"/>
  <c r="F58" i="1"/>
  <c r="G57" i="1"/>
  <c r="F57" i="1"/>
  <c r="G56" i="1"/>
  <c r="F56" i="1"/>
  <c r="G54" i="1"/>
  <c r="F54" i="1"/>
  <c r="G53" i="1"/>
  <c r="F53" i="1"/>
  <c r="G52" i="1"/>
  <c r="F52" i="1"/>
  <c r="G51" i="1"/>
  <c r="F51" i="1"/>
  <c r="G50" i="1"/>
  <c r="F50" i="1"/>
  <c r="F49" i="1"/>
  <c r="G48" i="1"/>
  <c r="F48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C22" i="2" l="1"/>
  <c r="F55" i="1" s="1"/>
  <c r="B22" i="2"/>
  <c r="S4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1" i="1"/>
  <c r="S2" i="1"/>
</calcChain>
</file>

<file path=xl/sharedStrings.xml><?xml version="1.0" encoding="utf-8"?>
<sst xmlns="http://schemas.openxmlformats.org/spreadsheetml/2006/main" count="466" uniqueCount="52">
  <si>
    <t>species</t>
  </si>
  <si>
    <t>pROC.invas</t>
  </si>
  <si>
    <t>pvalueROC</t>
  </si>
  <si>
    <t>OR</t>
  </si>
  <si>
    <t>SENS_tp</t>
  </si>
  <si>
    <t>TSS_tp</t>
  </si>
  <si>
    <t>SPECI_tp</t>
  </si>
  <si>
    <t>SENS_fneb</t>
  </si>
  <si>
    <t>TSS_fneb</t>
  </si>
  <si>
    <t>SPECI_fneb</t>
  </si>
  <si>
    <t>estast</t>
  </si>
  <si>
    <t>vidmac</t>
  </si>
  <si>
    <t>myimon</t>
  </si>
  <si>
    <t>eupafe</t>
  </si>
  <si>
    <t>acrtri</t>
  </si>
  <si>
    <t>araacu</t>
  </si>
  <si>
    <t>acrcri</t>
  </si>
  <si>
    <t>chrpic</t>
  </si>
  <si>
    <t>NA</t>
  </si>
  <si>
    <t>syrrev</t>
  </si>
  <si>
    <t>agaper</t>
  </si>
  <si>
    <t>agafis</t>
  </si>
  <si>
    <t>agaros</t>
  </si>
  <si>
    <t>amaama</t>
  </si>
  <si>
    <t>estmel</t>
  </si>
  <si>
    <t>esttro</t>
  </si>
  <si>
    <t>nannen</t>
  </si>
  <si>
    <t>plomel</t>
  </si>
  <si>
    <t>poicep</t>
  </si>
  <si>
    <t>psieup</t>
  </si>
  <si>
    <t>psikra</t>
  </si>
  <si>
    <t>method</t>
  </si>
  <si>
    <t>fnel</t>
  </si>
  <si>
    <t>background</t>
  </si>
  <si>
    <t>europe</t>
  </si>
  <si>
    <t>dispersal</t>
  </si>
  <si>
    <t>SENS</t>
  </si>
  <si>
    <t>SPEC</t>
  </si>
  <si>
    <t>TSS</t>
  </si>
  <si>
    <t>mech (species)</t>
  </si>
  <si>
    <t>mech (intra)</t>
  </si>
  <si>
    <t>mech(intra)</t>
  </si>
  <si>
    <t>mech(species)</t>
  </si>
  <si>
    <t>statistic</t>
  </si>
  <si>
    <t>pROC</t>
  </si>
  <si>
    <t>SPEC_tp</t>
  </si>
  <si>
    <t>fne</t>
  </si>
  <si>
    <t>mean</t>
  </si>
  <si>
    <t>sd</t>
  </si>
  <si>
    <t>SPEC_fneb</t>
  </si>
  <si>
    <t>nichemapper:species</t>
  </si>
  <si>
    <t>nichemapper:intra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</si>
</sst>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8">
    <xf numFmtId="0" fontId="0" fillId="0" borderId="0" xfId="0"/>
    <xf numFmtId="2" fontId="18" fillId="0" borderId="0" xfId="0" applyNumberFormat="1" applyFont="1" applyFill="1" applyBorder="1" applyAlignment="1">
      <alignment horizontal="center"/>
    </xf>
    <xf numFmtId="0" fontId="19" fillId="34" borderId="16" xfId="0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0" fontId="18" fillId="0" borderId="0" xfId="0" applyFont="1"/>
    <xf numFmtId="0" fontId="19" fillId="0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33" borderId="11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center"/>
    </xf>
    <xf numFmtId="2" fontId="18" fillId="33" borderId="22" xfId="0" applyNumberFormat="1" applyFont="1" applyFill="1" applyBorder="1" applyAlignment="1">
      <alignment horizontal="center"/>
    </xf>
    <xf numFmtId="2" fontId="18" fillId="33" borderId="10" xfId="0" applyNumberFormat="1" applyFont="1" applyFill="1" applyBorder="1" applyAlignment="1">
      <alignment horizontal="center"/>
    </xf>
    <xf numFmtId="2" fontId="18" fillId="33" borderId="26" xfId="0" applyNumberFormat="1" applyFont="1" applyFill="1" applyBorder="1" applyAlignment="1">
      <alignment horizontal="center"/>
    </xf>
    <xf numFmtId="2" fontId="18" fillId="33" borderId="0" xfId="0" applyNumberFormat="1" applyFont="1" applyFill="1" applyBorder="1" applyAlignment="1">
      <alignment horizontal="center"/>
    </xf>
    <xf numFmtId="2" fontId="18" fillId="33" borderId="3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8" fillId="0" borderId="12" xfId="0" applyNumberFormat="1" applyFont="1" applyFill="1" applyBorder="1" applyAlignment="1">
      <alignment horizontal="center"/>
    </xf>
    <xf numFmtId="0" fontId="18" fillId="0" borderId="11" xfId="0" applyFont="1" applyFill="1" applyBorder="1" applyAlignment="1">
      <alignment horizontal="left"/>
    </xf>
    <xf numFmtId="2" fontId="18" fillId="0" borderId="0" xfId="0" applyNumberFormat="1" applyFont="1" applyAlignment="1">
      <alignment horizontal="center"/>
    </xf>
    <xf numFmtId="2" fontId="18" fillId="0" borderId="0" xfId="0" applyNumberFormat="1" applyFont="1"/>
    <xf numFmtId="2" fontId="18" fillId="33" borderId="23" xfId="0" applyNumberFormat="1" applyFont="1" applyFill="1" applyBorder="1" applyAlignment="1">
      <alignment horizontal="center"/>
    </xf>
    <xf numFmtId="2" fontId="18" fillId="33" borderId="27" xfId="0" applyNumberFormat="1" applyFont="1" applyFill="1" applyBorder="1" applyAlignment="1">
      <alignment horizontal="center"/>
    </xf>
    <xf numFmtId="2" fontId="18" fillId="33" borderId="12" xfId="0" applyNumberFormat="1" applyFont="1" applyFill="1" applyBorder="1" applyAlignment="1">
      <alignment horizontal="center"/>
    </xf>
    <xf numFmtId="0" fontId="18" fillId="33" borderId="19" xfId="0" applyFont="1" applyFill="1" applyBorder="1" applyAlignment="1">
      <alignment horizontal="left"/>
    </xf>
    <xf numFmtId="0" fontId="18" fillId="33" borderId="20" xfId="0" applyFont="1" applyFill="1" applyBorder="1" applyAlignment="1">
      <alignment horizontal="center"/>
    </xf>
    <xf numFmtId="2" fontId="18" fillId="33" borderId="24" xfId="0" applyNumberFormat="1" applyFont="1" applyFill="1" applyBorder="1" applyAlignment="1">
      <alignment horizontal="center"/>
    </xf>
    <xf numFmtId="2" fontId="18" fillId="33" borderId="20" xfId="0" applyNumberFormat="1" applyFont="1" applyFill="1" applyBorder="1" applyAlignment="1">
      <alignment horizontal="center"/>
    </xf>
    <xf numFmtId="2" fontId="18" fillId="33" borderId="28" xfId="0" applyNumberFormat="1" applyFont="1" applyFill="1" applyBorder="1" applyAlignment="1">
      <alignment horizontal="center"/>
    </xf>
    <xf numFmtId="2" fontId="18" fillId="33" borderId="21" xfId="0" applyNumberFormat="1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left"/>
    </xf>
    <xf numFmtId="0" fontId="18" fillId="35" borderId="0" xfId="0" applyFont="1" applyFill="1" applyBorder="1" applyAlignment="1">
      <alignment horizontal="center"/>
    </xf>
    <xf numFmtId="2" fontId="20" fillId="35" borderId="23" xfId="0" applyNumberFormat="1" applyFont="1" applyFill="1" applyBorder="1" applyAlignment="1">
      <alignment horizontal="center"/>
    </xf>
    <xf numFmtId="2" fontId="20" fillId="35" borderId="0" xfId="0" applyNumberFormat="1" applyFont="1" applyFill="1" applyBorder="1" applyAlignment="1">
      <alignment horizontal="center"/>
    </xf>
    <xf numFmtId="2" fontId="20" fillId="35" borderId="27" xfId="0" applyNumberFormat="1" applyFont="1" applyFill="1" applyBorder="1" applyAlignment="1">
      <alignment horizontal="center"/>
    </xf>
    <xf numFmtId="2" fontId="20" fillId="35" borderId="12" xfId="0" applyNumberFormat="1" applyFont="1" applyFill="1" applyBorder="1" applyAlignment="1">
      <alignment horizontal="center"/>
    </xf>
    <xf numFmtId="2" fontId="18" fillId="35" borderId="0" xfId="0" applyNumberFormat="1" applyFont="1" applyFill="1" applyBorder="1" applyAlignment="1">
      <alignment horizontal="center"/>
    </xf>
    <xf numFmtId="2" fontId="18" fillId="35" borderId="12" xfId="0" applyNumberFormat="1" applyFont="1" applyFill="1" applyBorder="1" applyAlignment="1">
      <alignment horizontal="center"/>
    </xf>
    <xf numFmtId="2" fontId="18" fillId="35" borderId="11" xfId="0" applyNumberFormat="1" applyFont="1" applyFill="1" applyBorder="1" applyAlignment="1">
      <alignment horizontal="center"/>
    </xf>
    <xf numFmtId="0" fontId="18" fillId="35" borderId="13" xfId="0" applyFont="1" applyFill="1" applyBorder="1" applyAlignment="1">
      <alignment horizontal="left"/>
    </xf>
    <xf numFmtId="0" fontId="18" fillId="35" borderId="14" xfId="0" applyFont="1" applyFill="1" applyBorder="1" applyAlignment="1">
      <alignment horizontal="center"/>
    </xf>
    <xf numFmtId="2" fontId="20" fillId="35" borderId="25" xfId="0" applyNumberFormat="1" applyFont="1" applyFill="1" applyBorder="1" applyAlignment="1">
      <alignment horizontal="center"/>
    </xf>
    <xf numFmtId="2" fontId="20" fillId="35" borderId="14" xfId="0" applyNumberFormat="1" applyFont="1" applyFill="1" applyBorder="1" applyAlignment="1">
      <alignment horizontal="center"/>
    </xf>
    <xf numFmtId="2" fontId="20" fillId="35" borderId="29" xfId="0" applyNumberFormat="1" applyFont="1" applyFill="1" applyBorder="1" applyAlignment="1">
      <alignment horizontal="center"/>
    </xf>
    <xf numFmtId="2" fontId="20" fillId="35" borderId="15" xfId="0" applyNumberFormat="1" applyFont="1" applyFill="1" applyBorder="1" applyAlignment="1">
      <alignment horizontal="center"/>
    </xf>
    <xf numFmtId="2" fontId="18" fillId="35" borderId="14" xfId="0" applyNumberFormat="1" applyFont="1" applyFill="1" applyBorder="1" applyAlignment="1">
      <alignment horizontal="center"/>
    </xf>
    <xf numFmtId="2" fontId="18" fillId="35" borderId="15" xfId="0" applyNumberFormat="1" applyFont="1" applyFill="1" applyBorder="1" applyAlignment="1">
      <alignment horizontal="center"/>
    </xf>
    <xf numFmtId="2" fontId="18" fillId="35" borderId="13" xfId="0" applyNumberFormat="1" applyFont="1" applyFill="1" applyBorder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33" borderId="31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9" fillId="0" borderId="31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0" fontId="18" fillId="0" borderId="33" xfId="0" applyFont="1" applyFill="1" applyBorder="1" applyAlignment="1">
      <alignment horizontal="left"/>
    </xf>
    <xf numFmtId="0" fontId="18" fillId="0" borderId="32" xfId="0" applyFont="1" applyFill="1" applyBorder="1" applyAlignment="1">
      <alignment horizontal="left"/>
    </xf>
    <xf numFmtId="2" fontId="18" fillId="0" borderId="32" xfId="0" applyNumberFormat="1" applyFont="1" applyFill="1" applyBorder="1" applyAlignment="1">
      <alignment horizontal="center"/>
    </xf>
    <xf numFmtId="2" fontId="18" fillId="0" borderId="34" xfId="0" applyNumberFormat="1" applyFont="1" applyFill="1" applyBorder="1" applyAlignment="1">
      <alignment horizontal="center"/>
    </xf>
    <xf numFmtId="0" fontId="18" fillId="0" borderId="32" xfId="0" applyFont="1" applyFill="1" applyBorder="1" applyAlignment="1"/>
    <xf numFmtId="0" fontId="18" fillId="0" borderId="0" xfId="0" applyFont="1" applyFill="1" applyBorder="1" applyAlignment="1">
      <alignment horizontal="left"/>
    </xf>
    <xf numFmtId="1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/>
    <xf numFmtId="0" fontId="18" fillId="0" borderId="19" xfId="0" applyFont="1" applyFill="1" applyBorder="1" applyAlignment="1">
      <alignment horizontal="left"/>
    </xf>
    <xf numFmtId="0" fontId="18" fillId="0" borderId="20" xfId="0" applyFont="1" applyFill="1" applyBorder="1" applyAlignment="1">
      <alignment horizontal="left"/>
    </xf>
    <xf numFmtId="2" fontId="18" fillId="0" borderId="20" xfId="0" applyNumberFormat="1" applyFont="1" applyFill="1" applyBorder="1" applyAlignment="1">
      <alignment horizontal="center"/>
    </xf>
    <xf numFmtId="2" fontId="18" fillId="0" borderId="21" xfId="0" applyNumberFormat="1" applyFont="1" applyFill="1" applyBorder="1" applyAlignment="1">
      <alignment horizontal="center"/>
    </xf>
    <xf numFmtId="0" fontId="18" fillId="0" borderId="33" xfId="0" applyFont="1" applyFill="1" applyBorder="1" applyAlignment="1">
      <alignment horizontal="center"/>
    </xf>
    <xf numFmtId="0" fontId="18" fillId="0" borderId="32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left"/>
    </xf>
    <xf numFmtId="0" fontId="18" fillId="0" borderId="14" xfId="0" applyFont="1" applyFill="1" applyBorder="1" applyAlignment="1">
      <alignment horizontal="left"/>
    </xf>
    <xf numFmtId="2" fontId="18" fillId="0" borderId="14" xfId="0" applyNumberFormat="1" applyFont="1" applyFill="1" applyBorder="1" applyAlignment="1">
      <alignment horizontal="center"/>
    </xf>
    <xf numFmtId="2" fontId="18" fillId="0" borderId="15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2" fontId="18" fillId="0" borderId="0" xfId="0" applyNumberFormat="1" applyFont="1" applyFill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2"/>
  <sheetViews>
    <sheetView tabSelected="1" zoomScaleNormal="100" workbookViewId="0">
      <selection activeCell="F19" sqref="F19"/>
    </sheetView>
  </sheetViews>
  <sheetFormatPr defaultRowHeight="13.8" x14ac:dyDescent="0.25"/>
  <cols>
    <col min="1" max="1" width="8.21875" style="7" bestFit="1" customWidth="1"/>
    <col min="2" max="2" width="7.77734375" style="7" bestFit="1" customWidth="1"/>
    <col min="3" max="3" width="11.109375" style="7" bestFit="1" customWidth="1"/>
    <col min="4" max="4" width="14.88671875" style="7" bestFit="1" customWidth="1"/>
    <col min="5" max="5" width="14" style="7" bestFit="1" customWidth="1"/>
    <col min="6" max="6" width="7.6640625" style="7" bestFit="1" customWidth="1"/>
    <col min="7" max="7" width="11.33203125" style="7" bestFit="1" customWidth="1"/>
    <col min="8" max="8" width="9.88671875" style="7" bestFit="1" customWidth="1"/>
    <col min="9" max="9" width="21.5546875" style="7" bestFit="1" customWidth="1"/>
    <col min="10" max="10" width="14.88671875" style="7" bestFit="1" customWidth="1"/>
    <col min="11" max="11" width="12.6640625" style="7" bestFit="1" customWidth="1"/>
    <col min="12" max="12" width="14.88671875" style="7" bestFit="1" customWidth="1"/>
    <col min="13" max="13" width="8.88671875" style="5" customWidth="1"/>
    <col min="14" max="14" width="8.88671875" style="5"/>
    <col min="15" max="15" width="13.88671875" style="5" customWidth="1"/>
    <col min="16" max="16" width="11.109375" style="48" bestFit="1" customWidth="1"/>
    <col min="17" max="21" width="8.88671875" style="48"/>
    <col min="22" max="22" width="13.88671875" style="48" customWidth="1"/>
    <col min="23" max="23" width="11.21875" style="48" customWidth="1"/>
    <col min="24" max="26" width="8.88671875" style="49"/>
    <col min="27" max="27" width="8.88671875" style="7"/>
    <col min="28" max="16384" width="8.88671875" style="5"/>
  </cols>
  <sheetData>
    <row r="1" spans="1:28" ht="14.4" thickBot="1" x14ac:dyDescent="0.3">
      <c r="A1" s="2" t="s">
        <v>0</v>
      </c>
      <c r="B1" s="3" t="s">
        <v>31</v>
      </c>
      <c r="C1" s="3" t="s">
        <v>33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N1" s="2" t="s">
        <v>0</v>
      </c>
      <c r="O1" s="2" t="s">
        <v>31</v>
      </c>
      <c r="P1" s="2" t="s">
        <v>33</v>
      </c>
      <c r="Q1" s="2" t="s">
        <v>36</v>
      </c>
      <c r="R1" s="2" t="s">
        <v>37</v>
      </c>
      <c r="S1" s="2" t="s">
        <v>38</v>
      </c>
      <c r="T1" s="6"/>
      <c r="U1" s="2" t="s">
        <v>0</v>
      </c>
      <c r="V1" s="2" t="s">
        <v>31</v>
      </c>
      <c r="W1" s="2" t="s">
        <v>33</v>
      </c>
      <c r="X1" s="2" t="s">
        <v>36</v>
      </c>
      <c r="Y1" s="2" t="s">
        <v>37</v>
      </c>
      <c r="Z1" s="2" t="s">
        <v>38</v>
      </c>
    </row>
    <row r="2" spans="1:28" x14ac:dyDescent="0.25">
      <c r="A2" s="51" t="s">
        <v>16</v>
      </c>
      <c r="B2" s="52" t="s">
        <v>46</v>
      </c>
      <c r="C2" s="52" t="s">
        <v>34</v>
      </c>
      <c r="D2" s="10">
        <v>1.552</v>
      </c>
      <c r="E2" s="11">
        <v>0</v>
      </c>
      <c r="F2" s="12">
        <v>0.66700000000000004</v>
      </c>
      <c r="G2" s="11">
        <v>0.67</v>
      </c>
      <c r="H2" s="11">
        <v>0.06</v>
      </c>
      <c r="I2" s="11">
        <v>0.39</v>
      </c>
      <c r="J2" s="10">
        <v>0.67</v>
      </c>
      <c r="K2" s="11">
        <v>0.03</v>
      </c>
      <c r="L2" s="14">
        <v>0.36</v>
      </c>
      <c r="N2" s="8" t="s">
        <v>16</v>
      </c>
      <c r="O2" s="9" t="s">
        <v>39</v>
      </c>
      <c r="P2" s="15" t="s">
        <v>34</v>
      </c>
      <c r="Q2" s="1">
        <v>1</v>
      </c>
      <c r="R2" s="1">
        <v>0.72</v>
      </c>
      <c r="S2" s="16">
        <f>R2+Q2-1</f>
        <v>0.72</v>
      </c>
      <c r="T2" s="1"/>
      <c r="U2" s="17" t="s">
        <v>16</v>
      </c>
      <c r="V2" s="15" t="s">
        <v>40</v>
      </c>
      <c r="W2" s="15" t="s">
        <v>34</v>
      </c>
      <c r="X2" s="1">
        <v>1</v>
      </c>
      <c r="Y2" s="1">
        <v>0.12727272727272701</v>
      </c>
      <c r="Z2" s="16">
        <f>Y2+X2-1</f>
        <v>0.12727272727272698</v>
      </c>
      <c r="AA2" s="18"/>
      <c r="AB2" s="19"/>
    </row>
    <row r="3" spans="1:28" x14ac:dyDescent="0.25">
      <c r="A3" s="8" t="s">
        <v>14</v>
      </c>
      <c r="B3" s="9" t="s">
        <v>46</v>
      </c>
      <c r="C3" s="9" t="s">
        <v>34</v>
      </c>
      <c r="D3" s="20">
        <v>1.8169999999999999</v>
      </c>
      <c r="E3" s="13">
        <v>0</v>
      </c>
      <c r="F3" s="21">
        <v>1</v>
      </c>
      <c r="G3" s="13">
        <v>0.44</v>
      </c>
      <c r="H3" s="13">
        <v>0.42</v>
      </c>
      <c r="I3" s="13">
        <v>0.97</v>
      </c>
      <c r="J3" s="20">
        <v>0.78</v>
      </c>
      <c r="K3" s="13">
        <v>0.73</v>
      </c>
      <c r="L3" s="22">
        <v>0.96</v>
      </c>
      <c r="N3" s="8" t="s">
        <v>14</v>
      </c>
      <c r="O3" s="9" t="s">
        <v>39</v>
      </c>
      <c r="P3" s="15" t="s">
        <v>34</v>
      </c>
      <c r="Q3" s="1">
        <v>1</v>
      </c>
      <c r="R3" s="1">
        <v>0.64444444444444404</v>
      </c>
      <c r="S3" s="16">
        <f t="shared" ref="S3:S41" si="0">R3+Q3-1</f>
        <v>0.64444444444444393</v>
      </c>
      <c r="T3" s="1"/>
      <c r="U3" s="17" t="s">
        <v>14</v>
      </c>
      <c r="V3" s="15" t="s">
        <v>40</v>
      </c>
      <c r="W3" s="15" t="s">
        <v>34</v>
      </c>
      <c r="X3" s="1">
        <v>1</v>
      </c>
      <c r="Y3" s="1">
        <v>0.375</v>
      </c>
      <c r="Z3" s="16">
        <f t="shared" ref="Z3:Z41" si="1">Y3+X3-1</f>
        <v>0.375</v>
      </c>
      <c r="AA3" s="18"/>
      <c r="AB3" s="19"/>
    </row>
    <row r="4" spans="1:28" x14ac:dyDescent="0.25">
      <c r="A4" s="8" t="s">
        <v>21</v>
      </c>
      <c r="B4" s="9" t="s">
        <v>46</v>
      </c>
      <c r="C4" s="9" t="s">
        <v>34</v>
      </c>
      <c r="D4" s="20">
        <v>1.7609999999999999</v>
      </c>
      <c r="E4" s="13">
        <v>0</v>
      </c>
      <c r="F4" s="21">
        <v>1</v>
      </c>
      <c r="G4" s="13">
        <v>0</v>
      </c>
      <c r="H4" s="13">
        <v>-0.08</v>
      </c>
      <c r="I4" s="13">
        <v>0.92</v>
      </c>
      <c r="J4" s="20">
        <v>0</v>
      </c>
      <c r="K4" s="13">
        <v>-0.08</v>
      </c>
      <c r="L4" s="22">
        <v>0.92</v>
      </c>
      <c r="N4" s="8" t="s">
        <v>21</v>
      </c>
      <c r="O4" s="9" t="s">
        <v>39</v>
      </c>
      <c r="P4" s="15" t="s">
        <v>34</v>
      </c>
      <c r="Q4" s="1">
        <v>0.5</v>
      </c>
      <c r="R4" s="1">
        <v>0.82499999999999996</v>
      </c>
      <c r="S4" s="16">
        <f t="shared" si="0"/>
        <v>0.32499999999999996</v>
      </c>
      <c r="T4" s="1"/>
      <c r="U4" s="17" t="s">
        <v>21</v>
      </c>
      <c r="V4" s="15" t="s">
        <v>40</v>
      </c>
      <c r="W4" s="15" t="s">
        <v>34</v>
      </c>
      <c r="X4" s="1">
        <v>0.8</v>
      </c>
      <c r="Y4" s="1">
        <v>0.63181818181818195</v>
      </c>
      <c r="Z4" s="16">
        <f t="shared" si="1"/>
        <v>0.4318181818181821</v>
      </c>
      <c r="AA4" s="18"/>
      <c r="AB4" s="19"/>
    </row>
    <row r="5" spans="1:28" x14ac:dyDescent="0.25">
      <c r="A5" s="8" t="s">
        <v>20</v>
      </c>
      <c r="B5" s="9" t="s">
        <v>46</v>
      </c>
      <c r="C5" s="9" t="s">
        <v>34</v>
      </c>
      <c r="D5" s="20">
        <v>1.8160000000000001</v>
      </c>
      <c r="E5" s="13">
        <v>0</v>
      </c>
      <c r="F5" s="21">
        <v>0.66700000000000004</v>
      </c>
      <c r="G5" s="13">
        <v>0</v>
      </c>
      <c r="H5" s="13">
        <v>0</v>
      </c>
      <c r="I5" s="13">
        <v>1</v>
      </c>
      <c r="J5" s="20">
        <v>0</v>
      </c>
      <c r="K5" s="13">
        <v>0</v>
      </c>
      <c r="L5" s="22">
        <v>1</v>
      </c>
      <c r="N5" s="8" t="s">
        <v>20</v>
      </c>
      <c r="O5" s="9" t="s">
        <v>39</v>
      </c>
      <c r="P5" s="15" t="s">
        <v>34</v>
      </c>
      <c r="Q5" s="1">
        <v>1</v>
      </c>
      <c r="R5" s="1">
        <v>0.7</v>
      </c>
      <c r="S5" s="16">
        <f t="shared" si="0"/>
        <v>0.7</v>
      </c>
      <c r="T5" s="1"/>
      <c r="U5" s="17" t="s">
        <v>20</v>
      </c>
      <c r="V5" s="15" t="s">
        <v>40</v>
      </c>
      <c r="W5" s="15" t="s">
        <v>34</v>
      </c>
      <c r="X5" s="1">
        <v>1</v>
      </c>
      <c r="Y5" s="1">
        <v>0.64</v>
      </c>
      <c r="Z5" s="16">
        <f t="shared" si="1"/>
        <v>0.64000000000000012</v>
      </c>
      <c r="AA5" s="18"/>
      <c r="AB5" s="19"/>
    </row>
    <row r="6" spans="1:28" x14ac:dyDescent="0.25">
      <c r="A6" s="8" t="s">
        <v>22</v>
      </c>
      <c r="B6" s="9" t="s">
        <v>46</v>
      </c>
      <c r="C6" s="9" t="s">
        <v>34</v>
      </c>
      <c r="D6" s="20">
        <v>1.853</v>
      </c>
      <c r="E6" s="13">
        <v>0</v>
      </c>
      <c r="F6" s="21">
        <v>1</v>
      </c>
      <c r="G6" s="13">
        <v>0</v>
      </c>
      <c r="H6" s="13">
        <v>-0.01</v>
      </c>
      <c r="I6" s="13">
        <v>1</v>
      </c>
      <c r="J6" s="20">
        <v>0</v>
      </c>
      <c r="K6" s="13">
        <v>-0.01</v>
      </c>
      <c r="L6" s="22">
        <v>0.99</v>
      </c>
      <c r="N6" s="8" t="s">
        <v>22</v>
      </c>
      <c r="O6" s="9" t="s">
        <v>39</v>
      </c>
      <c r="P6" s="15" t="s">
        <v>34</v>
      </c>
      <c r="Q6" s="1">
        <v>0.80588235294117705</v>
      </c>
      <c r="R6" s="1">
        <v>0.94117647058823495</v>
      </c>
      <c r="S6" s="16">
        <f t="shared" si="0"/>
        <v>0.747058823529412</v>
      </c>
      <c r="T6" s="1"/>
      <c r="U6" s="17" t="s">
        <v>22</v>
      </c>
      <c r="V6" s="15" t="s">
        <v>40</v>
      </c>
      <c r="W6" s="15" t="s">
        <v>34</v>
      </c>
      <c r="X6" s="1">
        <v>1</v>
      </c>
      <c r="Y6" s="15">
        <v>0.7</v>
      </c>
      <c r="Z6" s="16">
        <f t="shared" si="1"/>
        <v>0.7</v>
      </c>
      <c r="AA6" s="18"/>
      <c r="AB6" s="19"/>
    </row>
    <row r="7" spans="1:28" x14ac:dyDescent="0.25">
      <c r="A7" s="8" t="s">
        <v>23</v>
      </c>
      <c r="B7" s="9" t="s">
        <v>46</v>
      </c>
      <c r="C7" s="9" t="s">
        <v>34</v>
      </c>
      <c r="D7" s="20">
        <v>1.736</v>
      </c>
      <c r="E7" s="13">
        <v>0</v>
      </c>
      <c r="F7" s="21">
        <v>1</v>
      </c>
      <c r="G7" s="13">
        <v>0</v>
      </c>
      <c r="H7" s="13">
        <v>0</v>
      </c>
      <c r="I7" s="13">
        <v>1</v>
      </c>
      <c r="J7" s="20">
        <v>0</v>
      </c>
      <c r="K7" s="13">
        <v>0</v>
      </c>
      <c r="L7" s="22">
        <v>1</v>
      </c>
      <c r="N7" s="8" t="s">
        <v>23</v>
      </c>
      <c r="O7" s="9" t="s">
        <v>39</v>
      </c>
      <c r="P7" s="15" t="s">
        <v>34</v>
      </c>
      <c r="Q7" s="1">
        <v>0.77368421099999996</v>
      </c>
      <c r="R7" s="1">
        <v>0.9</v>
      </c>
      <c r="S7" s="16">
        <f t="shared" si="0"/>
        <v>0.67368421099999987</v>
      </c>
      <c r="T7" s="1"/>
      <c r="U7" s="17" t="s">
        <v>23</v>
      </c>
      <c r="V7" s="15" t="s">
        <v>40</v>
      </c>
      <c r="W7" s="15" t="s">
        <v>34</v>
      </c>
      <c r="X7" s="1">
        <v>1</v>
      </c>
      <c r="Y7" s="1">
        <v>0.42470588235294099</v>
      </c>
      <c r="Z7" s="16">
        <f t="shared" si="1"/>
        <v>0.42470588235294104</v>
      </c>
      <c r="AA7" s="18"/>
      <c r="AB7" s="19"/>
    </row>
    <row r="8" spans="1:28" x14ac:dyDescent="0.25">
      <c r="A8" s="8" t="s">
        <v>15</v>
      </c>
      <c r="B8" s="9" t="s">
        <v>46</v>
      </c>
      <c r="C8" s="9" t="s">
        <v>34</v>
      </c>
      <c r="D8" s="20">
        <v>1.64</v>
      </c>
      <c r="E8" s="13">
        <v>0</v>
      </c>
      <c r="F8" s="21">
        <v>0.54500000000000004</v>
      </c>
      <c r="G8" s="13">
        <v>0.73</v>
      </c>
      <c r="H8" s="13">
        <v>0.62</v>
      </c>
      <c r="I8" s="13">
        <v>0.89</v>
      </c>
      <c r="J8" s="20">
        <v>0.73</v>
      </c>
      <c r="K8" s="13">
        <v>0.6</v>
      </c>
      <c r="L8" s="22">
        <v>0.87</v>
      </c>
      <c r="N8" s="8" t="s">
        <v>15</v>
      </c>
      <c r="O8" s="9" t="s">
        <v>39</v>
      </c>
      <c r="P8" s="15" t="s">
        <v>34</v>
      </c>
      <c r="Q8" s="1">
        <v>0.86842105263157898</v>
      </c>
      <c r="R8" s="1">
        <v>0.89210526315789496</v>
      </c>
      <c r="S8" s="16">
        <f t="shared" si="0"/>
        <v>0.76052631578947394</v>
      </c>
      <c r="T8" s="1"/>
      <c r="U8" s="17" t="s">
        <v>15</v>
      </c>
      <c r="V8" s="15" t="s">
        <v>40</v>
      </c>
      <c r="W8" s="15" t="s">
        <v>34</v>
      </c>
      <c r="X8" s="1">
        <v>0.9123154</v>
      </c>
      <c r="Y8" s="15">
        <v>0.55000000000000004</v>
      </c>
      <c r="Z8" s="16">
        <f t="shared" si="1"/>
        <v>0.46231540000000004</v>
      </c>
      <c r="AA8" s="18"/>
      <c r="AB8" s="19"/>
    </row>
    <row r="9" spans="1:28" x14ac:dyDescent="0.25">
      <c r="A9" s="8" t="s">
        <v>17</v>
      </c>
      <c r="B9" s="9" t="s">
        <v>46</v>
      </c>
      <c r="C9" s="9" t="s">
        <v>34</v>
      </c>
      <c r="D9" s="20" t="s">
        <v>18</v>
      </c>
      <c r="E9" s="13" t="s">
        <v>18</v>
      </c>
      <c r="F9" s="21">
        <v>0.92600000000000005</v>
      </c>
      <c r="G9" s="13">
        <v>7.0000000000000007E-2</v>
      </c>
      <c r="H9" s="13">
        <v>-0.5</v>
      </c>
      <c r="I9" s="13">
        <v>0.42</v>
      </c>
      <c r="J9" s="20">
        <v>7.0000000000000007E-2</v>
      </c>
      <c r="K9" s="13">
        <v>-0.53</v>
      </c>
      <c r="L9" s="22">
        <v>0.4</v>
      </c>
      <c r="N9" s="8" t="s">
        <v>17</v>
      </c>
      <c r="O9" s="9" t="s">
        <v>39</v>
      </c>
      <c r="P9" s="15" t="s">
        <v>34</v>
      </c>
      <c r="Q9" s="1">
        <v>1</v>
      </c>
      <c r="R9" s="1">
        <v>0.17692307700000001</v>
      </c>
      <c r="S9" s="16">
        <f t="shared" si="0"/>
        <v>0.1769230770000001</v>
      </c>
      <c r="T9" s="1"/>
      <c r="U9" s="17" t="s">
        <v>17</v>
      </c>
      <c r="V9" s="15" t="s">
        <v>40</v>
      </c>
      <c r="W9" s="15" t="s">
        <v>34</v>
      </c>
      <c r="X9" s="1">
        <v>1</v>
      </c>
      <c r="Y9" s="1">
        <v>0</v>
      </c>
      <c r="Z9" s="16">
        <f t="shared" si="1"/>
        <v>0</v>
      </c>
      <c r="AA9" s="18"/>
      <c r="AB9" s="19"/>
    </row>
    <row r="10" spans="1:28" x14ac:dyDescent="0.25">
      <c r="A10" s="8" t="s">
        <v>10</v>
      </c>
      <c r="B10" s="9" t="s">
        <v>46</v>
      </c>
      <c r="C10" s="9" t="s">
        <v>34</v>
      </c>
      <c r="D10" s="20">
        <v>1.6870000000000001</v>
      </c>
      <c r="E10" s="13">
        <v>0</v>
      </c>
      <c r="F10" s="21">
        <v>0</v>
      </c>
      <c r="G10" s="13">
        <v>1</v>
      </c>
      <c r="H10" s="13">
        <v>0.41</v>
      </c>
      <c r="I10" s="13">
        <v>0.41</v>
      </c>
      <c r="J10" s="20">
        <v>1</v>
      </c>
      <c r="K10" s="13">
        <v>0.38</v>
      </c>
      <c r="L10" s="22">
        <v>0.38</v>
      </c>
      <c r="N10" s="8" t="s">
        <v>10</v>
      </c>
      <c r="O10" s="9" t="s">
        <v>39</v>
      </c>
      <c r="P10" s="15" t="s">
        <v>34</v>
      </c>
      <c r="Q10" s="1">
        <v>0.55384615400000003</v>
      </c>
      <c r="R10" s="1">
        <v>0.95076923099999999</v>
      </c>
      <c r="S10" s="16">
        <f t="shared" si="0"/>
        <v>0.50461538500000014</v>
      </c>
      <c r="T10" s="1"/>
      <c r="U10" s="17" t="s">
        <v>10</v>
      </c>
      <c r="V10" s="15" t="s">
        <v>40</v>
      </c>
      <c r="W10" s="15" t="s">
        <v>34</v>
      </c>
      <c r="X10" s="1">
        <v>1</v>
      </c>
      <c r="Y10" s="1">
        <v>0.36666666666666697</v>
      </c>
      <c r="Z10" s="16">
        <f t="shared" si="1"/>
        <v>0.36666666666666692</v>
      </c>
      <c r="AA10" s="18"/>
      <c r="AB10" s="19"/>
    </row>
    <row r="11" spans="1:28" x14ac:dyDescent="0.25">
      <c r="A11" s="8" t="s">
        <v>24</v>
      </c>
      <c r="B11" s="9" t="s">
        <v>46</v>
      </c>
      <c r="C11" s="9" t="s">
        <v>34</v>
      </c>
      <c r="D11" s="20">
        <v>1.821</v>
      </c>
      <c r="E11" s="13">
        <v>0</v>
      </c>
      <c r="F11" s="21">
        <v>1</v>
      </c>
      <c r="G11" s="13">
        <v>0</v>
      </c>
      <c r="H11" s="13">
        <v>0</v>
      </c>
      <c r="I11" s="13">
        <v>1</v>
      </c>
      <c r="J11" s="20">
        <v>0</v>
      </c>
      <c r="K11" s="13">
        <v>0</v>
      </c>
      <c r="L11" s="22">
        <v>1</v>
      </c>
      <c r="N11" s="8" t="s">
        <v>24</v>
      </c>
      <c r="O11" s="9" t="s">
        <v>39</v>
      </c>
      <c r="P11" s="15" t="s">
        <v>34</v>
      </c>
      <c r="Q11" s="1">
        <v>0.86206896600000005</v>
      </c>
      <c r="R11" s="1">
        <v>0.93054007299999997</v>
      </c>
      <c r="S11" s="16">
        <f t="shared" si="0"/>
        <v>0.79260903900000002</v>
      </c>
      <c r="T11" s="1"/>
      <c r="U11" s="17" t="s">
        <v>24</v>
      </c>
      <c r="V11" s="15" t="s">
        <v>40</v>
      </c>
      <c r="W11" s="15" t="s">
        <v>34</v>
      </c>
      <c r="X11" s="1">
        <v>1</v>
      </c>
      <c r="Y11" s="1">
        <v>0.38333333333333303</v>
      </c>
      <c r="Z11" s="16">
        <f t="shared" si="1"/>
        <v>0.38333333333333308</v>
      </c>
      <c r="AA11" s="18"/>
      <c r="AB11" s="19"/>
    </row>
    <row r="12" spans="1:28" x14ac:dyDescent="0.25">
      <c r="A12" s="8" t="s">
        <v>25</v>
      </c>
      <c r="B12" s="9" t="s">
        <v>46</v>
      </c>
      <c r="C12" s="9" t="s">
        <v>34</v>
      </c>
      <c r="D12" s="20" t="s">
        <v>18</v>
      </c>
      <c r="E12" s="13" t="s">
        <v>18</v>
      </c>
      <c r="F12" s="21">
        <v>1</v>
      </c>
      <c r="G12" s="13">
        <v>0</v>
      </c>
      <c r="H12" s="13">
        <v>0</v>
      </c>
      <c r="I12" s="13">
        <v>1</v>
      </c>
      <c r="J12" s="20">
        <v>0</v>
      </c>
      <c r="K12" s="13">
        <v>0</v>
      </c>
      <c r="L12" s="22">
        <v>1</v>
      </c>
      <c r="N12" s="8" t="s">
        <v>25</v>
      </c>
      <c r="O12" s="9" t="s">
        <v>39</v>
      </c>
      <c r="P12" s="15" t="s">
        <v>34</v>
      </c>
      <c r="Q12" s="1">
        <v>0.36363636399999999</v>
      </c>
      <c r="R12" s="1">
        <v>0.98181818200000004</v>
      </c>
      <c r="S12" s="16">
        <f t="shared" si="0"/>
        <v>0.34545454600000003</v>
      </c>
      <c r="T12" s="1"/>
      <c r="U12" s="17" t="s">
        <v>25</v>
      </c>
      <c r="V12" s="15" t="s">
        <v>40</v>
      </c>
      <c r="W12" s="15" t="s">
        <v>34</v>
      </c>
      <c r="X12" s="1">
        <v>0.86428571428571399</v>
      </c>
      <c r="Y12" s="1">
        <v>0.69642857142857095</v>
      </c>
      <c r="Z12" s="16">
        <f t="shared" si="1"/>
        <v>0.56071428571428505</v>
      </c>
      <c r="AA12" s="18"/>
      <c r="AB12" s="19"/>
    </row>
    <row r="13" spans="1:28" x14ac:dyDescent="0.25">
      <c r="A13" s="8" t="s">
        <v>13</v>
      </c>
      <c r="B13" s="9" t="s">
        <v>46</v>
      </c>
      <c r="C13" s="9" t="s">
        <v>34</v>
      </c>
      <c r="D13" s="20">
        <v>1.698</v>
      </c>
      <c r="E13" s="13">
        <v>0</v>
      </c>
      <c r="F13" s="21">
        <v>0.11799999999999999</v>
      </c>
      <c r="G13" s="13">
        <v>0.88</v>
      </c>
      <c r="H13" s="13">
        <v>0.72</v>
      </c>
      <c r="I13" s="13">
        <v>0.84</v>
      </c>
      <c r="J13" s="20">
        <v>0.88</v>
      </c>
      <c r="K13" s="13">
        <v>0.7</v>
      </c>
      <c r="L13" s="22">
        <v>0.82</v>
      </c>
      <c r="N13" s="8" t="s">
        <v>13</v>
      </c>
      <c r="O13" s="9" t="s">
        <v>39</v>
      </c>
      <c r="P13" s="15" t="s">
        <v>34</v>
      </c>
      <c r="Q13" s="1">
        <v>0.32352941200000002</v>
      </c>
      <c r="R13" s="1">
        <v>0.97941176500000005</v>
      </c>
      <c r="S13" s="16">
        <f t="shared" si="0"/>
        <v>0.30294117700000012</v>
      </c>
      <c r="T13" s="1"/>
      <c r="U13" s="17" t="s">
        <v>13</v>
      </c>
      <c r="V13" s="15" t="s">
        <v>40</v>
      </c>
      <c r="W13" s="15" t="s">
        <v>34</v>
      </c>
      <c r="X13" s="1">
        <v>0.90156874600000003</v>
      </c>
      <c r="Y13" s="1">
        <v>0.44</v>
      </c>
      <c r="Z13" s="16">
        <f t="shared" si="1"/>
        <v>0.34156874600000009</v>
      </c>
      <c r="AA13" s="18"/>
      <c r="AB13" s="19"/>
    </row>
    <row r="14" spans="1:28" x14ac:dyDescent="0.25">
      <c r="A14" s="8" t="s">
        <v>12</v>
      </c>
      <c r="B14" s="9" t="s">
        <v>46</v>
      </c>
      <c r="C14" s="9" t="s">
        <v>34</v>
      </c>
      <c r="D14" s="20">
        <v>1.4890000000000001</v>
      </c>
      <c r="E14" s="13">
        <v>0</v>
      </c>
      <c r="F14" s="21">
        <v>0.29499999999999998</v>
      </c>
      <c r="G14" s="13">
        <v>0.86</v>
      </c>
      <c r="H14" s="13">
        <v>0.55000000000000004</v>
      </c>
      <c r="I14" s="13">
        <v>0.69</v>
      </c>
      <c r="J14" s="20">
        <v>0.9</v>
      </c>
      <c r="K14" s="13">
        <v>0.54</v>
      </c>
      <c r="L14" s="22">
        <v>0.64</v>
      </c>
      <c r="N14" s="8" t="s">
        <v>12</v>
      </c>
      <c r="O14" s="9" t="s">
        <v>39</v>
      </c>
      <c r="P14" s="15" t="s">
        <v>34</v>
      </c>
      <c r="Q14" s="1">
        <v>0.97647059999999997</v>
      </c>
      <c r="R14" s="1">
        <v>0.51529409999999998</v>
      </c>
      <c r="S14" s="16">
        <f t="shared" si="0"/>
        <v>0.49176470000000005</v>
      </c>
      <c r="T14" s="1"/>
      <c r="U14" s="17" t="s">
        <v>12</v>
      </c>
      <c r="V14" s="15" t="s">
        <v>40</v>
      </c>
      <c r="W14" s="15" t="s">
        <v>34</v>
      </c>
      <c r="X14" s="1">
        <v>1</v>
      </c>
      <c r="Y14" s="1">
        <v>0.26</v>
      </c>
      <c r="Z14" s="16">
        <f t="shared" si="1"/>
        <v>0.26</v>
      </c>
      <c r="AA14" s="18"/>
      <c r="AB14" s="19"/>
    </row>
    <row r="15" spans="1:28" x14ac:dyDescent="0.25">
      <c r="A15" s="8" t="s">
        <v>26</v>
      </c>
      <c r="B15" s="9" t="s">
        <v>46</v>
      </c>
      <c r="C15" s="9" t="s">
        <v>34</v>
      </c>
      <c r="D15" s="20" t="s">
        <v>18</v>
      </c>
      <c r="E15" s="13" t="s">
        <v>18</v>
      </c>
      <c r="F15" s="21">
        <v>1</v>
      </c>
      <c r="G15" s="13">
        <v>0</v>
      </c>
      <c r="H15" s="13">
        <v>0</v>
      </c>
      <c r="I15" s="13">
        <v>1</v>
      </c>
      <c r="J15" s="20">
        <v>0</v>
      </c>
      <c r="K15" s="13">
        <v>0</v>
      </c>
      <c r="L15" s="22">
        <v>1</v>
      </c>
      <c r="N15" s="8" t="s">
        <v>26</v>
      </c>
      <c r="O15" s="9" t="s">
        <v>39</v>
      </c>
      <c r="P15" s="15" t="s">
        <v>34</v>
      </c>
      <c r="Q15" s="1">
        <v>1</v>
      </c>
      <c r="R15" s="1">
        <v>0.70909090900000005</v>
      </c>
      <c r="S15" s="16">
        <f t="shared" si="0"/>
        <v>0.70909090899999994</v>
      </c>
      <c r="T15" s="1"/>
      <c r="U15" s="17" t="s">
        <v>26</v>
      </c>
      <c r="V15" s="15" t="s">
        <v>40</v>
      </c>
      <c r="W15" s="15" t="s">
        <v>34</v>
      </c>
      <c r="X15" s="1">
        <v>1</v>
      </c>
      <c r="Y15" s="1">
        <v>0.19444444399999999</v>
      </c>
      <c r="Z15" s="16">
        <f t="shared" si="1"/>
        <v>0.19444444399999994</v>
      </c>
      <c r="AA15" s="18"/>
      <c r="AB15" s="19"/>
    </row>
    <row r="16" spans="1:28" x14ac:dyDescent="0.25">
      <c r="A16" s="8" t="s">
        <v>27</v>
      </c>
      <c r="B16" s="9" t="s">
        <v>46</v>
      </c>
      <c r="C16" s="9" t="s">
        <v>34</v>
      </c>
      <c r="D16" s="20" t="s">
        <v>18</v>
      </c>
      <c r="E16" s="13" t="s">
        <v>18</v>
      </c>
      <c r="F16" s="21">
        <v>1</v>
      </c>
      <c r="G16" s="13">
        <v>0</v>
      </c>
      <c r="H16" s="13">
        <v>0</v>
      </c>
      <c r="I16" s="13">
        <v>1</v>
      </c>
      <c r="J16" s="20">
        <v>0</v>
      </c>
      <c r="K16" s="13">
        <v>0</v>
      </c>
      <c r="L16" s="22">
        <v>1</v>
      </c>
      <c r="N16" s="8" t="s">
        <v>27</v>
      </c>
      <c r="O16" s="9" t="s">
        <v>39</v>
      </c>
      <c r="P16" s="15" t="s">
        <v>34</v>
      </c>
      <c r="Q16" s="1">
        <v>0.66666666699999999</v>
      </c>
      <c r="R16" s="1">
        <v>0.903703704</v>
      </c>
      <c r="S16" s="16">
        <f t="shared" si="0"/>
        <v>0.5703703710000001</v>
      </c>
      <c r="T16" s="1"/>
      <c r="U16" s="17" t="s">
        <v>27</v>
      </c>
      <c r="V16" s="15" t="s">
        <v>40</v>
      </c>
      <c r="W16" s="15" t="s">
        <v>34</v>
      </c>
      <c r="X16" s="1">
        <v>0.9465425435</v>
      </c>
      <c r="Y16" s="1">
        <v>0.21666666666666701</v>
      </c>
      <c r="Z16" s="16">
        <f t="shared" si="1"/>
        <v>0.1632092101666669</v>
      </c>
      <c r="AA16" s="18"/>
      <c r="AB16" s="19"/>
    </row>
    <row r="17" spans="1:28" x14ac:dyDescent="0.25">
      <c r="A17" s="8" t="s">
        <v>28</v>
      </c>
      <c r="B17" s="9" t="s">
        <v>46</v>
      </c>
      <c r="C17" s="9" t="s">
        <v>34</v>
      </c>
      <c r="D17" s="20" t="s">
        <v>18</v>
      </c>
      <c r="E17" s="13" t="s">
        <v>18</v>
      </c>
      <c r="F17" s="21">
        <v>1</v>
      </c>
      <c r="G17" s="13">
        <v>0</v>
      </c>
      <c r="H17" s="13">
        <v>0</v>
      </c>
      <c r="I17" s="13">
        <v>1</v>
      </c>
      <c r="J17" s="20">
        <v>0</v>
      </c>
      <c r="K17" s="13">
        <v>0</v>
      </c>
      <c r="L17" s="22">
        <v>1</v>
      </c>
      <c r="N17" s="8" t="s">
        <v>28</v>
      </c>
      <c r="O17" s="9" t="s">
        <v>39</v>
      </c>
      <c r="P17" s="15" t="s">
        <v>34</v>
      </c>
      <c r="Q17" s="1">
        <v>1</v>
      </c>
      <c r="R17" s="1">
        <v>0.45</v>
      </c>
      <c r="S17" s="16">
        <f t="shared" si="0"/>
        <v>0.44999999999999996</v>
      </c>
      <c r="T17" s="1"/>
      <c r="U17" s="17" t="s">
        <v>28</v>
      </c>
      <c r="V17" s="15" t="s">
        <v>40</v>
      </c>
      <c r="W17" s="15" t="s">
        <v>34</v>
      </c>
      <c r="X17" s="1">
        <v>1</v>
      </c>
      <c r="Y17" s="1">
        <v>0.246551724137931</v>
      </c>
      <c r="Z17" s="16">
        <f t="shared" si="1"/>
        <v>0.24655172413793092</v>
      </c>
      <c r="AA17" s="18"/>
      <c r="AB17" s="19"/>
    </row>
    <row r="18" spans="1:28" x14ac:dyDescent="0.25">
      <c r="A18" s="8" t="s">
        <v>29</v>
      </c>
      <c r="B18" s="9" t="s">
        <v>46</v>
      </c>
      <c r="C18" s="9" t="s">
        <v>34</v>
      </c>
      <c r="D18" s="20">
        <v>1.4430000000000001</v>
      </c>
      <c r="E18" s="13">
        <v>0</v>
      </c>
      <c r="F18" s="21">
        <v>1</v>
      </c>
      <c r="G18" s="13">
        <v>0</v>
      </c>
      <c r="H18" s="13">
        <v>0</v>
      </c>
      <c r="I18" s="13">
        <v>1</v>
      </c>
      <c r="J18" s="20">
        <v>0</v>
      </c>
      <c r="K18" s="13">
        <v>0</v>
      </c>
      <c r="L18" s="22">
        <v>1</v>
      </c>
      <c r="N18" s="8" t="s">
        <v>29</v>
      </c>
      <c r="O18" s="9" t="s">
        <v>39</v>
      </c>
      <c r="P18" s="15" t="s">
        <v>34</v>
      </c>
      <c r="Q18" s="1">
        <v>1</v>
      </c>
      <c r="R18" s="1">
        <v>0.42521354</v>
      </c>
      <c r="S18" s="16">
        <f t="shared" si="0"/>
        <v>0.42521354000000011</v>
      </c>
      <c r="T18" s="1"/>
      <c r="U18" s="17" t="s">
        <v>29</v>
      </c>
      <c r="V18" s="15" t="s">
        <v>40</v>
      </c>
      <c r="W18" s="15" t="s">
        <v>34</v>
      </c>
      <c r="X18" s="1">
        <v>1</v>
      </c>
      <c r="Y18" s="1">
        <v>0.13874168177999999</v>
      </c>
      <c r="Z18" s="16">
        <f t="shared" si="1"/>
        <v>0.13874168178000001</v>
      </c>
      <c r="AA18" s="18"/>
      <c r="AB18" s="19"/>
    </row>
    <row r="19" spans="1:28" x14ac:dyDescent="0.25">
      <c r="A19" s="8" t="s">
        <v>30</v>
      </c>
      <c r="B19" s="9" t="s">
        <v>46</v>
      </c>
      <c r="C19" s="9" t="s">
        <v>34</v>
      </c>
      <c r="D19" s="20">
        <v>1.421</v>
      </c>
      <c r="E19" s="13">
        <v>0</v>
      </c>
      <c r="F19" s="21">
        <v>1</v>
      </c>
      <c r="G19" s="13">
        <v>0</v>
      </c>
      <c r="H19" s="13">
        <v>0</v>
      </c>
      <c r="I19" s="13">
        <v>1</v>
      </c>
      <c r="J19" s="20">
        <v>0</v>
      </c>
      <c r="K19" s="13">
        <v>0</v>
      </c>
      <c r="L19" s="22">
        <v>1</v>
      </c>
      <c r="N19" s="8" t="s">
        <v>30</v>
      </c>
      <c r="O19" s="9" t="s">
        <v>39</v>
      </c>
      <c r="P19" s="15" t="s">
        <v>34</v>
      </c>
      <c r="Q19" s="1">
        <v>0.875</v>
      </c>
      <c r="R19" s="1">
        <v>0.95</v>
      </c>
      <c r="S19" s="16">
        <f t="shared" si="0"/>
        <v>0.82499999999999996</v>
      </c>
      <c r="T19" s="1"/>
      <c r="U19" s="17" t="s">
        <v>30</v>
      </c>
      <c r="V19" s="15" t="s">
        <v>40</v>
      </c>
      <c r="W19" s="15" t="s">
        <v>34</v>
      </c>
      <c r="X19" s="1">
        <v>0.97</v>
      </c>
      <c r="Y19" s="1">
        <v>0.24</v>
      </c>
      <c r="Z19" s="16">
        <f t="shared" si="1"/>
        <v>0.20999999999999996</v>
      </c>
      <c r="AA19" s="18"/>
      <c r="AB19" s="19"/>
    </row>
    <row r="20" spans="1:28" x14ac:dyDescent="0.25">
      <c r="A20" s="8" t="s">
        <v>19</v>
      </c>
      <c r="B20" s="9" t="s">
        <v>46</v>
      </c>
      <c r="C20" s="9" t="s">
        <v>34</v>
      </c>
      <c r="D20" s="20" t="s">
        <v>18</v>
      </c>
      <c r="E20" s="13" t="s">
        <v>18</v>
      </c>
      <c r="F20" s="21">
        <v>0.96799999999999997</v>
      </c>
      <c r="G20" s="13">
        <v>0.05</v>
      </c>
      <c r="H20" s="13">
        <v>-0.17</v>
      </c>
      <c r="I20" s="13">
        <v>0.79</v>
      </c>
      <c r="J20" s="20">
        <v>0.05</v>
      </c>
      <c r="K20" s="13">
        <v>-0.18</v>
      </c>
      <c r="L20" s="22">
        <v>0.77</v>
      </c>
      <c r="N20" s="8" t="s">
        <v>19</v>
      </c>
      <c r="O20" s="9" t="s">
        <v>39</v>
      </c>
      <c r="P20" s="15" t="s">
        <v>34</v>
      </c>
      <c r="Q20" s="1">
        <v>0.84848484848484895</v>
      </c>
      <c r="R20" s="1">
        <v>4.56491651E-2</v>
      </c>
      <c r="S20" s="16">
        <f t="shared" si="0"/>
        <v>-0.10586598641515099</v>
      </c>
      <c r="T20" s="1"/>
      <c r="U20" s="17" t="s">
        <v>19</v>
      </c>
      <c r="V20" s="15" t="s">
        <v>40</v>
      </c>
      <c r="W20" s="15" t="s">
        <v>34</v>
      </c>
      <c r="X20" s="1">
        <v>1</v>
      </c>
      <c r="Y20" s="1">
        <v>1.163254545E-2</v>
      </c>
      <c r="Z20" s="16">
        <f t="shared" si="1"/>
        <v>1.163254544999992E-2</v>
      </c>
      <c r="AA20" s="18"/>
      <c r="AB20" s="19"/>
    </row>
    <row r="21" spans="1:28" x14ac:dyDescent="0.25">
      <c r="A21" s="23" t="s">
        <v>11</v>
      </c>
      <c r="B21" s="24" t="s">
        <v>46</v>
      </c>
      <c r="C21" s="24" t="s">
        <v>34</v>
      </c>
      <c r="D21" s="25">
        <v>1.7410000000000001</v>
      </c>
      <c r="E21" s="26">
        <v>0</v>
      </c>
      <c r="F21" s="27">
        <v>0</v>
      </c>
      <c r="G21" s="26">
        <v>1</v>
      </c>
      <c r="H21" s="26">
        <v>0.03</v>
      </c>
      <c r="I21" s="26">
        <v>0.03</v>
      </c>
      <c r="J21" s="25">
        <v>1</v>
      </c>
      <c r="K21" s="26">
        <v>0.01</v>
      </c>
      <c r="L21" s="28">
        <v>0.01</v>
      </c>
      <c r="N21" s="23" t="s">
        <v>11</v>
      </c>
      <c r="O21" s="24" t="s">
        <v>39</v>
      </c>
      <c r="P21" s="29" t="s">
        <v>34</v>
      </c>
      <c r="Q21" s="1">
        <v>0.375</v>
      </c>
      <c r="R21" s="1">
        <v>0.9</v>
      </c>
      <c r="S21" s="16">
        <f t="shared" si="0"/>
        <v>0.27499999999999991</v>
      </c>
      <c r="T21" s="1"/>
      <c r="U21" s="17" t="s">
        <v>11</v>
      </c>
      <c r="V21" s="15" t="s">
        <v>40</v>
      </c>
      <c r="W21" s="15" t="s">
        <v>34</v>
      </c>
      <c r="X21" s="1">
        <v>0.86952154199999998</v>
      </c>
      <c r="Y21" s="1">
        <v>0.61111111111111105</v>
      </c>
      <c r="Z21" s="16">
        <f t="shared" si="1"/>
        <v>0.48063265311111092</v>
      </c>
      <c r="AA21" s="18"/>
      <c r="AB21" s="19"/>
    </row>
    <row r="22" spans="1:28" x14ac:dyDescent="0.25">
      <c r="A22" s="30" t="s">
        <v>16</v>
      </c>
      <c r="B22" s="31" t="s">
        <v>46</v>
      </c>
      <c r="C22" s="31" t="s">
        <v>35</v>
      </c>
      <c r="D22" s="32">
        <v>1.3109999999999999</v>
      </c>
      <c r="E22" s="33">
        <v>0</v>
      </c>
      <c r="F22" s="34">
        <v>0.66700000000000004</v>
      </c>
      <c r="G22" s="33">
        <v>0.72699999999999998</v>
      </c>
      <c r="H22" s="33">
        <v>7.6999999999999999E-2</v>
      </c>
      <c r="I22" s="33">
        <v>0.35</v>
      </c>
      <c r="J22" s="32">
        <v>0.72699999999999998</v>
      </c>
      <c r="K22" s="33">
        <v>2.7E-2</v>
      </c>
      <c r="L22" s="35">
        <v>0.3</v>
      </c>
      <c r="N22" s="30" t="s">
        <v>16</v>
      </c>
      <c r="O22" s="31" t="s">
        <v>42</v>
      </c>
      <c r="P22" s="36" t="s">
        <v>35</v>
      </c>
      <c r="Q22" s="36">
        <v>1</v>
      </c>
      <c r="R22" s="36">
        <v>0.32</v>
      </c>
      <c r="S22" s="37">
        <f t="shared" si="0"/>
        <v>0.32000000000000006</v>
      </c>
      <c r="T22" s="1"/>
      <c r="U22" s="38" t="s">
        <v>16</v>
      </c>
      <c r="V22" s="36" t="s">
        <v>41</v>
      </c>
      <c r="W22" s="36" t="s">
        <v>35</v>
      </c>
      <c r="X22" s="36">
        <v>1</v>
      </c>
      <c r="Y22" s="36">
        <v>9.7772644016202795E-3</v>
      </c>
      <c r="Z22" s="37">
        <f t="shared" si="1"/>
        <v>9.7772644016203003E-3</v>
      </c>
      <c r="AA22" s="18"/>
    </row>
    <row r="23" spans="1:28" x14ac:dyDescent="0.25">
      <c r="A23" s="30" t="s">
        <v>14</v>
      </c>
      <c r="B23" s="31" t="s">
        <v>46</v>
      </c>
      <c r="C23" s="31" t="s">
        <v>35</v>
      </c>
      <c r="D23" s="32">
        <v>1.333</v>
      </c>
      <c r="E23" s="33">
        <v>0</v>
      </c>
      <c r="F23" s="34">
        <v>1</v>
      </c>
      <c r="G23" s="33">
        <v>0</v>
      </c>
      <c r="H23" s="33">
        <v>0</v>
      </c>
      <c r="I23" s="33">
        <v>1</v>
      </c>
      <c r="J23" s="32">
        <v>0</v>
      </c>
      <c r="K23" s="33">
        <v>0</v>
      </c>
      <c r="L23" s="35">
        <v>1</v>
      </c>
      <c r="N23" s="30" t="s">
        <v>14</v>
      </c>
      <c r="O23" s="31" t="s">
        <v>42</v>
      </c>
      <c r="P23" s="36" t="s">
        <v>35</v>
      </c>
      <c r="Q23" s="36">
        <v>1</v>
      </c>
      <c r="R23" s="36">
        <v>0.18888888888888899</v>
      </c>
      <c r="S23" s="37">
        <f t="shared" si="0"/>
        <v>0.18888888888888911</v>
      </c>
      <c r="T23" s="1"/>
      <c r="U23" s="38" t="s">
        <v>14</v>
      </c>
      <c r="V23" s="36" t="s">
        <v>41</v>
      </c>
      <c r="W23" s="36" t="s">
        <v>35</v>
      </c>
      <c r="X23" s="36">
        <v>1</v>
      </c>
      <c r="Y23" s="36">
        <v>0.25405776268717295</v>
      </c>
      <c r="Z23" s="37">
        <f t="shared" si="1"/>
        <v>0.25405776268717295</v>
      </c>
      <c r="AA23" s="18"/>
    </row>
    <row r="24" spans="1:28" x14ac:dyDescent="0.25">
      <c r="A24" s="30" t="s">
        <v>21</v>
      </c>
      <c r="B24" s="31" t="s">
        <v>46</v>
      </c>
      <c r="C24" s="31" t="s">
        <v>35</v>
      </c>
      <c r="D24" s="32">
        <v>1.494</v>
      </c>
      <c r="E24" s="33">
        <v>0</v>
      </c>
      <c r="F24" s="34">
        <v>1</v>
      </c>
      <c r="G24" s="33">
        <v>0</v>
      </c>
      <c r="H24" s="33">
        <v>0</v>
      </c>
      <c r="I24" s="33">
        <v>1</v>
      </c>
      <c r="J24" s="32">
        <v>0</v>
      </c>
      <c r="K24" s="33">
        <v>0</v>
      </c>
      <c r="L24" s="35">
        <v>1</v>
      </c>
      <c r="N24" s="30" t="s">
        <v>21</v>
      </c>
      <c r="O24" s="31" t="s">
        <v>42</v>
      </c>
      <c r="P24" s="36" t="s">
        <v>35</v>
      </c>
      <c r="Q24" s="36">
        <v>0.5</v>
      </c>
      <c r="R24" s="36">
        <v>0.72499999999999998</v>
      </c>
      <c r="S24" s="37">
        <f t="shared" si="0"/>
        <v>0.22500000000000009</v>
      </c>
      <c r="T24" s="1"/>
      <c r="U24" s="38" t="s">
        <v>21</v>
      </c>
      <c r="V24" s="36" t="s">
        <v>41</v>
      </c>
      <c r="W24" s="36" t="s">
        <v>35</v>
      </c>
      <c r="X24" s="36">
        <v>0.8</v>
      </c>
      <c r="Y24" s="36">
        <v>0.31053642111952212</v>
      </c>
      <c r="Z24" s="37">
        <f t="shared" si="1"/>
        <v>0.11053642111952211</v>
      </c>
      <c r="AA24" s="18"/>
    </row>
    <row r="25" spans="1:28" x14ac:dyDescent="0.25">
      <c r="A25" s="30" t="s">
        <v>20</v>
      </c>
      <c r="B25" s="31" t="s">
        <v>46</v>
      </c>
      <c r="C25" s="31" t="s">
        <v>35</v>
      </c>
      <c r="D25" s="32">
        <v>1.702</v>
      </c>
      <c r="E25" s="33">
        <v>0</v>
      </c>
      <c r="F25" s="34">
        <v>0.66700000000000004</v>
      </c>
      <c r="G25" s="33">
        <v>0</v>
      </c>
      <c r="H25" s="33">
        <v>0</v>
      </c>
      <c r="I25" s="33">
        <v>1</v>
      </c>
      <c r="J25" s="32">
        <v>0</v>
      </c>
      <c r="K25" s="33">
        <v>0</v>
      </c>
      <c r="L25" s="35">
        <v>1</v>
      </c>
      <c r="N25" s="30" t="s">
        <v>20</v>
      </c>
      <c r="O25" s="31" t="s">
        <v>42</v>
      </c>
      <c r="P25" s="36" t="s">
        <v>35</v>
      </c>
      <c r="Q25" s="36">
        <v>1</v>
      </c>
      <c r="R25" s="36">
        <v>0.66666666699999999</v>
      </c>
      <c r="S25" s="37">
        <f t="shared" si="0"/>
        <v>0.66666666699999988</v>
      </c>
      <c r="T25" s="1"/>
      <c r="U25" s="38" t="s">
        <v>20</v>
      </c>
      <c r="V25" s="36" t="s">
        <v>41</v>
      </c>
      <c r="W25" s="36" t="s">
        <v>35</v>
      </c>
      <c r="X25" s="36">
        <v>1</v>
      </c>
      <c r="Y25" s="36">
        <v>0.25031510047615668</v>
      </c>
      <c r="Z25" s="37">
        <f t="shared" si="1"/>
        <v>0.25031510047615679</v>
      </c>
      <c r="AA25" s="18"/>
    </row>
    <row r="26" spans="1:28" x14ac:dyDescent="0.25">
      <c r="A26" s="30" t="s">
        <v>22</v>
      </c>
      <c r="B26" s="31" t="s">
        <v>46</v>
      </c>
      <c r="C26" s="31" t="s">
        <v>35</v>
      </c>
      <c r="D26" s="32">
        <v>1.7669999999999999</v>
      </c>
      <c r="E26" s="33">
        <v>0</v>
      </c>
      <c r="F26" s="34">
        <v>1</v>
      </c>
      <c r="G26" s="33">
        <v>0.88200000000000001</v>
      </c>
      <c r="H26" s="33">
        <v>0.23300000000000001</v>
      </c>
      <c r="I26" s="33">
        <v>0.35099999999999998</v>
      </c>
      <c r="J26" s="32">
        <v>0.88200000000000001</v>
      </c>
      <c r="K26" s="33">
        <v>0.22900000000000001</v>
      </c>
      <c r="L26" s="35">
        <v>0.34699999999999998</v>
      </c>
      <c r="N26" s="30" t="s">
        <v>22</v>
      </c>
      <c r="O26" s="31" t="s">
        <v>42</v>
      </c>
      <c r="P26" s="36" t="s">
        <v>35</v>
      </c>
      <c r="Q26" s="36">
        <v>0.80588235294117705</v>
      </c>
      <c r="R26" s="36">
        <v>0.65</v>
      </c>
      <c r="S26" s="37">
        <f t="shared" si="0"/>
        <v>0.45588235294117707</v>
      </c>
      <c r="T26" s="1"/>
      <c r="U26" s="38" t="s">
        <v>22</v>
      </c>
      <c r="V26" s="36" t="s">
        <v>41</v>
      </c>
      <c r="W26" s="36" t="s">
        <v>35</v>
      </c>
      <c r="X26" s="36">
        <v>1</v>
      </c>
      <c r="Y26" s="36">
        <v>0.34943522192093918</v>
      </c>
      <c r="Z26" s="37">
        <f t="shared" si="1"/>
        <v>0.34943522192093912</v>
      </c>
      <c r="AA26" s="18"/>
    </row>
    <row r="27" spans="1:28" x14ac:dyDescent="0.25">
      <c r="A27" s="30" t="s">
        <v>23</v>
      </c>
      <c r="B27" s="31" t="s">
        <v>46</v>
      </c>
      <c r="C27" s="31" t="s">
        <v>35</v>
      </c>
      <c r="D27" s="32">
        <v>1.1499999999999999</v>
      </c>
      <c r="E27" s="33">
        <v>0</v>
      </c>
      <c r="F27" s="34">
        <v>1</v>
      </c>
      <c r="G27" s="33" t="s">
        <v>18</v>
      </c>
      <c r="H27" s="33">
        <v>0.311</v>
      </c>
      <c r="I27" s="33">
        <v>0.45800000000000002</v>
      </c>
      <c r="J27" s="32" t="s">
        <v>18</v>
      </c>
      <c r="K27" s="33">
        <v>0.215</v>
      </c>
      <c r="L27" s="35">
        <v>0.32900000000000001</v>
      </c>
      <c r="N27" s="30" t="s">
        <v>23</v>
      </c>
      <c r="O27" s="31" t="s">
        <v>42</v>
      </c>
      <c r="P27" s="36" t="s">
        <v>35</v>
      </c>
      <c r="Q27" s="36">
        <v>0.77368421099999996</v>
      </c>
      <c r="R27" s="36">
        <v>0.16842105299999999</v>
      </c>
      <c r="S27" s="37">
        <f t="shared" si="0"/>
        <v>-5.7894736000000058E-2</v>
      </c>
      <c r="T27" s="1"/>
      <c r="U27" s="38" t="s">
        <v>23</v>
      </c>
      <c r="V27" s="36" t="s">
        <v>41</v>
      </c>
      <c r="W27" s="36" t="s">
        <v>35</v>
      </c>
      <c r="X27" s="36">
        <v>1</v>
      </c>
      <c r="Y27" s="36">
        <v>3.9351649885529361E-2</v>
      </c>
      <c r="Z27" s="37">
        <f t="shared" si="1"/>
        <v>3.9351649885529305E-2</v>
      </c>
      <c r="AA27" s="18"/>
    </row>
    <row r="28" spans="1:28" x14ac:dyDescent="0.25">
      <c r="A28" s="30" t="s">
        <v>15</v>
      </c>
      <c r="B28" s="31" t="s">
        <v>46</v>
      </c>
      <c r="C28" s="31" t="s">
        <v>35</v>
      </c>
      <c r="D28" s="32">
        <v>1.151</v>
      </c>
      <c r="E28" s="33">
        <v>0</v>
      </c>
      <c r="F28" s="34">
        <v>0.54500000000000004</v>
      </c>
      <c r="G28" s="33">
        <v>0</v>
      </c>
      <c r="H28" s="33">
        <v>0</v>
      </c>
      <c r="I28" s="33">
        <v>1</v>
      </c>
      <c r="J28" s="32">
        <v>0</v>
      </c>
      <c r="K28" s="33">
        <v>-1E-3</v>
      </c>
      <c r="L28" s="35">
        <v>0.999</v>
      </c>
      <c r="N28" s="30" t="s">
        <v>15</v>
      </c>
      <c r="O28" s="31" t="s">
        <v>42</v>
      </c>
      <c r="P28" s="36" t="s">
        <v>35</v>
      </c>
      <c r="Q28" s="36">
        <v>0.86842105263157898</v>
      </c>
      <c r="R28" s="36">
        <v>0.14545454499999999</v>
      </c>
      <c r="S28" s="37">
        <f t="shared" si="0"/>
        <v>1.3875597631578973E-2</v>
      </c>
      <c r="T28" s="1"/>
      <c r="U28" s="38" t="s">
        <v>15</v>
      </c>
      <c r="V28" s="36" t="s">
        <v>41</v>
      </c>
      <c r="W28" s="36" t="s">
        <v>35</v>
      </c>
      <c r="X28" s="36">
        <v>0.9123154</v>
      </c>
      <c r="Y28" s="36">
        <v>0.37181748278586962</v>
      </c>
      <c r="Z28" s="37">
        <f t="shared" si="1"/>
        <v>0.28413288278586957</v>
      </c>
      <c r="AA28" s="18"/>
    </row>
    <row r="29" spans="1:28" x14ac:dyDescent="0.25">
      <c r="A29" s="30" t="s">
        <v>17</v>
      </c>
      <c r="B29" s="31" t="s">
        <v>46</v>
      </c>
      <c r="C29" s="31" t="s">
        <v>35</v>
      </c>
      <c r="D29" s="32" t="s">
        <v>18</v>
      </c>
      <c r="E29" s="33" t="s">
        <v>18</v>
      </c>
      <c r="F29" s="34">
        <v>0.92600000000000005</v>
      </c>
      <c r="G29" s="33">
        <v>7.3999999999999996E-2</v>
      </c>
      <c r="H29" s="33">
        <v>-9.8000000000000004E-2</v>
      </c>
      <c r="I29" s="33">
        <v>0.82799999999999996</v>
      </c>
      <c r="J29" s="32">
        <v>7.3999999999999996E-2</v>
      </c>
      <c r="K29" s="33">
        <v>-0.106</v>
      </c>
      <c r="L29" s="35">
        <v>0.82</v>
      </c>
      <c r="N29" s="30" t="s">
        <v>17</v>
      </c>
      <c r="O29" s="31" t="s">
        <v>42</v>
      </c>
      <c r="P29" s="36" t="s">
        <v>35</v>
      </c>
      <c r="Q29" s="36">
        <v>1</v>
      </c>
      <c r="R29" s="36">
        <v>7.6923080000000001E-3</v>
      </c>
      <c r="S29" s="37">
        <f t="shared" si="0"/>
        <v>7.692307999999981E-3</v>
      </c>
      <c r="T29" s="1"/>
      <c r="U29" s="38" t="s">
        <v>17</v>
      </c>
      <c r="V29" s="36" t="s">
        <v>41</v>
      </c>
      <c r="W29" s="36" t="s">
        <v>35</v>
      </c>
      <c r="X29" s="36">
        <v>1</v>
      </c>
      <c r="Y29" s="36">
        <v>0</v>
      </c>
      <c r="Z29" s="37">
        <f t="shared" si="1"/>
        <v>0</v>
      </c>
      <c r="AA29" s="18"/>
    </row>
    <row r="30" spans="1:28" x14ac:dyDescent="0.25">
      <c r="A30" s="30" t="s">
        <v>10</v>
      </c>
      <c r="B30" s="31" t="s">
        <v>46</v>
      </c>
      <c r="C30" s="31" t="s">
        <v>35</v>
      </c>
      <c r="D30" s="32">
        <v>1.129</v>
      </c>
      <c r="E30" s="33">
        <v>0</v>
      </c>
      <c r="F30" s="34">
        <v>0</v>
      </c>
      <c r="G30" s="33">
        <v>0.66700000000000004</v>
      </c>
      <c r="H30" s="33">
        <v>0.01</v>
      </c>
      <c r="I30" s="33">
        <v>0.34300000000000003</v>
      </c>
      <c r="J30" s="32">
        <v>0.66700000000000004</v>
      </c>
      <c r="K30" s="33">
        <v>-1.9E-2</v>
      </c>
      <c r="L30" s="35">
        <v>0.314</v>
      </c>
      <c r="N30" s="30" t="s">
        <v>10</v>
      </c>
      <c r="O30" s="31" t="s">
        <v>42</v>
      </c>
      <c r="P30" s="36" t="s">
        <v>35</v>
      </c>
      <c r="Q30" s="36">
        <v>0.55384615400000003</v>
      </c>
      <c r="R30" s="36">
        <v>0.68769230800000003</v>
      </c>
      <c r="S30" s="37">
        <f t="shared" si="0"/>
        <v>0.24153846200000006</v>
      </c>
      <c r="T30" s="1"/>
      <c r="U30" s="38" t="s">
        <v>10</v>
      </c>
      <c r="V30" s="36" t="s">
        <v>41</v>
      </c>
      <c r="W30" s="36" t="s">
        <v>35</v>
      </c>
      <c r="X30" s="36">
        <v>1</v>
      </c>
      <c r="Y30" s="36">
        <v>0.1419426302436631</v>
      </c>
      <c r="Z30" s="37">
        <f t="shared" si="1"/>
        <v>0.14194263024366305</v>
      </c>
      <c r="AA30" s="18"/>
    </row>
    <row r="31" spans="1:28" x14ac:dyDescent="0.25">
      <c r="A31" s="30" t="s">
        <v>24</v>
      </c>
      <c r="B31" s="31" t="s">
        <v>46</v>
      </c>
      <c r="C31" s="31" t="s">
        <v>35</v>
      </c>
      <c r="D31" s="32">
        <v>1.181</v>
      </c>
      <c r="E31" s="33">
        <v>0</v>
      </c>
      <c r="F31" s="34">
        <v>1</v>
      </c>
      <c r="G31" s="33">
        <v>0</v>
      </c>
      <c r="H31" s="33">
        <v>0</v>
      </c>
      <c r="I31" s="33">
        <v>1</v>
      </c>
      <c r="J31" s="32">
        <v>0</v>
      </c>
      <c r="K31" s="33">
        <v>0</v>
      </c>
      <c r="L31" s="35">
        <v>1</v>
      </c>
      <c r="N31" s="30" t="s">
        <v>24</v>
      </c>
      <c r="O31" s="31" t="s">
        <v>42</v>
      </c>
      <c r="P31" s="36" t="s">
        <v>35</v>
      </c>
      <c r="Q31" s="36">
        <v>0.86206896600000005</v>
      </c>
      <c r="R31" s="36">
        <v>0.36379310300000001</v>
      </c>
      <c r="S31" s="37">
        <f t="shared" si="0"/>
        <v>0.22586206900000017</v>
      </c>
      <c r="T31" s="1"/>
      <c r="U31" s="38" t="s">
        <v>24</v>
      </c>
      <c r="V31" s="36" t="s">
        <v>41</v>
      </c>
      <c r="W31" s="36" t="s">
        <v>35</v>
      </c>
      <c r="X31" s="36">
        <v>1</v>
      </c>
      <c r="Y31" s="36">
        <v>0.13108094191784708</v>
      </c>
      <c r="Z31" s="37">
        <f t="shared" si="1"/>
        <v>0.13108094191784714</v>
      </c>
      <c r="AA31" s="18"/>
    </row>
    <row r="32" spans="1:28" x14ac:dyDescent="0.25">
      <c r="A32" s="30" t="s">
        <v>25</v>
      </c>
      <c r="B32" s="31" t="s">
        <v>46</v>
      </c>
      <c r="C32" s="31" t="s">
        <v>35</v>
      </c>
      <c r="D32" s="32">
        <v>1.276</v>
      </c>
      <c r="E32" s="33">
        <v>0</v>
      </c>
      <c r="F32" s="34">
        <v>1</v>
      </c>
      <c r="G32" s="33">
        <v>0</v>
      </c>
      <c r="H32" s="33">
        <v>0</v>
      </c>
      <c r="I32" s="33">
        <v>1</v>
      </c>
      <c r="J32" s="32">
        <v>0</v>
      </c>
      <c r="K32" s="33">
        <v>0</v>
      </c>
      <c r="L32" s="35">
        <v>1</v>
      </c>
      <c r="N32" s="30" t="s">
        <v>25</v>
      </c>
      <c r="O32" s="31" t="s">
        <v>42</v>
      </c>
      <c r="P32" s="36" t="s">
        <v>35</v>
      </c>
      <c r="Q32" s="36">
        <v>0.36363636399999999</v>
      </c>
      <c r="R32" s="36">
        <v>0.71818181800000003</v>
      </c>
      <c r="S32" s="37">
        <f t="shared" si="0"/>
        <v>8.1818182000000128E-2</v>
      </c>
      <c r="T32" s="1"/>
      <c r="U32" s="38" t="s">
        <v>25</v>
      </c>
      <c r="V32" s="36" t="s">
        <v>41</v>
      </c>
      <c r="W32" s="36" t="s">
        <v>35</v>
      </c>
      <c r="X32" s="36">
        <v>0.86428571428571399</v>
      </c>
      <c r="Y32" s="36">
        <v>0.56710935134762364</v>
      </c>
      <c r="Z32" s="37">
        <f t="shared" si="1"/>
        <v>0.43139506563333763</v>
      </c>
      <c r="AA32" s="18"/>
    </row>
    <row r="33" spans="1:27" x14ac:dyDescent="0.25">
      <c r="A33" s="30" t="s">
        <v>13</v>
      </c>
      <c r="B33" s="31" t="s">
        <v>46</v>
      </c>
      <c r="C33" s="31" t="s">
        <v>35</v>
      </c>
      <c r="D33" s="32">
        <v>1.2070000000000001</v>
      </c>
      <c r="E33" s="33">
        <v>0</v>
      </c>
      <c r="F33" s="34">
        <v>0.11799999999999999</v>
      </c>
      <c r="G33" s="33">
        <v>0</v>
      </c>
      <c r="H33" s="33">
        <v>0</v>
      </c>
      <c r="I33" s="33">
        <v>1</v>
      </c>
      <c r="J33" s="32">
        <v>0</v>
      </c>
      <c r="K33" s="33">
        <v>0</v>
      </c>
      <c r="L33" s="35">
        <v>1</v>
      </c>
      <c r="N33" s="30" t="s">
        <v>13</v>
      </c>
      <c r="O33" s="31" t="s">
        <v>42</v>
      </c>
      <c r="P33" s="36" t="s">
        <v>35</v>
      </c>
      <c r="Q33" s="36">
        <v>0.32352941200000002</v>
      </c>
      <c r="R33" s="36">
        <v>0.87058823500000004</v>
      </c>
      <c r="S33" s="37">
        <f t="shared" si="0"/>
        <v>0.19411764700000012</v>
      </c>
      <c r="T33" s="1"/>
      <c r="U33" s="38" t="s">
        <v>13</v>
      </c>
      <c r="V33" s="36" t="s">
        <v>41</v>
      </c>
      <c r="W33" s="36" t="s">
        <v>35</v>
      </c>
      <c r="X33" s="36">
        <v>0.90156874600000003</v>
      </c>
      <c r="Y33" s="36">
        <v>0.22284102912530127</v>
      </c>
      <c r="Z33" s="37">
        <f t="shared" si="1"/>
        <v>0.12440977512530127</v>
      </c>
      <c r="AA33" s="18"/>
    </row>
    <row r="34" spans="1:27" x14ac:dyDescent="0.25">
      <c r="A34" s="30" t="s">
        <v>12</v>
      </c>
      <c r="B34" s="31" t="s">
        <v>46</v>
      </c>
      <c r="C34" s="31" t="s">
        <v>35</v>
      </c>
      <c r="D34" s="32">
        <v>1.143</v>
      </c>
      <c r="E34" s="33">
        <v>0</v>
      </c>
      <c r="F34" s="34">
        <v>0.29899999999999999</v>
      </c>
      <c r="G34" s="33">
        <v>0</v>
      </c>
      <c r="H34" s="33">
        <v>-6.0000000000000001E-3</v>
      </c>
      <c r="I34" s="33">
        <v>0.99399999999999999</v>
      </c>
      <c r="J34" s="32">
        <v>0</v>
      </c>
      <c r="K34" s="33">
        <v>-1.9E-2</v>
      </c>
      <c r="L34" s="35">
        <v>0.98099999999999998</v>
      </c>
      <c r="N34" s="30" t="s">
        <v>12</v>
      </c>
      <c r="O34" s="31" t="s">
        <v>42</v>
      </c>
      <c r="P34" s="36" t="s">
        <v>35</v>
      </c>
      <c r="Q34" s="36">
        <v>0.97647059999999997</v>
      </c>
      <c r="R34" s="36">
        <v>0.18352940000000001</v>
      </c>
      <c r="S34" s="37">
        <f t="shared" si="0"/>
        <v>0.15999999999999992</v>
      </c>
      <c r="T34" s="1"/>
      <c r="U34" s="38" t="s">
        <v>12</v>
      </c>
      <c r="V34" s="36" t="s">
        <v>41</v>
      </c>
      <c r="W34" s="36" t="s">
        <v>35</v>
      </c>
      <c r="X34" s="36">
        <v>1</v>
      </c>
      <c r="Y34" s="36">
        <v>0.15427769606127792</v>
      </c>
      <c r="Z34" s="37">
        <f t="shared" si="1"/>
        <v>0.15427769606127795</v>
      </c>
      <c r="AA34" s="18"/>
    </row>
    <row r="35" spans="1:27" x14ac:dyDescent="0.25">
      <c r="A35" s="30" t="s">
        <v>26</v>
      </c>
      <c r="B35" s="31" t="s">
        <v>46</v>
      </c>
      <c r="C35" s="31" t="s">
        <v>35</v>
      </c>
      <c r="D35" s="32">
        <v>1.726</v>
      </c>
      <c r="E35" s="33">
        <v>0</v>
      </c>
      <c r="F35" s="34">
        <v>1</v>
      </c>
      <c r="G35" s="33">
        <v>0</v>
      </c>
      <c r="H35" s="33">
        <v>0</v>
      </c>
      <c r="I35" s="33">
        <v>1</v>
      </c>
      <c r="J35" s="32">
        <v>0</v>
      </c>
      <c r="K35" s="33">
        <v>0</v>
      </c>
      <c r="L35" s="35">
        <v>1</v>
      </c>
      <c r="N35" s="30" t="s">
        <v>26</v>
      </c>
      <c r="O35" s="31" t="s">
        <v>42</v>
      </c>
      <c r="P35" s="36" t="s">
        <v>35</v>
      </c>
      <c r="Q35" s="36">
        <v>1</v>
      </c>
      <c r="R35" s="36">
        <v>0.345454545</v>
      </c>
      <c r="S35" s="37">
        <f t="shared" si="0"/>
        <v>0.34545454499999995</v>
      </c>
      <c r="T35" s="1"/>
      <c r="U35" s="38" t="s">
        <v>26</v>
      </c>
      <c r="V35" s="36" t="s">
        <v>41</v>
      </c>
      <c r="W35" s="36" t="s">
        <v>35</v>
      </c>
      <c r="X35" s="36">
        <v>1</v>
      </c>
      <c r="Y35" s="36">
        <v>7.3771275309132425E-2</v>
      </c>
      <c r="Z35" s="37">
        <f t="shared" si="1"/>
        <v>7.3771275309132411E-2</v>
      </c>
      <c r="AA35" s="18"/>
    </row>
    <row r="36" spans="1:27" x14ac:dyDescent="0.25">
      <c r="A36" s="30" t="s">
        <v>27</v>
      </c>
      <c r="B36" s="31" t="s">
        <v>46</v>
      </c>
      <c r="C36" s="31" t="s">
        <v>35</v>
      </c>
      <c r="D36" s="32">
        <v>1.254</v>
      </c>
      <c r="E36" s="33">
        <v>0</v>
      </c>
      <c r="F36" s="34">
        <v>1</v>
      </c>
      <c r="G36" s="33">
        <v>0</v>
      </c>
      <c r="H36" s="33">
        <v>0</v>
      </c>
      <c r="I36" s="33">
        <v>1</v>
      </c>
      <c r="J36" s="32">
        <v>0</v>
      </c>
      <c r="K36" s="33">
        <v>0</v>
      </c>
      <c r="L36" s="35">
        <v>1</v>
      </c>
      <c r="N36" s="30" t="s">
        <v>27</v>
      </c>
      <c r="O36" s="31" t="s">
        <v>42</v>
      </c>
      <c r="P36" s="36" t="s">
        <v>35</v>
      </c>
      <c r="Q36" s="36">
        <v>0.66666666699999999</v>
      </c>
      <c r="R36" s="36">
        <v>0.407407407</v>
      </c>
      <c r="S36" s="37">
        <f t="shared" si="0"/>
        <v>7.4074073999999879E-2</v>
      </c>
      <c r="T36" s="1"/>
      <c r="U36" s="38" t="s">
        <v>27</v>
      </c>
      <c r="V36" s="36" t="s">
        <v>41</v>
      </c>
      <c r="W36" s="36" t="s">
        <v>35</v>
      </c>
      <c r="X36" s="36">
        <v>0.9465425435</v>
      </c>
      <c r="Y36" s="36">
        <v>9.2515642853541469E-2</v>
      </c>
      <c r="Z36" s="37">
        <f t="shared" si="1"/>
        <v>3.9058186353541524E-2</v>
      </c>
      <c r="AA36" s="18"/>
    </row>
    <row r="37" spans="1:27" x14ac:dyDescent="0.25">
      <c r="A37" s="30" t="s">
        <v>28</v>
      </c>
      <c r="B37" s="31" t="s">
        <v>46</v>
      </c>
      <c r="C37" s="31" t="s">
        <v>35</v>
      </c>
      <c r="D37" s="32" t="s">
        <v>18</v>
      </c>
      <c r="E37" s="33" t="s">
        <v>18</v>
      </c>
      <c r="F37" s="34">
        <v>1</v>
      </c>
      <c r="G37" s="33">
        <v>0</v>
      </c>
      <c r="H37" s="33">
        <v>0</v>
      </c>
      <c r="I37" s="33">
        <v>1</v>
      </c>
      <c r="J37" s="32">
        <v>0</v>
      </c>
      <c r="K37" s="33">
        <v>0</v>
      </c>
      <c r="L37" s="35">
        <v>1</v>
      </c>
      <c r="N37" s="30" t="s">
        <v>28</v>
      </c>
      <c r="O37" s="31" t="s">
        <v>42</v>
      </c>
      <c r="P37" s="36" t="s">
        <v>35</v>
      </c>
      <c r="Q37" s="36">
        <v>1</v>
      </c>
      <c r="R37" s="36">
        <v>7.2222222000000003E-2</v>
      </c>
      <c r="S37" s="37">
        <f t="shared" si="0"/>
        <v>7.2222221999999947E-2</v>
      </c>
      <c r="T37" s="1"/>
      <c r="U37" s="38" t="s">
        <v>28</v>
      </c>
      <c r="V37" s="36" t="s">
        <v>41</v>
      </c>
      <c r="W37" s="36" t="s">
        <v>35</v>
      </c>
      <c r="X37" s="36">
        <v>1</v>
      </c>
      <c r="Y37" s="36">
        <v>8.8927463879799495E-2</v>
      </c>
      <c r="Z37" s="37">
        <f t="shared" si="1"/>
        <v>8.892746387979944E-2</v>
      </c>
      <c r="AA37" s="18"/>
    </row>
    <row r="38" spans="1:27" x14ac:dyDescent="0.25">
      <c r="A38" s="30" t="s">
        <v>29</v>
      </c>
      <c r="B38" s="31" t="s">
        <v>46</v>
      </c>
      <c r="C38" s="31" t="s">
        <v>35</v>
      </c>
      <c r="D38" s="32">
        <v>1.266</v>
      </c>
      <c r="E38" s="33">
        <v>0</v>
      </c>
      <c r="F38" s="34">
        <v>1</v>
      </c>
      <c r="G38" s="33">
        <v>4.8000000000000001E-2</v>
      </c>
      <c r="H38" s="33">
        <v>4.0000000000000001E-3</v>
      </c>
      <c r="I38" s="33">
        <v>0.95599999999999996</v>
      </c>
      <c r="J38" s="32">
        <v>4.8000000000000001E-2</v>
      </c>
      <c r="K38" s="33">
        <v>0</v>
      </c>
      <c r="L38" s="35">
        <v>0.95099999999999996</v>
      </c>
      <c r="N38" s="30" t="s">
        <v>29</v>
      </c>
      <c r="O38" s="31" t="s">
        <v>42</v>
      </c>
      <c r="P38" s="36" t="s">
        <v>35</v>
      </c>
      <c r="Q38" s="36">
        <v>1</v>
      </c>
      <c r="R38" s="36">
        <v>8.3333330000000001E-3</v>
      </c>
      <c r="S38" s="37">
        <f t="shared" si="0"/>
        <v>8.3333329999999428E-3</v>
      </c>
      <c r="T38" s="1"/>
      <c r="U38" s="38" t="s">
        <v>29</v>
      </c>
      <c r="V38" s="36" t="s">
        <v>41</v>
      </c>
      <c r="W38" s="36" t="s">
        <v>35</v>
      </c>
      <c r="X38" s="36">
        <v>1</v>
      </c>
      <c r="Y38" s="36">
        <v>0.5242422818979815</v>
      </c>
      <c r="Z38" s="37">
        <f t="shared" si="1"/>
        <v>0.5242422818979815</v>
      </c>
      <c r="AA38" s="18"/>
    </row>
    <row r="39" spans="1:27" x14ac:dyDescent="0.25">
      <c r="A39" s="30" t="s">
        <v>30</v>
      </c>
      <c r="B39" s="31" t="s">
        <v>46</v>
      </c>
      <c r="C39" s="31" t="s">
        <v>35</v>
      </c>
      <c r="D39" s="32">
        <v>1.153</v>
      </c>
      <c r="E39" s="33">
        <v>0</v>
      </c>
      <c r="F39" s="34">
        <v>1</v>
      </c>
      <c r="G39" s="33">
        <v>1</v>
      </c>
      <c r="H39" s="33">
        <v>0</v>
      </c>
      <c r="I39" s="33">
        <v>0</v>
      </c>
      <c r="J39" s="32">
        <v>1</v>
      </c>
      <c r="K39" s="33">
        <v>0</v>
      </c>
      <c r="L39" s="35">
        <v>0</v>
      </c>
      <c r="N39" s="30" t="s">
        <v>30</v>
      </c>
      <c r="O39" s="31" t="s">
        <v>42</v>
      </c>
      <c r="P39" s="36" t="s">
        <v>35</v>
      </c>
      <c r="Q39" s="36">
        <v>0.875</v>
      </c>
      <c r="R39" s="36">
        <v>0.121551724</v>
      </c>
      <c r="S39" s="37">
        <f t="shared" si="0"/>
        <v>-3.4482759999999724E-3</v>
      </c>
      <c r="T39" s="1"/>
      <c r="U39" s="38" t="s">
        <v>30</v>
      </c>
      <c r="V39" s="36" t="s">
        <v>41</v>
      </c>
      <c r="W39" s="36" t="s">
        <v>35</v>
      </c>
      <c r="X39" s="36">
        <v>0.97</v>
      </c>
      <c r="Y39" s="36">
        <v>8.3615299823805E-2</v>
      </c>
      <c r="Z39" s="37">
        <f t="shared" si="1"/>
        <v>5.3615299823805085E-2</v>
      </c>
      <c r="AA39" s="18"/>
    </row>
    <row r="40" spans="1:27" x14ac:dyDescent="0.25">
      <c r="A40" s="30" t="s">
        <v>19</v>
      </c>
      <c r="B40" s="31" t="s">
        <v>46</v>
      </c>
      <c r="C40" s="31" t="s">
        <v>35</v>
      </c>
      <c r="D40" s="32" t="s">
        <v>18</v>
      </c>
      <c r="E40" s="33" t="s">
        <v>18</v>
      </c>
      <c r="F40" s="34">
        <v>0.96799999999999997</v>
      </c>
      <c r="G40" s="33">
        <v>1</v>
      </c>
      <c r="H40" s="33">
        <v>3.1E-2</v>
      </c>
      <c r="I40" s="33">
        <v>3.1E-2</v>
      </c>
      <c r="J40" s="32">
        <v>1</v>
      </c>
      <c r="K40" s="33">
        <v>1.9E-2</v>
      </c>
      <c r="L40" s="35">
        <v>1.9E-2</v>
      </c>
      <c r="N40" s="30" t="s">
        <v>19</v>
      </c>
      <c r="O40" s="31" t="s">
        <v>42</v>
      </c>
      <c r="P40" s="36" t="s">
        <v>35</v>
      </c>
      <c r="Q40" s="36">
        <v>0.84848484848484895</v>
      </c>
      <c r="R40" s="36">
        <v>6.1538460000000001E-3</v>
      </c>
      <c r="S40" s="37">
        <f>R40+Q40-1</f>
        <v>-0.14536130551515103</v>
      </c>
      <c r="T40" s="1"/>
      <c r="U40" s="38" t="s">
        <v>19</v>
      </c>
      <c r="V40" s="36" t="s">
        <v>41</v>
      </c>
      <c r="W40" s="36" t="s">
        <v>35</v>
      </c>
      <c r="X40" s="36">
        <v>1</v>
      </c>
      <c r="Y40" s="36">
        <v>0</v>
      </c>
      <c r="Z40" s="37">
        <f t="shared" si="1"/>
        <v>0</v>
      </c>
      <c r="AA40" s="18"/>
    </row>
    <row r="41" spans="1:27" ht="14.4" thickBot="1" x14ac:dyDescent="0.3">
      <c r="A41" s="39" t="s">
        <v>11</v>
      </c>
      <c r="B41" s="40" t="s">
        <v>46</v>
      </c>
      <c r="C41" s="40" t="s">
        <v>35</v>
      </c>
      <c r="D41" s="41">
        <v>1.4350000000000001</v>
      </c>
      <c r="E41" s="42">
        <v>0</v>
      </c>
      <c r="F41" s="43">
        <v>0</v>
      </c>
      <c r="G41" s="42">
        <v>0.44400000000000001</v>
      </c>
      <c r="H41" s="42">
        <v>0.27800000000000002</v>
      </c>
      <c r="I41" s="42">
        <v>0.83299999999999996</v>
      </c>
      <c r="J41" s="41">
        <v>0.77800000000000002</v>
      </c>
      <c r="K41" s="42">
        <v>0.38400000000000001</v>
      </c>
      <c r="L41" s="44">
        <v>0.60699999999999998</v>
      </c>
      <c r="N41" s="39" t="s">
        <v>11</v>
      </c>
      <c r="O41" s="40" t="s">
        <v>42</v>
      </c>
      <c r="P41" s="45" t="s">
        <v>35</v>
      </c>
      <c r="Q41" s="45">
        <v>0.375</v>
      </c>
      <c r="R41" s="45">
        <v>0.77500000000000002</v>
      </c>
      <c r="S41" s="46">
        <f t="shared" si="0"/>
        <v>0.14999999999999991</v>
      </c>
      <c r="T41" s="1"/>
      <c r="U41" s="47" t="s">
        <v>11</v>
      </c>
      <c r="V41" s="45" t="s">
        <v>41</v>
      </c>
      <c r="W41" s="45" t="s">
        <v>35</v>
      </c>
      <c r="X41" s="45">
        <v>0.86952154199999998</v>
      </c>
      <c r="Y41" s="45">
        <v>6.8257184058415424E-2</v>
      </c>
      <c r="Z41" s="46">
        <f t="shared" si="1"/>
        <v>-6.2221273941584609E-2</v>
      </c>
      <c r="AA41" s="18"/>
    </row>
    <row r="42" spans="1:27" x14ac:dyDescent="0.25">
      <c r="T42" s="1"/>
    </row>
    <row r="43" spans="1:27" x14ac:dyDescent="0.25">
      <c r="T43" s="1"/>
    </row>
    <row r="46" spans="1:27" ht="14.4" thickBot="1" x14ac:dyDescent="0.3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8"/>
      <c r="N46" s="48"/>
      <c r="O46" s="48"/>
    </row>
    <row r="47" spans="1:27" x14ac:dyDescent="0.25">
      <c r="B47" s="49"/>
      <c r="C47" s="53" t="s">
        <v>31</v>
      </c>
      <c r="D47" s="6" t="s">
        <v>33</v>
      </c>
      <c r="E47" s="6" t="s">
        <v>43</v>
      </c>
      <c r="F47" s="6" t="s">
        <v>47</v>
      </c>
      <c r="G47" s="54" t="s">
        <v>48</v>
      </c>
      <c r="H47" s="49"/>
      <c r="I47" s="53" t="s">
        <v>31</v>
      </c>
      <c r="J47" s="6" t="s">
        <v>33</v>
      </c>
      <c r="K47" s="6" t="s">
        <v>43</v>
      </c>
      <c r="L47" s="6" t="s">
        <v>47</v>
      </c>
      <c r="M47" s="54" t="s">
        <v>48</v>
      </c>
      <c r="N47" s="48"/>
      <c r="O47" s="48"/>
      <c r="S47" s="49"/>
      <c r="T47" s="49"/>
      <c r="U47" s="49"/>
      <c r="V47" s="7"/>
      <c r="W47" s="5"/>
      <c r="X47" s="5"/>
      <c r="Y47" s="5"/>
      <c r="Z47" s="5"/>
      <c r="AA47" s="5"/>
    </row>
    <row r="48" spans="1:27" x14ac:dyDescent="0.25">
      <c r="B48" s="49"/>
      <c r="C48" s="55" t="s">
        <v>32</v>
      </c>
      <c r="D48" s="56" t="s">
        <v>34</v>
      </c>
      <c r="E48" s="56" t="s">
        <v>44</v>
      </c>
      <c r="F48" s="57">
        <f>AVERAGE(D2:D21)</f>
        <v>1.6767857142857143</v>
      </c>
      <c r="G48" s="58">
        <f>STDEV(D2:D21)</f>
        <v>0.14634951765783619</v>
      </c>
      <c r="H48" s="49"/>
      <c r="I48" s="55" t="s">
        <v>50</v>
      </c>
      <c r="J48" s="59" t="s">
        <v>34</v>
      </c>
      <c r="K48" s="56" t="s">
        <v>36</v>
      </c>
      <c r="L48" s="57">
        <f>AVERAGE(Q2:Q21)</f>
        <v>0.7896345314028802</v>
      </c>
      <c r="M48" s="58">
        <f>STDEV(Q2:Q21)</f>
        <v>0.2398093378481537</v>
      </c>
      <c r="N48" s="48"/>
      <c r="O48" s="48"/>
      <c r="S48" s="49"/>
      <c r="T48" s="49"/>
      <c r="U48" s="49"/>
      <c r="V48" s="7"/>
      <c r="W48" s="5"/>
      <c r="X48" s="5"/>
      <c r="Y48" s="5"/>
      <c r="Z48" s="5"/>
      <c r="AA48" s="5"/>
    </row>
    <row r="49" spans="2:27" x14ac:dyDescent="0.25">
      <c r="B49" s="49"/>
      <c r="C49" s="17"/>
      <c r="D49" s="60"/>
      <c r="E49" s="60" t="s">
        <v>3</v>
      </c>
      <c r="F49" s="61">
        <f>Sheet2!B22</f>
        <v>18</v>
      </c>
      <c r="G49" s="16"/>
      <c r="H49" s="49"/>
      <c r="I49" s="17"/>
      <c r="J49" s="62"/>
      <c r="K49" s="60" t="s">
        <v>37</v>
      </c>
      <c r="L49" s="1">
        <f>AVERAGE(R2:R21)</f>
        <v>0.72705699621452857</v>
      </c>
      <c r="M49" s="16">
        <f>STDEV(R2:R21)</f>
        <v>0.27444229283394977</v>
      </c>
      <c r="N49" s="48"/>
      <c r="O49" s="48"/>
      <c r="S49" s="49"/>
      <c r="T49" s="49"/>
      <c r="U49" s="49"/>
      <c r="V49" s="7"/>
      <c r="W49" s="5"/>
      <c r="X49" s="5"/>
      <c r="Y49" s="5"/>
      <c r="Z49" s="5"/>
      <c r="AA49" s="5"/>
    </row>
    <row r="50" spans="2:27" x14ac:dyDescent="0.25">
      <c r="B50" s="49"/>
      <c r="C50" s="17"/>
      <c r="D50" s="60"/>
      <c r="E50" s="60" t="s">
        <v>4</v>
      </c>
      <c r="F50" s="1">
        <f>AVERAGE(G2:G21)</f>
        <v>0.28500000000000003</v>
      </c>
      <c r="G50" s="16">
        <f>STDEV(G2:G21)</f>
        <v>0.40211938525766194</v>
      </c>
      <c r="H50" s="49"/>
      <c r="I50" s="17"/>
      <c r="J50" s="62" t="s">
        <v>35</v>
      </c>
      <c r="K50" s="60" t="s">
        <v>36</v>
      </c>
      <c r="L50" s="1">
        <f>AVERAGE(Q22:Q41)</f>
        <v>0.7896345314028802</v>
      </c>
      <c r="M50" s="16">
        <f>STDEV(Q22:Q41)</f>
        <v>0.2398093378481537</v>
      </c>
      <c r="N50" s="48"/>
      <c r="O50" s="48"/>
      <c r="S50" s="49"/>
      <c r="T50" s="49"/>
      <c r="U50" s="49"/>
      <c r="V50" s="7"/>
      <c r="W50" s="5"/>
      <c r="X50" s="5"/>
      <c r="Y50" s="5"/>
      <c r="Z50" s="5"/>
      <c r="AA50" s="5"/>
    </row>
    <row r="51" spans="2:27" x14ac:dyDescent="0.25">
      <c r="B51" s="49"/>
      <c r="C51" s="17"/>
      <c r="D51" s="60"/>
      <c r="E51" s="60" t="s">
        <v>45</v>
      </c>
      <c r="F51" s="1">
        <f>AVERAGE(I2:I21)</f>
        <v>0.81750000000000012</v>
      </c>
      <c r="G51" s="16">
        <f>STDEV(I2:I21)</f>
        <v>0.28252386950858727</v>
      </c>
      <c r="H51" s="49"/>
      <c r="I51" s="63"/>
      <c r="J51" s="64"/>
      <c r="K51" s="64" t="s">
        <v>37</v>
      </c>
      <c r="L51" s="65">
        <f>AVERAGE(R22:R41)</f>
        <v>0.3716015701444445</v>
      </c>
      <c r="M51" s="66">
        <f>STDEV(R22:R41)</f>
        <v>0.29354249765272294</v>
      </c>
      <c r="N51" s="48"/>
      <c r="O51" s="48"/>
      <c r="S51" s="49"/>
      <c r="T51" s="49"/>
      <c r="U51" s="49"/>
      <c r="V51" s="7"/>
      <c r="W51" s="5"/>
      <c r="X51" s="5"/>
      <c r="Y51" s="5"/>
      <c r="Z51" s="5"/>
      <c r="AA51" s="5"/>
    </row>
    <row r="52" spans="2:27" x14ac:dyDescent="0.25">
      <c r="B52" s="49"/>
      <c r="C52" s="17"/>
      <c r="D52" s="60"/>
      <c r="E52" s="60" t="s">
        <v>7</v>
      </c>
      <c r="F52" s="1">
        <f>AVERAGE(J2:J21)</f>
        <v>0.30399999999999999</v>
      </c>
      <c r="G52" s="16">
        <f>STDEV(J2:J21)</f>
        <v>0.41887568812866566</v>
      </c>
      <c r="H52" s="49"/>
      <c r="I52" s="55" t="s">
        <v>51</v>
      </c>
      <c r="J52" s="59" t="s">
        <v>34</v>
      </c>
      <c r="K52" s="56" t="s">
        <v>36</v>
      </c>
      <c r="L52" s="57">
        <f>AVERAGE(X2:X21)</f>
        <v>0.96321169728928557</v>
      </c>
      <c r="M52" s="58">
        <f>STDEV(X2:X21)</f>
        <v>6.0485061887393901E-2</v>
      </c>
      <c r="N52" s="48"/>
      <c r="O52" s="48"/>
      <c r="S52" s="49"/>
      <c r="T52" s="49"/>
      <c r="U52" s="49"/>
      <c r="V52" s="7"/>
      <c r="W52" s="5"/>
      <c r="X52" s="5"/>
      <c r="Y52" s="5"/>
      <c r="Z52" s="5"/>
      <c r="AA52" s="5"/>
    </row>
    <row r="53" spans="2:27" x14ac:dyDescent="0.25">
      <c r="B53" s="49"/>
      <c r="C53" s="63"/>
      <c r="D53" s="64"/>
      <c r="E53" s="64" t="s">
        <v>49</v>
      </c>
      <c r="F53" s="65">
        <f>AVERAGE(L2:L21)</f>
        <v>0.80600000000000005</v>
      </c>
      <c r="G53" s="66">
        <f>STDEV(L2:L21)</f>
        <v>0.29211389271273852</v>
      </c>
      <c r="H53" s="49"/>
      <c r="I53" s="17"/>
      <c r="J53" s="62"/>
      <c r="K53" s="60" t="s">
        <v>37</v>
      </c>
      <c r="L53" s="1">
        <f>AVERAGE(Y2:Y21)</f>
        <v>0.36271867680090653</v>
      </c>
      <c r="M53" s="16">
        <f>STDEV(Y2:Y21)</f>
        <v>0.22133324742498786</v>
      </c>
      <c r="N53" s="48"/>
      <c r="O53" s="48"/>
      <c r="S53" s="49"/>
      <c r="T53" s="49"/>
      <c r="U53" s="49"/>
      <c r="V53" s="7"/>
      <c r="W53" s="5"/>
      <c r="X53" s="5"/>
      <c r="Y53" s="5"/>
      <c r="Z53" s="5"/>
      <c r="AA53" s="5"/>
    </row>
    <row r="54" spans="2:27" x14ac:dyDescent="0.25">
      <c r="B54" s="49"/>
      <c r="C54" s="67"/>
      <c r="D54" s="68" t="s">
        <v>35</v>
      </c>
      <c r="E54" s="56" t="s">
        <v>44</v>
      </c>
      <c r="F54" s="57">
        <f>AVERAGE(D22:D41)</f>
        <v>1.3340000000000001</v>
      </c>
      <c r="G54" s="58">
        <f>STDEV(D22:D41)</f>
        <v>0.21584803682220524</v>
      </c>
      <c r="H54" s="49"/>
      <c r="I54" s="17"/>
      <c r="J54" s="62" t="s">
        <v>35</v>
      </c>
      <c r="K54" s="60" t="s">
        <v>36</v>
      </c>
      <c r="L54" s="1">
        <f>AVERAGE(X22:X41)</f>
        <v>0.96321169728928557</v>
      </c>
      <c r="M54" s="16">
        <f>STDEV(X22:X41)</f>
        <v>6.0485061887393901E-2</v>
      </c>
      <c r="N54" s="48"/>
      <c r="O54" s="48"/>
      <c r="S54" s="49"/>
      <c r="T54" s="49"/>
      <c r="U54" s="49"/>
      <c r="V54" s="7"/>
      <c r="W54" s="5"/>
      <c r="X54" s="5"/>
      <c r="Y54" s="5"/>
      <c r="Z54" s="5"/>
      <c r="AA54" s="5"/>
    </row>
    <row r="55" spans="2:27" ht="14.4" thickBot="1" x14ac:dyDescent="0.3">
      <c r="B55" s="49"/>
      <c r="C55" s="69"/>
      <c r="D55" s="15"/>
      <c r="E55" s="60" t="s">
        <v>3</v>
      </c>
      <c r="F55" s="61">
        <f>Sheet2!C22</f>
        <v>18</v>
      </c>
      <c r="G55" s="16"/>
      <c r="H55" s="49"/>
      <c r="I55" s="70"/>
      <c r="J55" s="71"/>
      <c r="K55" s="71" t="s">
        <v>37</v>
      </c>
      <c r="L55" s="72">
        <f>AVERAGE(Y22:Y41)</f>
        <v>0.18669358498975994</v>
      </c>
      <c r="M55" s="73">
        <f>STDEV(Y22:Y41)</f>
        <v>0.16691251666895537</v>
      </c>
      <c r="N55" s="48"/>
      <c r="O55" s="48"/>
      <c r="S55" s="49"/>
      <c r="T55" s="49"/>
      <c r="U55" s="49"/>
      <c r="V55" s="7"/>
      <c r="W55" s="5"/>
      <c r="X55" s="5"/>
      <c r="Y55" s="5"/>
      <c r="Z55" s="5"/>
      <c r="AA55" s="5"/>
    </row>
    <row r="56" spans="2:27" x14ac:dyDescent="0.25">
      <c r="B56" s="49"/>
      <c r="C56" s="69"/>
      <c r="D56" s="15"/>
      <c r="E56" s="60" t="s">
        <v>4</v>
      </c>
      <c r="F56" s="1">
        <f>AVERAGE(G22:G41)</f>
        <v>0.25484210526315787</v>
      </c>
      <c r="G56" s="16">
        <f>STDEV(G22:G41)</f>
        <v>0.38889533912779367</v>
      </c>
      <c r="H56" s="49"/>
      <c r="I56" s="49"/>
      <c r="J56" s="49"/>
      <c r="K56" s="74"/>
      <c r="L56" s="75"/>
      <c r="M56" s="75"/>
      <c r="N56" s="48"/>
      <c r="O56" s="48"/>
      <c r="S56" s="49"/>
      <c r="T56" s="49"/>
      <c r="U56" s="49"/>
      <c r="V56" s="7"/>
      <c r="W56" s="5"/>
      <c r="X56" s="5"/>
      <c r="Y56" s="5"/>
      <c r="Z56" s="5"/>
      <c r="AA56" s="5"/>
    </row>
    <row r="57" spans="2:27" x14ac:dyDescent="0.25">
      <c r="B57" s="49"/>
      <c r="C57" s="69"/>
      <c r="D57" s="15"/>
      <c r="E57" s="60" t="s">
        <v>45</v>
      </c>
      <c r="F57" s="1">
        <f>AVERAGE(I22:I41)</f>
        <v>0.75719999999999998</v>
      </c>
      <c r="G57" s="16">
        <f>STDEV(I22:I41)</f>
        <v>0.35455555573881964</v>
      </c>
      <c r="H57" s="49"/>
      <c r="I57" s="49"/>
      <c r="J57" s="49"/>
      <c r="K57" s="74"/>
      <c r="L57" s="75"/>
      <c r="M57" s="75"/>
      <c r="N57" s="48"/>
      <c r="O57" s="48"/>
      <c r="S57" s="49"/>
      <c r="T57" s="49"/>
      <c r="U57" s="49"/>
      <c r="V57" s="7"/>
      <c r="W57" s="5"/>
      <c r="X57" s="5"/>
      <c r="Y57" s="5"/>
      <c r="Z57" s="5"/>
      <c r="AA57" s="5"/>
    </row>
    <row r="58" spans="2:27" x14ac:dyDescent="0.25">
      <c r="B58" s="49"/>
      <c r="C58" s="69"/>
      <c r="D58" s="15"/>
      <c r="E58" s="60" t="s">
        <v>7</v>
      </c>
      <c r="F58" s="1">
        <f>AVERAGE(J22:J41)</f>
        <v>0.27242105263157895</v>
      </c>
      <c r="G58" s="16">
        <f>STDEV(J22:J41)</f>
        <v>0.40513061210614171</v>
      </c>
      <c r="H58" s="49"/>
      <c r="I58" s="49"/>
      <c r="J58" s="49"/>
      <c r="K58" s="74"/>
      <c r="L58" s="75"/>
      <c r="M58" s="75"/>
      <c r="N58" s="48"/>
      <c r="O58" s="48"/>
      <c r="S58" s="49"/>
      <c r="T58" s="49"/>
      <c r="U58" s="49"/>
      <c r="V58" s="7"/>
      <c r="W58" s="5"/>
      <c r="X58" s="5"/>
      <c r="Y58" s="5"/>
      <c r="Z58" s="5"/>
      <c r="AA58" s="5"/>
    </row>
    <row r="59" spans="2:27" ht="14.4" thickBot="1" x14ac:dyDescent="0.3">
      <c r="B59" s="49"/>
      <c r="C59" s="76"/>
      <c r="D59" s="77"/>
      <c r="E59" s="71" t="s">
        <v>49</v>
      </c>
      <c r="F59" s="72">
        <f>AVERAGE(L22:L41)</f>
        <v>0.73334999999999995</v>
      </c>
      <c r="G59" s="73">
        <f>STDEV(L22:L41)</f>
        <v>0.36757917514462096</v>
      </c>
      <c r="H59" s="49"/>
      <c r="I59" s="49"/>
      <c r="J59" s="49"/>
      <c r="K59" s="74"/>
      <c r="L59" s="75"/>
      <c r="M59" s="75"/>
      <c r="N59" s="48"/>
      <c r="O59" s="48"/>
      <c r="S59" s="49"/>
      <c r="T59" s="49"/>
      <c r="U59" s="49"/>
      <c r="V59" s="7"/>
      <c r="W59" s="5"/>
      <c r="X59" s="5"/>
      <c r="Y59" s="5"/>
      <c r="Z59" s="5"/>
      <c r="AA59" s="5"/>
    </row>
    <row r="60" spans="2:27" x14ac:dyDescent="0.25">
      <c r="B60" s="49"/>
      <c r="C60" s="49"/>
      <c r="D60" s="49"/>
      <c r="E60" s="49"/>
      <c r="F60" s="49"/>
      <c r="G60" s="49"/>
      <c r="H60" s="49"/>
      <c r="I60" s="49"/>
      <c r="J60" s="49"/>
      <c r="K60" s="48"/>
      <c r="L60" s="48"/>
      <c r="M60" s="48"/>
      <c r="N60" s="48"/>
      <c r="O60" s="48"/>
      <c r="S60" s="49"/>
      <c r="T60" s="49"/>
      <c r="U60" s="49"/>
      <c r="V60" s="7"/>
      <c r="W60" s="5"/>
      <c r="X60" s="5"/>
      <c r="Y60" s="5"/>
      <c r="Z60" s="5"/>
      <c r="AA60" s="5"/>
    </row>
    <row r="61" spans="2:27" x14ac:dyDescent="0.25">
      <c r="B61" s="49"/>
      <c r="C61" s="49"/>
      <c r="D61" s="49"/>
      <c r="E61" s="49"/>
      <c r="F61" s="49"/>
      <c r="G61" s="49"/>
      <c r="H61" s="49"/>
      <c r="I61" s="49"/>
      <c r="J61" s="49"/>
      <c r="K61" s="48"/>
      <c r="L61" s="48"/>
      <c r="M61" s="48"/>
      <c r="N61" s="48"/>
      <c r="O61" s="48"/>
      <c r="S61" s="49"/>
      <c r="T61" s="49"/>
      <c r="U61" s="49"/>
      <c r="V61" s="7"/>
      <c r="W61" s="5"/>
      <c r="X61" s="5"/>
      <c r="Y61" s="5"/>
      <c r="Z61" s="5"/>
      <c r="AA61" s="5"/>
    </row>
    <row r="62" spans="2:27" x14ac:dyDescent="0.25">
      <c r="B62" s="49"/>
      <c r="C62" s="49"/>
      <c r="D62" s="49"/>
      <c r="E62" s="49"/>
      <c r="F62" s="49"/>
      <c r="G62" s="49"/>
      <c r="H62" s="49"/>
      <c r="I62" s="49"/>
      <c r="J62" s="49"/>
      <c r="K62" s="48"/>
      <c r="L62" s="48"/>
      <c r="M62" s="48"/>
      <c r="N62" s="48"/>
      <c r="O62" s="48"/>
      <c r="S62" s="49"/>
      <c r="T62" s="49"/>
      <c r="U62" s="49"/>
      <c r="V62" s="7"/>
      <c r="W62" s="5"/>
      <c r="X62" s="5"/>
      <c r="Y62" s="5"/>
      <c r="Z62" s="5"/>
      <c r="AA62" s="5"/>
    </row>
    <row r="63" spans="2:27" x14ac:dyDescent="0.25">
      <c r="B63" s="49"/>
      <c r="C63" s="49"/>
      <c r="D63" s="49"/>
      <c r="E63" s="49"/>
      <c r="F63" s="49"/>
      <c r="G63" s="49"/>
      <c r="H63" s="49"/>
      <c r="I63" s="49"/>
      <c r="J63" s="49"/>
      <c r="K63" s="48"/>
      <c r="L63" s="48"/>
      <c r="M63" s="48"/>
      <c r="N63" s="48"/>
      <c r="O63" s="48"/>
      <c r="S63" s="49"/>
      <c r="T63" s="49"/>
      <c r="U63" s="49"/>
      <c r="V63" s="7"/>
      <c r="W63" s="5"/>
      <c r="X63" s="5"/>
      <c r="Y63" s="5"/>
      <c r="Z63" s="5"/>
      <c r="AA63" s="5"/>
    </row>
    <row r="64" spans="2:27" x14ac:dyDescent="0.25">
      <c r="K64" s="48"/>
      <c r="L64" s="48"/>
      <c r="M64" s="48"/>
      <c r="N64" s="48"/>
      <c r="O64" s="48"/>
      <c r="S64" s="49"/>
      <c r="T64" s="49"/>
      <c r="U64" s="49"/>
      <c r="V64" s="7"/>
      <c r="W64" s="5"/>
      <c r="X64" s="5"/>
      <c r="Y64" s="5"/>
      <c r="Z64" s="5"/>
      <c r="AA64" s="5"/>
    </row>
    <row r="65" spans="11:27" x14ac:dyDescent="0.25">
      <c r="K65" s="48"/>
      <c r="L65" s="48"/>
      <c r="M65" s="48"/>
      <c r="N65" s="48"/>
      <c r="O65" s="48"/>
      <c r="S65" s="49"/>
      <c r="T65" s="49"/>
      <c r="U65" s="49"/>
      <c r="V65" s="7"/>
      <c r="W65" s="5"/>
      <c r="X65" s="5"/>
      <c r="Y65" s="5"/>
      <c r="Z65" s="5"/>
      <c r="AA65" s="5"/>
    </row>
    <row r="66" spans="11:27" x14ac:dyDescent="0.25">
      <c r="K66" s="48"/>
      <c r="L66" s="48"/>
      <c r="M66" s="48"/>
      <c r="N66" s="48"/>
      <c r="O66" s="48"/>
      <c r="S66" s="49"/>
      <c r="T66" s="49"/>
      <c r="U66" s="49"/>
      <c r="V66" s="7"/>
      <c r="W66" s="5"/>
      <c r="X66" s="5"/>
      <c r="Y66" s="5"/>
      <c r="Z66" s="5"/>
      <c r="AA66" s="5"/>
    </row>
    <row r="67" spans="11:27" x14ac:dyDescent="0.25">
      <c r="K67" s="48"/>
      <c r="L67" s="48"/>
      <c r="M67" s="48"/>
      <c r="N67" s="48"/>
      <c r="O67" s="48"/>
      <c r="S67" s="49"/>
      <c r="T67" s="49"/>
      <c r="U67" s="49"/>
      <c r="V67" s="7"/>
      <c r="W67" s="5"/>
      <c r="X67" s="5"/>
      <c r="Y67" s="5"/>
      <c r="Z67" s="5"/>
      <c r="AA67" s="5"/>
    </row>
    <row r="68" spans="11:27" x14ac:dyDescent="0.25">
      <c r="K68" s="48"/>
      <c r="L68" s="48"/>
      <c r="M68" s="48"/>
      <c r="N68" s="48"/>
      <c r="O68" s="48"/>
      <c r="S68" s="49"/>
      <c r="T68" s="49"/>
      <c r="U68" s="49"/>
      <c r="V68" s="7"/>
      <c r="W68" s="5"/>
      <c r="X68" s="5"/>
      <c r="Y68" s="5"/>
      <c r="Z68" s="5"/>
      <c r="AA68" s="5"/>
    </row>
    <row r="69" spans="11:27" x14ac:dyDescent="0.25">
      <c r="K69" s="48"/>
      <c r="L69" s="48"/>
      <c r="M69" s="48"/>
      <c r="N69" s="48"/>
      <c r="O69" s="48"/>
      <c r="S69" s="49"/>
      <c r="T69" s="49"/>
      <c r="U69" s="49"/>
      <c r="V69" s="7"/>
      <c r="W69" s="5"/>
      <c r="X69" s="5"/>
      <c r="Y69" s="5"/>
      <c r="Z69" s="5"/>
      <c r="AA69" s="5"/>
    </row>
    <row r="70" spans="11:27" x14ac:dyDescent="0.25">
      <c r="K70" s="48"/>
      <c r="L70" s="48"/>
      <c r="M70" s="48"/>
      <c r="N70" s="48"/>
      <c r="O70" s="48"/>
      <c r="S70" s="49"/>
      <c r="T70" s="49"/>
      <c r="U70" s="49"/>
      <c r="V70" s="7"/>
      <c r="W70" s="5"/>
      <c r="X70" s="5"/>
      <c r="Y70" s="5"/>
      <c r="Z70" s="5"/>
      <c r="AA70" s="5"/>
    </row>
    <row r="71" spans="11:27" x14ac:dyDescent="0.25">
      <c r="K71" s="48"/>
      <c r="L71" s="48"/>
      <c r="M71" s="48"/>
      <c r="N71" s="48"/>
      <c r="O71" s="48"/>
      <c r="S71" s="49"/>
      <c r="T71" s="49"/>
      <c r="U71" s="49"/>
      <c r="V71" s="7"/>
      <c r="W71" s="5"/>
      <c r="X71" s="5"/>
      <c r="Y71" s="5"/>
      <c r="Z71" s="5"/>
      <c r="AA71" s="5"/>
    </row>
    <row r="72" spans="11:27" x14ac:dyDescent="0.25">
      <c r="K72" s="48"/>
      <c r="L72" s="48"/>
      <c r="M72" s="48"/>
      <c r="N72" s="48"/>
      <c r="O72" s="48"/>
      <c r="S72" s="49"/>
      <c r="T72" s="49"/>
      <c r="U72" s="49"/>
      <c r="V72" s="7"/>
      <c r="W72" s="5"/>
      <c r="X72" s="5"/>
      <c r="Y72" s="5"/>
      <c r="Z72" s="5"/>
      <c r="AA72" s="5"/>
    </row>
    <row r="73" spans="11:27" x14ac:dyDescent="0.25">
      <c r="K73" s="48"/>
      <c r="L73" s="48"/>
      <c r="M73" s="48"/>
      <c r="N73" s="48"/>
      <c r="O73" s="48"/>
      <c r="S73" s="49"/>
      <c r="T73" s="49"/>
      <c r="U73" s="49"/>
      <c r="V73" s="7"/>
      <c r="W73" s="5"/>
      <c r="X73" s="5"/>
      <c r="Y73" s="5"/>
      <c r="Z73" s="5"/>
      <c r="AA73" s="5"/>
    </row>
    <row r="74" spans="11:27" x14ac:dyDescent="0.25">
      <c r="K74" s="48"/>
      <c r="L74" s="48"/>
      <c r="M74" s="48"/>
      <c r="N74" s="48"/>
      <c r="O74" s="48"/>
      <c r="S74" s="49"/>
      <c r="T74" s="49"/>
      <c r="U74" s="49"/>
      <c r="V74" s="7"/>
      <c r="W74" s="5"/>
      <c r="X74" s="5"/>
      <c r="Y74" s="5"/>
      <c r="Z74" s="5"/>
      <c r="AA74" s="5"/>
    </row>
    <row r="75" spans="11:27" x14ac:dyDescent="0.25">
      <c r="K75" s="48"/>
      <c r="L75" s="48"/>
      <c r="M75" s="48"/>
      <c r="N75" s="48"/>
      <c r="O75" s="48"/>
      <c r="S75" s="49"/>
      <c r="T75" s="49"/>
      <c r="U75" s="49"/>
      <c r="V75" s="7"/>
      <c r="W75" s="5"/>
      <c r="X75" s="5"/>
      <c r="Y75" s="5"/>
      <c r="Z75" s="5"/>
      <c r="AA75" s="5"/>
    </row>
    <row r="76" spans="11:27" x14ac:dyDescent="0.25">
      <c r="K76" s="48"/>
      <c r="L76" s="48"/>
      <c r="M76" s="48"/>
      <c r="N76" s="48"/>
      <c r="O76" s="48"/>
      <c r="S76" s="49"/>
      <c r="T76" s="49"/>
      <c r="U76" s="49"/>
      <c r="V76" s="7"/>
      <c r="W76" s="5"/>
      <c r="X76" s="5"/>
      <c r="Y76" s="5"/>
      <c r="Z76" s="5"/>
      <c r="AA76" s="5"/>
    </row>
    <row r="77" spans="11:27" x14ac:dyDescent="0.25">
      <c r="K77" s="48"/>
      <c r="L77" s="48"/>
      <c r="M77" s="48"/>
      <c r="N77" s="48"/>
      <c r="O77" s="48"/>
      <c r="S77" s="49"/>
      <c r="T77" s="49"/>
      <c r="U77" s="49"/>
      <c r="V77" s="7"/>
      <c r="W77" s="5"/>
      <c r="X77" s="5"/>
      <c r="Y77" s="5"/>
      <c r="Z77" s="5"/>
      <c r="AA77" s="5"/>
    </row>
    <row r="78" spans="11:27" x14ac:dyDescent="0.25">
      <c r="K78" s="48"/>
      <c r="L78" s="48"/>
      <c r="M78" s="48"/>
      <c r="N78" s="48"/>
      <c r="O78" s="48"/>
      <c r="S78" s="49"/>
      <c r="T78" s="49"/>
      <c r="U78" s="49"/>
      <c r="V78" s="7"/>
      <c r="W78" s="5"/>
      <c r="X78" s="5"/>
      <c r="Y78" s="5"/>
      <c r="Z78" s="5"/>
      <c r="AA78" s="5"/>
    </row>
    <row r="79" spans="11:27" x14ac:dyDescent="0.25">
      <c r="K79" s="48"/>
      <c r="L79" s="48"/>
      <c r="M79" s="48"/>
      <c r="N79" s="48"/>
      <c r="O79" s="48"/>
      <c r="S79" s="49"/>
      <c r="T79" s="49"/>
      <c r="U79" s="49"/>
      <c r="V79" s="7"/>
      <c r="W79" s="5"/>
      <c r="X79" s="5"/>
      <c r="Y79" s="5"/>
      <c r="Z79" s="5"/>
      <c r="AA79" s="5"/>
    </row>
    <row r="80" spans="11:27" x14ac:dyDescent="0.25">
      <c r="K80" s="48"/>
      <c r="L80" s="48"/>
      <c r="M80" s="48"/>
      <c r="N80" s="48"/>
      <c r="O80" s="48"/>
      <c r="S80" s="49"/>
      <c r="T80" s="49"/>
      <c r="U80" s="49"/>
      <c r="V80" s="7"/>
      <c r="W80" s="5"/>
      <c r="X80" s="5"/>
      <c r="Y80" s="5"/>
      <c r="Z80" s="5"/>
      <c r="AA80" s="5"/>
    </row>
    <row r="81" spans="11:27" x14ac:dyDescent="0.25">
      <c r="K81" s="48"/>
      <c r="L81" s="48"/>
      <c r="M81" s="48"/>
      <c r="N81" s="48"/>
      <c r="O81" s="48"/>
      <c r="S81" s="49"/>
      <c r="T81" s="49"/>
      <c r="U81" s="49"/>
      <c r="V81" s="7"/>
      <c r="W81" s="5"/>
      <c r="X81" s="5"/>
      <c r="Y81" s="5"/>
      <c r="Z81" s="5"/>
      <c r="AA81" s="5"/>
    </row>
    <row r="82" spans="11:27" x14ac:dyDescent="0.25">
      <c r="K82" s="48"/>
      <c r="L82" s="48"/>
      <c r="M82" s="48"/>
      <c r="N82" s="48"/>
      <c r="O82" s="48"/>
      <c r="S82" s="49"/>
      <c r="T82" s="49"/>
      <c r="U82" s="49"/>
      <c r="V82" s="7"/>
      <c r="W82" s="5"/>
      <c r="X82" s="5"/>
      <c r="Y82" s="5"/>
      <c r="Z82" s="5"/>
      <c r="AA82" s="5"/>
    </row>
  </sheetData>
  <sortState ref="P2:U21">
    <sortCondition ref="P22:P4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9B43-2101-4FD5-97EF-7E58DEECC5E1}">
  <dimension ref="A1:C22"/>
  <sheetViews>
    <sheetView workbookViewId="0">
      <selection activeCell="G18" sqref="G18"/>
    </sheetView>
  </sheetViews>
  <sheetFormatPr defaultRowHeight="14.4" x14ac:dyDescent="0.3"/>
  <cols>
    <col min="2" max="2" width="8.88671875" style="50"/>
  </cols>
  <sheetData>
    <row r="1" spans="1:3" x14ac:dyDescent="0.3">
      <c r="A1" t="s">
        <v>0</v>
      </c>
      <c r="B1" s="50" t="s">
        <v>3</v>
      </c>
      <c r="C1" t="s">
        <v>3</v>
      </c>
    </row>
    <row r="2" spans="1:3" x14ac:dyDescent="0.3">
      <c r="A2" s="8" t="s">
        <v>16</v>
      </c>
      <c r="B2" s="50">
        <f>IF(Sheet1!F2&gt;0.1,1,0)</f>
        <v>1</v>
      </c>
      <c r="C2">
        <f>IF(Sheet1!F22&gt;0.1,1,0)</f>
        <v>1</v>
      </c>
    </row>
    <row r="3" spans="1:3" x14ac:dyDescent="0.3">
      <c r="A3" s="8" t="s">
        <v>14</v>
      </c>
      <c r="B3" s="50">
        <f>IF(Sheet1!F3&gt;0.1,1,0)</f>
        <v>1</v>
      </c>
      <c r="C3">
        <f>IF(Sheet1!F23&gt;0.1,1,0)</f>
        <v>1</v>
      </c>
    </row>
    <row r="4" spans="1:3" x14ac:dyDescent="0.3">
      <c r="A4" s="8" t="s">
        <v>21</v>
      </c>
      <c r="B4" s="50">
        <f>IF(Sheet1!F4&gt;0.1,1,0)</f>
        <v>1</v>
      </c>
      <c r="C4">
        <f>IF(Sheet1!F24&gt;0.1,1,0)</f>
        <v>1</v>
      </c>
    </row>
    <row r="5" spans="1:3" x14ac:dyDescent="0.3">
      <c r="A5" s="8" t="s">
        <v>20</v>
      </c>
      <c r="B5" s="50">
        <f>IF(Sheet1!F5&gt;0.1,1,0)</f>
        <v>1</v>
      </c>
      <c r="C5">
        <f>IF(Sheet1!F25&gt;0.1,1,0)</f>
        <v>1</v>
      </c>
    </row>
    <row r="6" spans="1:3" x14ac:dyDescent="0.3">
      <c r="A6" s="8" t="s">
        <v>22</v>
      </c>
      <c r="B6" s="50">
        <f>IF(Sheet1!F6&gt;0.1,1,0)</f>
        <v>1</v>
      </c>
      <c r="C6">
        <f>IF(Sheet1!F26&gt;0.1,1,0)</f>
        <v>1</v>
      </c>
    </row>
    <row r="7" spans="1:3" x14ac:dyDescent="0.3">
      <c r="A7" s="8" t="s">
        <v>23</v>
      </c>
      <c r="B7" s="50">
        <f>IF(Sheet1!F7&gt;0.1,1,0)</f>
        <v>1</v>
      </c>
      <c r="C7">
        <f>IF(Sheet1!F27&gt;0.1,1,0)</f>
        <v>1</v>
      </c>
    </row>
    <row r="8" spans="1:3" x14ac:dyDescent="0.3">
      <c r="A8" s="8" t="s">
        <v>15</v>
      </c>
      <c r="B8" s="50">
        <f>IF(Sheet1!F8&gt;0.1,1,0)</f>
        <v>1</v>
      </c>
      <c r="C8">
        <f>IF(Sheet1!F28&gt;0.1,1,0)</f>
        <v>1</v>
      </c>
    </row>
    <row r="9" spans="1:3" x14ac:dyDescent="0.3">
      <c r="A9" s="8" t="s">
        <v>17</v>
      </c>
      <c r="B9" s="50">
        <f>IF(Sheet1!F9&gt;0.1,1,0)</f>
        <v>1</v>
      </c>
      <c r="C9">
        <f>IF(Sheet1!F29&gt;0.1,1,0)</f>
        <v>1</v>
      </c>
    </row>
    <row r="10" spans="1:3" x14ac:dyDescent="0.3">
      <c r="A10" s="8" t="s">
        <v>10</v>
      </c>
      <c r="B10" s="50">
        <f>IF(Sheet1!F10&gt;0.1,1,0)</f>
        <v>0</v>
      </c>
      <c r="C10">
        <f>IF(Sheet1!F30&gt;0.1,1,0)</f>
        <v>0</v>
      </c>
    </row>
    <row r="11" spans="1:3" x14ac:dyDescent="0.3">
      <c r="A11" s="8" t="s">
        <v>24</v>
      </c>
      <c r="B11" s="50">
        <f>IF(Sheet1!F11&gt;0.1,1,0)</f>
        <v>1</v>
      </c>
      <c r="C11">
        <f>IF(Sheet1!F31&gt;0.1,1,0)</f>
        <v>1</v>
      </c>
    </row>
    <row r="12" spans="1:3" x14ac:dyDescent="0.3">
      <c r="A12" s="8" t="s">
        <v>25</v>
      </c>
      <c r="B12" s="50">
        <f>IF(Sheet1!F12&gt;0.1,1,0)</f>
        <v>1</v>
      </c>
      <c r="C12">
        <f>IF(Sheet1!F32&gt;0.1,1,0)</f>
        <v>1</v>
      </c>
    </row>
    <row r="13" spans="1:3" x14ac:dyDescent="0.3">
      <c r="A13" s="8" t="s">
        <v>13</v>
      </c>
      <c r="B13" s="50">
        <f>IF(Sheet1!F13&gt;0.1,1,0)</f>
        <v>1</v>
      </c>
      <c r="C13">
        <f>IF(Sheet1!F33&gt;0.1,1,0)</f>
        <v>1</v>
      </c>
    </row>
    <row r="14" spans="1:3" x14ac:dyDescent="0.3">
      <c r="A14" s="8" t="s">
        <v>12</v>
      </c>
      <c r="B14" s="50">
        <f>IF(Sheet1!F14&gt;0.1,1,0)</f>
        <v>1</v>
      </c>
      <c r="C14">
        <f>IF(Sheet1!F34&gt;0.1,1,0)</f>
        <v>1</v>
      </c>
    </row>
    <row r="15" spans="1:3" x14ac:dyDescent="0.3">
      <c r="A15" s="8" t="s">
        <v>26</v>
      </c>
      <c r="B15" s="50">
        <f>IF(Sheet1!F15&gt;0.1,1,0)</f>
        <v>1</v>
      </c>
      <c r="C15">
        <f>IF(Sheet1!F35&gt;0.1,1,0)</f>
        <v>1</v>
      </c>
    </row>
    <row r="16" spans="1:3" x14ac:dyDescent="0.3">
      <c r="A16" s="8" t="s">
        <v>27</v>
      </c>
      <c r="B16" s="50">
        <f>IF(Sheet1!F16&gt;0.1,1,0)</f>
        <v>1</v>
      </c>
      <c r="C16">
        <f>IF(Sheet1!F36&gt;0.1,1,0)</f>
        <v>1</v>
      </c>
    </row>
    <row r="17" spans="1:3" x14ac:dyDescent="0.3">
      <c r="A17" s="8" t="s">
        <v>28</v>
      </c>
      <c r="B17" s="50">
        <f>IF(Sheet1!F17&gt;0.1,1,0)</f>
        <v>1</v>
      </c>
      <c r="C17">
        <f>IF(Sheet1!F37&gt;0.1,1,0)</f>
        <v>1</v>
      </c>
    </row>
    <row r="18" spans="1:3" x14ac:dyDescent="0.3">
      <c r="A18" s="8" t="s">
        <v>29</v>
      </c>
      <c r="B18" s="50">
        <f>IF(Sheet1!F18&gt;0.1,1,0)</f>
        <v>1</v>
      </c>
      <c r="C18">
        <f>IF(Sheet1!F38&gt;0.1,1,0)</f>
        <v>1</v>
      </c>
    </row>
    <row r="19" spans="1:3" x14ac:dyDescent="0.3">
      <c r="A19" s="8" t="s">
        <v>30</v>
      </c>
      <c r="B19" s="50">
        <f>IF(Sheet1!F19&gt;0.1,1,0)</f>
        <v>1</v>
      </c>
      <c r="C19">
        <f>IF(Sheet1!F39&gt;0.1,1,0)</f>
        <v>1</v>
      </c>
    </row>
    <row r="20" spans="1:3" x14ac:dyDescent="0.3">
      <c r="A20" s="8" t="s">
        <v>19</v>
      </c>
      <c r="B20" s="50">
        <f>IF(Sheet1!F20&gt;0.1,1,0)</f>
        <v>1</v>
      </c>
      <c r="C20">
        <f>IF(Sheet1!F40&gt;0.1,1,0)</f>
        <v>1</v>
      </c>
    </row>
    <row r="21" spans="1:3" x14ac:dyDescent="0.3">
      <c r="A21" s="23" t="s">
        <v>11</v>
      </c>
      <c r="B21" s="50">
        <f>IF(Sheet1!F21&gt;0.1,1,0)</f>
        <v>0</v>
      </c>
      <c r="C21">
        <f>IF(Sheet1!F41&gt;0.1,1,0)</f>
        <v>0</v>
      </c>
    </row>
    <row r="22" spans="1:3" x14ac:dyDescent="0.3">
      <c r="B22" s="50">
        <f>SUM(B2:B21)</f>
        <v>18</v>
      </c>
      <c r="C22" s="50">
        <f>SUM(C2:C21)</f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4D94C725AB804996C565D9373BEB15" ma:contentTypeVersion="14" ma:contentTypeDescription="Een nieuw document maken." ma:contentTypeScope="" ma:versionID="128e83dfad05737f4a16d46e2e3516fe">
  <xsd:schema xmlns:xsd="http://www.w3.org/2001/XMLSchema" xmlns:xs="http://www.w3.org/2001/XMLSchema" xmlns:p="http://schemas.microsoft.com/office/2006/metadata/properties" xmlns:ns3="6c11e839-5721-4ea4-a2ab-63d430d0e5a8" xmlns:ns4="bf3224c1-4b1c-4f09-8cb0-e74a2a9d4ee9" targetNamespace="http://schemas.microsoft.com/office/2006/metadata/properties" ma:root="true" ma:fieldsID="79ef18269d65c8c04029f24db1cb525c" ns3:_="" ns4:_="">
    <xsd:import namespace="6c11e839-5721-4ea4-a2ab-63d430d0e5a8"/>
    <xsd:import namespace="bf3224c1-4b1c-4f09-8cb0-e74a2a9d4e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1e839-5721-4ea4-a2ab-63d430d0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224c1-4b1c-4f09-8cb0-e74a2a9d4ee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1DF8AD-95BD-41BB-AF93-F5E7270F70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D701B2-C77D-4695-95E5-104A372ADB1A}">
  <ds:schemaRefs>
    <ds:schemaRef ds:uri="6c11e839-5721-4ea4-a2ab-63d430d0e5a8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f3224c1-4b1c-4f09-8cb0-e74a2a9d4ee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BEB92F5-F407-44C6-8081-7537A6210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11e839-5721-4ea4-a2ab-63d430d0e5a8"/>
    <ds:schemaRef ds:uri="bf3224c1-4b1c-4f09-8cb0-e74a2a9d4e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2022-02-04T09:46:58Z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0x010100824D94C725AB804996C565D9373BEB15</vt:lpwstr>
  </property>
</Properties>
</file>