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7550" windowHeight="8010" firstSheet="1" activeTab="2"/>
  </bookViews>
  <sheets>
    <sheet name="GS2" sheetId="1" r:id="rId1"/>
    <sheet name="GS3" sheetId="2" r:id="rId2"/>
    <sheet name="GS8" sheetId="3" r:id="rId3"/>
    <sheet name="Worksheet" sheetId="7" r:id="rId4"/>
    <sheet name="GS8 Historical" sheetId="5" r:id="rId5"/>
    <sheet name="GS8 Current" sheetId="6" r:id="rId6"/>
  </sheets>
  <calcPr calcId="145621"/>
</workbook>
</file>

<file path=xl/calcChain.xml><?xml version="1.0" encoding="utf-8"?>
<calcChain xmlns="http://schemas.openxmlformats.org/spreadsheetml/2006/main">
  <c r="C17" i="3" l="1"/>
  <c r="I24" i="7"/>
  <c r="C16" i="3"/>
  <c r="C15" i="3"/>
  <c r="C14" i="3"/>
  <c r="C10" i="3"/>
  <c r="C11" i="3"/>
  <c r="C12" i="3"/>
  <c r="C13" i="3"/>
  <c r="C9" i="3"/>
  <c r="C5" i="3"/>
  <c r="C6" i="3"/>
  <c r="C4" i="3"/>
  <c r="C3" i="3"/>
  <c r="C2" i="3"/>
  <c r="B7" i="7"/>
  <c r="B10" i="7" s="1"/>
  <c r="I10" i="7" s="1"/>
  <c r="B9" i="7" l="1"/>
  <c r="I9" i="7" s="1"/>
  <c r="B14" i="7"/>
  <c r="I14" i="7" s="1"/>
  <c r="B13" i="7"/>
  <c r="I13" i="7" s="1"/>
  <c r="B11" i="7"/>
  <c r="I11" i="7" s="1"/>
  <c r="C18" i="6"/>
  <c r="C19" i="6"/>
  <c r="C20" i="6"/>
  <c r="C17" i="6"/>
  <c r="C10" i="6"/>
  <c r="C11" i="6"/>
  <c r="C12" i="6"/>
  <c r="C13" i="6"/>
  <c r="C9" i="6"/>
  <c r="C3" i="6"/>
  <c r="C2" i="6"/>
  <c r="B4" i="6"/>
  <c r="B2" i="6"/>
  <c r="C10" i="1" l="1"/>
  <c r="C11" i="1" s="1"/>
  <c r="C12" i="1" s="1"/>
  <c r="C13" i="1" s="1"/>
  <c r="C2" i="1"/>
  <c r="B10" i="1"/>
  <c r="B11" i="1" s="1"/>
  <c r="B12" i="1" s="1"/>
  <c r="B13" i="1" s="1"/>
  <c r="B2" i="1"/>
</calcChain>
</file>

<file path=xl/sharedStrings.xml><?xml version="1.0" encoding="utf-8"?>
<sst xmlns="http://schemas.openxmlformats.org/spreadsheetml/2006/main" count="135" uniqueCount="51">
  <si>
    <t>TOU A</t>
  </si>
  <si>
    <t>TOU B</t>
  </si>
  <si>
    <t>T&amp;D</t>
  </si>
  <si>
    <t>DWR Bond</t>
  </si>
  <si>
    <t>URG Summer on</t>
  </si>
  <si>
    <t>mid</t>
  </si>
  <si>
    <t>off</t>
  </si>
  <si>
    <t xml:space="preserve">URG Winter mid </t>
  </si>
  <si>
    <t xml:space="preserve">DWR Summer on </t>
  </si>
  <si>
    <t>mid'</t>
  </si>
  <si>
    <t>DWR winter mid</t>
  </si>
  <si>
    <t>Fac Related Dem</t>
  </si>
  <si>
    <t xml:space="preserve">Time Related Demand Summer </t>
  </si>
  <si>
    <t>Time Related Demand Summer mid</t>
  </si>
  <si>
    <t>Power Factor adj</t>
  </si>
  <si>
    <t>Capacity Res Charge</t>
  </si>
  <si>
    <t>Backup Time Rel Demand Summer on</t>
  </si>
  <si>
    <t>Backup Time Rel Demand Summer mid</t>
  </si>
  <si>
    <t>TOU B - 2kV  to 50 kW</t>
  </si>
  <si>
    <t>TOU B - greater than 50 kW</t>
  </si>
  <si>
    <t xml:space="preserve">DWREC Summer on </t>
  </si>
  <si>
    <t>DWREC winter mid</t>
  </si>
  <si>
    <t>DWRBC</t>
  </si>
  <si>
    <t>TRBAA</t>
  </si>
  <si>
    <t>RSBAA</t>
  </si>
  <si>
    <t>TACBAA</t>
  </si>
  <si>
    <t>Distrib</t>
  </si>
  <si>
    <t>NSGC</t>
  </si>
  <si>
    <t>NDC</t>
  </si>
  <si>
    <t>PPPC</t>
  </si>
  <si>
    <t>PUCRF</t>
  </si>
  <si>
    <t>TOTAL</t>
  </si>
  <si>
    <t>Delivery</t>
  </si>
  <si>
    <t>UG</t>
  </si>
  <si>
    <t>Summer On-Peak</t>
  </si>
  <si>
    <t>Summer Mid-Peak</t>
  </si>
  <si>
    <t>Summer Off-Peak</t>
  </si>
  <si>
    <t>Winter On-Peak</t>
  </si>
  <si>
    <t>Winter Mid-Peak</t>
  </si>
  <si>
    <t>Winter Off-Peak</t>
  </si>
  <si>
    <t>DWREC</t>
  </si>
  <si>
    <t>Demand Charge</t>
  </si>
  <si>
    <t>FR</t>
  </si>
  <si>
    <t>Time-Related</t>
  </si>
  <si>
    <t>Generation</t>
  </si>
  <si>
    <t>Trans (TOTCA)</t>
  </si>
  <si>
    <t>T&amp;D (Delivery)</t>
  </si>
  <si>
    <t xml:space="preserve">UG Winter mid </t>
  </si>
  <si>
    <t>UG Summer on</t>
  </si>
  <si>
    <t>PF</t>
  </si>
  <si>
    <t>Source: https://www.sce.com/NR/sc3/tm2/pdf/ce54-12.pdf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</si>
</sst>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9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552450</xdr:colOff>
      <xdr:row>0</xdr:row>
      <xdr:rowOff>152400</xdr:rowOff>
    </xdr:from>
    <xdr:to>
      <xdr:col>33</xdr:col>
      <xdr:colOff>293632</xdr:colOff>
      <xdr:row>37</xdr:row>
      <xdr:rowOff>27710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152400"/>
          <a:ext cx="13152382" cy="69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4" sqref="A4:A8"/>
    </sheetView>
  </sheetViews>
  <sheetFormatPr defaultRowHeight="15" x14ac:dyDescent="0.25"/>
  <cols>
    <col min="1" max="1" width="35.85546875" bestFit="1" customWidth="1"/>
    <col min="2" max="3" width="8.71093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f>0.02204-0.00513</f>
        <v>1.6910000000000001E-2</v>
      </c>
      <c r="C2">
        <f>0.02204-0.00513</f>
        <v>1.6910000000000001E-2</v>
      </c>
    </row>
    <row r="3" spans="1:3" x14ac:dyDescent="0.25">
      <c r="A3" t="s">
        <v>3</v>
      </c>
      <c r="B3">
        <v>5.13E-3</v>
      </c>
      <c r="C3">
        <v>5.13E-3</v>
      </c>
    </row>
    <row r="4" spans="1:3" x14ac:dyDescent="0.25">
      <c r="A4" t="s">
        <v>4</v>
      </c>
      <c r="B4">
        <v>0.36198000000000002</v>
      </c>
      <c r="C4">
        <v>0.12056</v>
      </c>
    </row>
    <row r="5" spans="1:3" x14ac:dyDescent="0.25">
      <c r="A5" t="s">
        <v>5</v>
      </c>
      <c r="B5">
        <v>0.127</v>
      </c>
      <c r="C5">
        <v>6.787E-2</v>
      </c>
    </row>
    <row r="6" spans="1:3" x14ac:dyDescent="0.25">
      <c r="A6" t="s">
        <v>6</v>
      </c>
      <c r="B6">
        <v>3.9E-2</v>
      </c>
      <c r="C6">
        <v>3.9E-2</v>
      </c>
    </row>
    <row r="7" spans="1:3" x14ac:dyDescent="0.25">
      <c r="A7" t="s">
        <v>7</v>
      </c>
      <c r="B7">
        <v>6.4549999999999996E-2</v>
      </c>
      <c r="C7">
        <v>6.4549999999999996E-2</v>
      </c>
    </row>
    <row r="8" spans="1:3" x14ac:dyDescent="0.25">
      <c r="A8" t="s">
        <v>6</v>
      </c>
      <c r="B8">
        <v>3.5720000000000002E-2</v>
      </c>
      <c r="C8">
        <v>3.5720000000000002E-2</v>
      </c>
    </row>
    <row r="9" spans="1:3" x14ac:dyDescent="0.25">
      <c r="A9" t="s">
        <v>8</v>
      </c>
      <c r="B9">
        <v>-5.9300000000000004E-3</v>
      </c>
      <c r="C9">
        <v>-5.9300000000000004E-3</v>
      </c>
    </row>
    <row r="10" spans="1:3" x14ac:dyDescent="0.25">
      <c r="A10" t="s">
        <v>9</v>
      </c>
      <c r="B10">
        <f t="shared" ref="B10:C13" si="0">B9</f>
        <v>-5.9300000000000004E-3</v>
      </c>
      <c r="C10">
        <f t="shared" si="0"/>
        <v>-5.9300000000000004E-3</v>
      </c>
    </row>
    <row r="11" spans="1:3" x14ac:dyDescent="0.25">
      <c r="A11" t="s">
        <v>6</v>
      </c>
      <c r="B11">
        <f t="shared" si="0"/>
        <v>-5.9300000000000004E-3</v>
      </c>
      <c r="C11">
        <f t="shared" si="0"/>
        <v>-5.9300000000000004E-3</v>
      </c>
    </row>
    <row r="12" spans="1:3" x14ac:dyDescent="0.25">
      <c r="A12" t="s">
        <v>10</v>
      </c>
      <c r="B12">
        <f t="shared" si="0"/>
        <v>-5.9300000000000004E-3</v>
      </c>
      <c r="C12">
        <f t="shared" si="0"/>
        <v>-5.9300000000000004E-3</v>
      </c>
    </row>
    <row r="13" spans="1:3" x14ac:dyDescent="0.25">
      <c r="A13" t="s">
        <v>6</v>
      </c>
      <c r="B13">
        <f t="shared" si="0"/>
        <v>-5.9300000000000004E-3</v>
      </c>
      <c r="C13">
        <f t="shared" si="0"/>
        <v>-5.9300000000000004E-3</v>
      </c>
    </row>
    <row r="14" spans="1:3" x14ac:dyDescent="0.25">
      <c r="A14" t="s">
        <v>11</v>
      </c>
      <c r="B14">
        <v>12.18</v>
      </c>
      <c r="C14">
        <v>12.18</v>
      </c>
    </row>
    <row r="15" spans="1:3" x14ac:dyDescent="0.25">
      <c r="A15" t="s">
        <v>12</v>
      </c>
      <c r="B15">
        <v>0</v>
      </c>
      <c r="C15">
        <v>14.94</v>
      </c>
    </row>
    <row r="16" spans="1:3" x14ac:dyDescent="0.25">
      <c r="A16" t="s">
        <v>13</v>
      </c>
      <c r="B16">
        <v>0</v>
      </c>
      <c r="C16">
        <v>4.57</v>
      </c>
    </row>
    <row r="17" spans="1:3" x14ac:dyDescent="0.25">
      <c r="A17" t="s">
        <v>14</v>
      </c>
      <c r="B17">
        <v>0</v>
      </c>
      <c r="C17">
        <v>0</v>
      </c>
    </row>
    <row r="18" spans="1:3" x14ac:dyDescent="0.25">
      <c r="A18" t="s">
        <v>15</v>
      </c>
      <c r="B18">
        <v>5.12</v>
      </c>
      <c r="C18">
        <v>5.12</v>
      </c>
    </row>
    <row r="19" spans="1:3" x14ac:dyDescent="0.25">
      <c r="A19" t="s">
        <v>16</v>
      </c>
      <c r="B19">
        <v>14.94</v>
      </c>
      <c r="C19">
        <v>14.94</v>
      </c>
    </row>
    <row r="20" spans="1:3" x14ac:dyDescent="0.25">
      <c r="A20" t="s">
        <v>17</v>
      </c>
      <c r="B20">
        <v>4.57</v>
      </c>
      <c r="C20">
        <v>4.57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90" zoomScaleNormal="90" workbookViewId="0">
      <selection activeCell="D4" sqref="D4:D8"/>
    </sheetView>
  </sheetViews>
  <sheetFormatPr defaultRowHeight="15" x14ac:dyDescent="0.25"/>
  <cols>
    <col min="1" max="1" width="35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1.5290000000000002E-2</v>
      </c>
      <c r="C2">
        <v>1.5290000000000002E-2</v>
      </c>
    </row>
    <row r="3" spans="1:3" x14ac:dyDescent="0.25">
      <c r="A3" t="s">
        <v>3</v>
      </c>
      <c r="B3">
        <v>5.13E-3</v>
      </c>
      <c r="C3">
        <v>5.13E-3</v>
      </c>
    </row>
    <row r="4" spans="1:3" x14ac:dyDescent="0.25">
      <c r="A4" t="s">
        <v>4</v>
      </c>
      <c r="B4">
        <v>0.26713999999999999</v>
      </c>
      <c r="C4">
        <v>0.10406</v>
      </c>
    </row>
    <row r="5" spans="1:3" x14ac:dyDescent="0.25">
      <c r="A5" t="s">
        <v>5</v>
      </c>
      <c r="B5">
        <v>0.11371000000000001</v>
      </c>
      <c r="C5">
        <v>7.0440000000000003E-2</v>
      </c>
    </row>
    <row r="6" spans="1:3" x14ac:dyDescent="0.25">
      <c r="A6" t="s">
        <v>6</v>
      </c>
      <c r="B6">
        <v>5.058E-2</v>
      </c>
      <c r="C6">
        <v>4.5010000000000001E-2</v>
      </c>
    </row>
    <row r="7" spans="1:3" x14ac:dyDescent="0.25">
      <c r="A7" t="s">
        <v>7</v>
      </c>
      <c r="B7">
        <v>5.543E-2</v>
      </c>
      <c r="C7">
        <v>4.9450000000000001E-2</v>
      </c>
    </row>
    <row r="8" spans="1:3" x14ac:dyDescent="0.25">
      <c r="A8" t="s">
        <v>6</v>
      </c>
      <c r="B8">
        <v>3.8240000000000003E-2</v>
      </c>
      <c r="C8">
        <v>3.3700000000000001E-2</v>
      </c>
    </row>
    <row r="9" spans="1:3" x14ac:dyDescent="0.25">
      <c r="A9" t="s">
        <v>8</v>
      </c>
      <c r="B9">
        <v>-5.9300000000000004E-3</v>
      </c>
      <c r="C9">
        <v>-5.9300000000000004E-3</v>
      </c>
    </row>
    <row r="10" spans="1:3" x14ac:dyDescent="0.25">
      <c r="A10" t="s">
        <v>9</v>
      </c>
      <c r="B10">
        <v>-5.9300000000000004E-3</v>
      </c>
      <c r="C10">
        <v>-5.9300000000000004E-3</v>
      </c>
    </row>
    <row r="11" spans="1:3" x14ac:dyDescent="0.25">
      <c r="A11" t="s">
        <v>6</v>
      </c>
      <c r="B11">
        <v>-5.9300000000000004E-3</v>
      </c>
      <c r="C11">
        <v>-5.9300000000000004E-3</v>
      </c>
    </row>
    <row r="12" spans="1:3" x14ac:dyDescent="0.25">
      <c r="A12" t="s">
        <v>10</v>
      </c>
      <c r="B12">
        <v>-5.9300000000000004E-3</v>
      </c>
      <c r="C12">
        <v>-5.9300000000000004E-3</v>
      </c>
    </row>
    <row r="13" spans="1:3" x14ac:dyDescent="0.25">
      <c r="A13" t="s">
        <v>6</v>
      </c>
      <c r="B13">
        <v>-5.9300000000000004E-3</v>
      </c>
      <c r="C13">
        <v>-5.9300000000000004E-3</v>
      </c>
    </row>
    <row r="14" spans="1:3" x14ac:dyDescent="0.25">
      <c r="A14" t="s">
        <v>11</v>
      </c>
      <c r="B14">
        <v>13.3</v>
      </c>
      <c r="C14">
        <v>13.3</v>
      </c>
    </row>
    <row r="15" spans="1:3" x14ac:dyDescent="0.25">
      <c r="A15" t="s">
        <v>12</v>
      </c>
      <c r="B15">
        <v>0</v>
      </c>
      <c r="C15">
        <v>12.96</v>
      </c>
    </row>
    <row r="16" spans="1:3" x14ac:dyDescent="0.25">
      <c r="A16" t="s">
        <v>13</v>
      </c>
      <c r="B16">
        <v>0</v>
      </c>
      <c r="C16">
        <v>3.08</v>
      </c>
    </row>
    <row r="17" spans="1:3" x14ac:dyDescent="0.25">
      <c r="A17" t="s">
        <v>14</v>
      </c>
      <c r="B17">
        <v>0.32</v>
      </c>
      <c r="C17">
        <v>0.32</v>
      </c>
    </row>
    <row r="18" spans="1:3" x14ac:dyDescent="0.25">
      <c r="A18" t="s">
        <v>15</v>
      </c>
      <c r="B18">
        <v>5.12</v>
      </c>
      <c r="C18">
        <v>5.12</v>
      </c>
    </row>
    <row r="19" spans="1:3" x14ac:dyDescent="0.25">
      <c r="A19" t="s">
        <v>16</v>
      </c>
      <c r="B19">
        <v>12.96</v>
      </c>
      <c r="C19">
        <v>12.96</v>
      </c>
    </row>
    <row r="20" spans="1:3" x14ac:dyDescent="0.25">
      <c r="A20" t="s">
        <v>17</v>
      </c>
      <c r="B20">
        <v>3.08</v>
      </c>
      <c r="C20">
        <v>3.08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G18" sqref="G18"/>
    </sheetView>
  </sheetViews>
  <sheetFormatPr defaultRowHeight="15" x14ac:dyDescent="0.25"/>
  <cols>
    <col min="1" max="1" width="35.85546875" bestFit="1" customWidth="1"/>
    <col min="2" max="3" width="8.71093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s="11" t="s">
        <v>46</v>
      </c>
      <c r="B2">
        <v>1.3760000000000001E-2</v>
      </c>
      <c r="C2">
        <f>Worksheet!I9-Worksheet!G9</f>
        <v>1.3499999999999996E-2</v>
      </c>
    </row>
    <row r="3" spans="1:3" x14ac:dyDescent="0.25">
      <c r="A3" s="11" t="s">
        <v>22</v>
      </c>
      <c r="B3">
        <v>5.13E-3</v>
      </c>
      <c r="C3">
        <f>Worksheet!G9</f>
        <v>5.4900000000000001E-3</v>
      </c>
    </row>
    <row r="4" spans="1:3" x14ac:dyDescent="0.25">
      <c r="A4" s="9" t="s">
        <v>48</v>
      </c>
      <c r="B4">
        <v>0.34992000000000001</v>
      </c>
      <c r="C4">
        <f>Worksheet!J9</f>
        <v>8.1229999999999997E-2</v>
      </c>
    </row>
    <row r="5" spans="1:3" x14ac:dyDescent="0.25">
      <c r="A5" s="6" t="s">
        <v>5</v>
      </c>
      <c r="B5">
        <v>0.12232</v>
      </c>
      <c r="C5">
        <f>Worksheet!J10</f>
        <v>5.4330000000000003E-2</v>
      </c>
    </row>
    <row r="6" spans="1:3" x14ac:dyDescent="0.25">
      <c r="A6" s="5" t="s">
        <v>6</v>
      </c>
      <c r="B6">
        <v>4.1110000000000001E-2</v>
      </c>
      <c r="C6">
        <f>Worksheet!J11</f>
        <v>3.635E-2</v>
      </c>
    </row>
    <row r="7" spans="1:3" x14ac:dyDescent="0.25">
      <c r="A7" s="10" t="s">
        <v>47</v>
      </c>
      <c r="B7">
        <v>6.2089999999999999E-2</v>
      </c>
      <c r="C7">
        <v>5.9139999999999998E-2</v>
      </c>
    </row>
    <row r="8" spans="1:3" x14ac:dyDescent="0.25">
      <c r="A8" s="7" t="s">
        <v>6</v>
      </c>
      <c r="B8">
        <v>3.6839999999999998E-2</v>
      </c>
      <c r="C8">
        <v>4.07E-2</v>
      </c>
    </row>
    <row r="9" spans="1:3" x14ac:dyDescent="0.25">
      <c r="A9" s="9" t="s">
        <v>20</v>
      </c>
      <c r="B9">
        <v>-5.9300000000000004E-3</v>
      </c>
      <c r="C9">
        <f>Worksheet!K9</f>
        <v>0</v>
      </c>
    </row>
    <row r="10" spans="1:3" x14ac:dyDescent="0.25">
      <c r="A10" s="6" t="s">
        <v>5</v>
      </c>
      <c r="B10">
        <v>-5.9300000000000004E-3</v>
      </c>
      <c r="C10">
        <f>Worksheet!K10</f>
        <v>0</v>
      </c>
    </row>
    <row r="11" spans="1:3" x14ac:dyDescent="0.25">
      <c r="A11" s="5" t="s">
        <v>6</v>
      </c>
      <c r="B11">
        <v>-5.9300000000000004E-3</v>
      </c>
      <c r="C11">
        <f>Worksheet!K11</f>
        <v>0</v>
      </c>
    </row>
    <row r="12" spans="1:3" x14ac:dyDescent="0.25">
      <c r="A12" s="10" t="s">
        <v>21</v>
      </c>
      <c r="B12">
        <v>-5.9300000000000004E-3</v>
      </c>
      <c r="C12">
        <f>Worksheet!K12</f>
        <v>0</v>
      </c>
    </row>
    <row r="13" spans="1:3" x14ac:dyDescent="0.25">
      <c r="A13" s="7" t="s">
        <v>6</v>
      </c>
      <c r="B13">
        <v>-5.9300000000000004E-3</v>
      </c>
      <c r="C13">
        <f>Worksheet!K13</f>
        <v>0</v>
      </c>
    </row>
    <row r="14" spans="1:3" x14ac:dyDescent="0.25">
      <c r="A14" s="8" t="s">
        <v>11</v>
      </c>
      <c r="B14">
        <v>11.88</v>
      </c>
      <c r="C14">
        <f>Worksheet!I17</f>
        <v>18.79</v>
      </c>
    </row>
    <row r="15" spans="1:3" x14ac:dyDescent="0.25">
      <c r="A15" s="8" t="s">
        <v>12</v>
      </c>
      <c r="B15">
        <v>0</v>
      </c>
      <c r="C15">
        <f>Worksheet!J19</f>
        <v>21.79</v>
      </c>
    </row>
    <row r="16" spans="1:3" x14ac:dyDescent="0.25">
      <c r="A16" s="8" t="s">
        <v>13</v>
      </c>
      <c r="B16">
        <v>0</v>
      </c>
      <c r="C16">
        <f>Worksheet!J20</f>
        <v>4.1100000000000003</v>
      </c>
    </row>
    <row r="17" spans="1:3" x14ac:dyDescent="0.25">
      <c r="A17" s="12" t="s">
        <v>14</v>
      </c>
      <c r="B17">
        <v>0.27</v>
      </c>
      <c r="C17">
        <f>Worksheet!I24</f>
        <v>0.55000000000000004</v>
      </c>
    </row>
    <row r="18" spans="1:3" x14ac:dyDescent="0.25">
      <c r="A18" s="12" t="s">
        <v>15</v>
      </c>
      <c r="B18">
        <v>5.12</v>
      </c>
      <c r="C18">
        <v>5.12</v>
      </c>
    </row>
    <row r="19" spans="1:3" x14ac:dyDescent="0.25">
      <c r="A19" s="12" t="s">
        <v>16</v>
      </c>
      <c r="B19">
        <v>10.99</v>
      </c>
      <c r="C19">
        <v>10.99</v>
      </c>
    </row>
    <row r="20" spans="1:3" x14ac:dyDescent="0.25">
      <c r="A20" s="12" t="s">
        <v>17</v>
      </c>
      <c r="B20">
        <v>2.78</v>
      </c>
      <c r="C20">
        <v>2.78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15" sqref="G15"/>
    </sheetView>
  </sheetViews>
  <sheetFormatPr defaultRowHeight="15" x14ac:dyDescent="0.25"/>
  <cols>
    <col min="1" max="1" width="17.5703125" bestFit="1" customWidth="1"/>
    <col min="2" max="2" width="13.5703125" bestFit="1" customWidth="1"/>
  </cols>
  <sheetData>
    <row r="1" spans="1:11" x14ac:dyDescent="0.25">
      <c r="A1" t="s">
        <v>50</v>
      </c>
    </row>
    <row r="2" spans="1:11" x14ac:dyDescent="0.25">
      <c r="B2" s="4" t="s">
        <v>32</v>
      </c>
      <c r="C2" s="4"/>
      <c r="D2" s="4"/>
      <c r="E2" s="4"/>
      <c r="F2" s="4"/>
      <c r="G2" s="4"/>
      <c r="H2" s="4"/>
      <c r="I2" s="4"/>
      <c r="J2" s="4" t="s">
        <v>44</v>
      </c>
      <c r="K2" s="4"/>
    </row>
    <row r="3" spans="1:11" x14ac:dyDescent="0.25">
      <c r="B3" t="s">
        <v>45</v>
      </c>
      <c r="C3" t="s">
        <v>26</v>
      </c>
      <c r="D3" t="s">
        <v>27</v>
      </c>
      <c r="E3" t="s">
        <v>28</v>
      </c>
      <c r="F3" t="s">
        <v>29</v>
      </c>
      <c r="G3" t="s">
        <v>22</v>
      </c>
      <c r="H3" t="s">
        <v>30</v>
      </c>
      <c r="I3" t="s">
        <v>31</v>
      </c>
      <c r="J3" t="s">
        <v>33</v>
      </c>
      <c r="K3" t="s">
        <v>40</v>
      </c>
    </row>
    <row r="4" spans="1:11" x14ac:dyDescent="0.25">
      <c r="A4" t="s">
        <v>23</v>
      </c>
      <c r="B4">
        <v>-1.4400000000000001E-3</v>
      </c>
    </row>
    <row r="5" spans="1:11" x14ac:dyDescent="0.25">
      <c r="A5" t="s">
        <v>24</v>
      </c>
      <c r="B5">
        <v>2.0000000000000002E-5</v>
      </c>
    </row>
    <row r="6" spans="1:11" x14ac:dyDescent="0.25">
      <c r="A6" t="s">
        <v>25</v>
      </c>
      <c r="B6">
        <v>-1E-3</v>
      </c>
    </row>
    <row r="7" spans="1:11" x14ac:dyDescent="0.25">
      <c r="B7">
        <f>SUM(B4:B6)</f>
        <v>-2.4200000000000003E-3</v>
      </c>
    </row>
    <row r="9" spans="1:11" x14ac:dyDescent="0.25">
      <c r="A9" t="s">
        <v>34</v>
      </c>
      <c r="B9">
        <f>$B$7</f>
        <v>-2.4200000000000003E-3</v>
      </c>
      <c r="C9">
        <v>2.0699999999999998E-3</v>
      </c>
      <c r="D9">
        <v>4.0000000000000001E-3</v>
      </c>
      <c r="E9">
        <v>5.0000000000000002E-5</v>
      </c>
      <c r="F9">
        <v>9.3399999999999993E-3</v>
      </c>
      <c r="G9">
        <v>5.4900000000000001E-3</v>
      </c>
      <c r="H9">
        <v>4.6000000000000001E-4</v>
      </c>
      <c r="I9" s="1">
        <f>SUM(B9:H9)</f>
        <v>1.8989999999999996E-2</v>
      </c>
      <c r="J9">
        <v>8.1229999999999997E-2</v>
      </c>
      <c r="K9">
        <v>0</v>
      </c>
    </row>
    <row r="10" spans="1:11" x14ac:dyDescent="0.25">
      <c r="A10" t="s">
        <v>35</v>
      </c>
      <c r="B10">
        <f t="shared" ref="B10:B14" si="0">$B$7</f>
        <v>-2.4200000000000003E-3</v>
      </c>
      <c r="C10">
        <v>2.0699999999999998E-3</v>
      </c>
      <c r="D10">
        <v>4.0000000000000001E-3</v>
      </c>
      <c r="E10">
        <v>5.0000000000000002E-5</v>
      </c>
      <c r="F10">
        <v>9.3399999999999993E-3</v>
      </c>
      <c r="G10">
        <v>5.4900000000000001E-3</v>
      </c>
      <c r="H10">
        <v>4.6000000000000001E-4</v>
      </c>
      <c r="I10" s="1">
        <f t="shared" ref="I10:I14" si="1">SUM(B10:H10)</f>
        <v>1.8989999999999996E-2</v>
      </c>
      <c r="J10">
        <v>5.4330000000000003E-2</v>
      </c>
      <c r="K10">
        <v>0</v>
      </c>
    </row>
    <row r="11" spans="1:11" x14ac:dyDescent="0.25">
      <c r="A11" t="s">
        <v>36</v>
      </c>
      <c r="B11">
        <f t="shared" si="0"/>
        <v>-2.4200000000000003E-3</v>
      </c>
      <c r="C11">
        <v>2.0699999999999998E-3</v>
      </c>
      <c r="D11">
        <v>4.0000000000000001E-3</v>
      </c>
      <c r="E11">
        <v>5.0000000000000002E-5</v>
      </c>
      <c r="F11">
        <v>9.3399999999999993E-3</v>
      </c>
      <c r="G11">
        <v>5.4900000000000001E-3</v>
      </c>
      <c r="H11">
        <v>4.6000000000000001E-4</v>
      </c>
      <c r="I11" s="1">
        <f t="shared" si="1"/>
        <v>1.8989999999999996E-2</v>
      </c>
      <c r="J11">
        <v>3.635E-2</v>
      </c>
      <c r="K11">
        <v>0</v>
      </c>
    </row>
    <row r="12" spans="1:11" x14ac:dyDescent="0.25">
      <c r="A12" t="s">
        <v>37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1">
        <v>0</v>
      </c>
      <c r="J12" s="2">
        <v>0</v>
      </c>
      <c r="K12" s="2">
        <v>0</v>
      </c>
    </row>
    <row r="13" spans="1:11" x14ac:dyDescent="0.25">
      <c r="A13" t="s">
        <v>38</v>
      </c>
      <c r="B13">
        <f t="shared" si="0"/>
        <v>-2.4200000000000003E-3</v>
      </c>
      <c r="C13">
        <v>2.0699999999999998E-3</v>
      </c>
      <c r="D13">
        <v>4.0000000000000001E-3</v>
      </c>
      <c r="E13">
        <v>5.0000000000000002E-5</v>
      </c>
      <c r="F13">
        <v>9.3399999999999993E-3</v>
      </c>
      <c r="G13">
        <v>5.4900000000000001E-3</v>
      </c>
      <c r="H13">
        <v>4.6000000000000001E-4</v>
      </c>
      <c r="I13" s="1">
        <f t="shared" si="1"/>
        <v>1.8989999999999996E-2</v>
      </c>
      <c r="J13">
        <v>5.2600000000000001E-2</v>
      </c>
      <c r="K13">
        <v>0</v>
      </c>
    </row>
    <row r="14" spans="1:11" x14ac:dyDescent="0.25">
      <c r="A14" t="s">
        <v>39</v>
      </c>
      <c r="B14">
        <f t="shared" si="0"/>
        <v>-2.4200000000000003E-3</v>
      </c>
      <c r="C14">
        <v>2.0699999999999998E-3</v>
      </c>
      <c r="D14">
        <v>4.0000000000000001E-3</v>
      </c>
      <c r="E14">
        <v>5.0000000000000002E-5</v>
      </c>
      <c r="F14">
        <v>9.3399999999999993E-3</v>
      </c>
      <c r="G14">
        <v>5.4900000000000001E-3</v>
      </c>
      <c r="H14">
        <v>4.6000000000000001E-4</v>
      </c>
      <c r="I14" s="1">
        <f t="shared" si="1"/>
        <v>1.8989999999999996E-2</v>
      </c>
      <c r="J14">
        <v>4.1869999999999997E-2</v>
      </c>
      <c r="K14">
        <v>0</v>
      </c>
    </row>
    <row r="16" spans="1:11" x14ac:dyDescent="0.25">
      <c r="A16" t="s">
        <v>41</v>
      </c>
    </row>
    <row r="17" spans="1:10" x14ac:dyDescent="0.25">
      <c r="A17" t="s">
        <v>42</v>
      </c>
      <c r="B17">
        <v>4.76</v>
      </c>
      <c r="C17">
        <v>14.03</v>
      </c>
      <c r="I17">
        <v>18.79</v>
      </c>
    </row>
    <row r="18" spans="1:10" x14ac:dyDescent="0.25">
      <c r="A18" s="3" t="s">
        <v>43</v>
      </c>
    </row>
    <row r="19" spans="1:10" x14ac:dyDescent="0.25">
      <c r="A19" t="s">
        <v>34</v>
      </c>
      <c r="J19">
        <v>21.79</v>
      </c>
    </row>
    <row r="20" spans="1:10" x14ac:dyDescent="0.25">
      <c r="A20" t="s">
        <v>35</v>
      </c>
      <c r="J20">
        <v>4.1100000000000003</v>
      </c>
    </row>
    <row r="21" spans="1:10" x14ac:dyDescent="0.25">
      <c r="A21" t="s">
        <v>37</v>
      </c>
      <c r="J21">
        <v>0</v>
      </c>
    </row>
    <row r="22" spans="1:10" x14ac:dyDescent="0.25">
      <c r="A22" t="s">
        <v>38</v>
      </c>
      <c r="J22">
        <v>0</v>
      </c>
    </row>
    <row r="24" spans="1:10" x14ac:dyDescent="0.25">
      <c r="A24" t="s">
        <v>49</v>
      </c>
      <c r="C24">
        <v>0.55000000000000004</v>
      </c>
      <c r="I24">
        <f>SUM(B24:H24)</f>
        <v>0.55000000000000004</v>
      </c>
    </row>
  </sheetData>
  <mergeCells count="2">
    <mergeCell ref="B2:I2"/>
    <mergeCell ref="J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XFD1048576"/>
    </sheetView>
  </sheetViews>
  <sheetFormatPr defaultRowHeight="15" x14ac:dyDescent="0.25"/>
  <cols>
    <col min="1" max="1" width="35.85546875" bestFit="1" customWidth="1"/>
    <col min="2" max="3" width="8.71093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1.3760000000000001E-2</v>
      </c>
      <c r="C2">
        <v>1.3760000000000001E-2</v>
      </c>
    </row>
    <row r="3" spans="1:3" x14ac:dyDescent="0.25">
      <c r="A3" t="s">
        <v>3</v>
      </c>
      <c r="B3">
        <v>5.13E-3</v>
      </c>
      <c r="C3">
        <v>5.13E-3</v>
      </c>
    </row>
    <row r="4" spans="1:3" x14ac:dyDescent="0.25">
      <c r="A4" t="s">
        <v>4</v>
      </c>
      <c r="B4">
        <v>0.34992000000000001</v>
      </c>
      <c r="C4">
        <v>9.0270000000000003E-2</v>
      </c>
    </row>
    <row r="5" spans="1:3" x14ac:dyDescent="0.25">
      <c r="A5" t="s">
        <v>5</v>
      </c>
      <c r="B5">
        <v>0.12232</v>
      </c>
      <c r="C5">
        <v>6.7820000000000005E-2</v>
      </c>
    </row>
    <row r="6" spans="1:3" x14ac:dyDescent="0.25">
      <c r="A6" t="s">
        <v>6</v>
      </c>
      <c r="B6">
        <v>4.1110000000000001E-2</v>
      </c>
      <c r="C6">
        <v>4.1110000000000001E-2</v>
      </c>
    </row>
    <row r="7" spans="1:3" x14ac:dyDescent="0.25">
      <c r="A7" t="s">
        <v>7</v>
      </c>
      <c r="B7">
        <v>6.2089999999999999E-2</v>
      </c>
      <c r="C7">
        <v>6.2089999999999999E-2</v>
      </c>
    </row>
    <row r="8" spans="1:3" x14ac:dyDescent="0.25">
      <c r="A8" t="s">
        <v>6</v>
      </c>
      <c r="B8">
        <v>3.6839999999999998E-2</v>
      </c>
      <c r="C8">
        <v>3.6839999999999998E-2</v>
      </c>
    </row>
    <row r="9" spans="1:3" x14ac:dyDescent="0.25">
      <c r="A9" t="s">
        <v>8</v>
      </c>
      <c r="B9">
        <v>-5.9300000000000004E-3</v>
      </c>
      <c r="C9">
        <v>-5.9300000000000004E-3</v>
      </c>
    </row>
    <row r="10" spans="1:3" x14ac:dyDescent="0.25">
      <c r="A10" t="s">
        <v>9</v>
      </c>
      <c r="B10">
        <v>-5.9300000000000004E-3</v>
      </c>
      <c r="C10">
        <v>-5.9300000000000004E-3</v>
      </c>
    </row>
    <row r="11" spans="1:3" x14ac:dyDescent="0.25">
      <c r="A11" t="s">
        <v>6</v>
      </c>
      <c r="B11">
        <v>-5.9300000000000004E-3</v>
      </c>
      <c r="C11">
        <v>-5.9300000000000004E-3</v>
      </c>
    </row>
    <row r="12" spans="1:3" x14ac:dyDescent="0.25">
      <c r="A12" t="s">
        <v>10</v>
      </c>
      <c r="B12">
        <v>-5.9300000000000004E-3</v>
      </c>
      <c r="C12">
        <v>-5.9300000000000004E-3</v>
      </c>
    </row>
    <row r="13" spans="1:3" x14ac:dyDescent="0.25">
      <c r="A13" t="s">
        <v>6</v>
      </c>
      <c r="B13">
        <v>-5.9300000000000004E-3</v>
      </c>
      <c r="C13">
        <v>-5.9300000000000004E-3</v>
      </c>
    </row>
    <row r="14" spans="1:3" x14ac:dyDescent="0.25">
      <c r="A14" t="s">
        <v>11</v>
      </c>
      <c r="B14">
        <v>11.88</v>
      </c>
      <c r="C14">
        <v>11.88</v>
      </c>
    </row>
    <row r="15" spans="1:3" x14ac:dyDescent="0.25">
      <c r="A15" t="s">
        <v>12</v>
      </c>
      <c r="B15">
        <v>0</v>
      </c>
      <c r="C15">
        <v>19.489999999999998</v>
      </c>
    </row>
    <row r="16" spans="1:3" x14ac:dyDescent="0.25">
      <c r="A16" t="s">
        <v>13</v>
      </c>
      <c r="B16">
        <v>0</v>
      </c>
      <c r="C16">
        <v>5.46</v>
      </c>
    </row>
    <row r="17" spans="1:3" x14ac:dyDescent="0.25">
      <c r="A17" t="s">
        <v>14</v>
      </c>
      <c r="B17">
        <v>0.27</v>
      </c>
      <c r="C17">
        <v>2.7E-2</v>
      </c>
    </row>
    <row r="18" spans="1:3" x14ac:dyDescent="0.25">
      <c r="A18" t="s">
        <v>15</v>
      </c>
      <c r="B18">
        <v>5.12</v>
      </c>
      <c r="C18">
        <v>5.12</v>
      </c>
    </row>
    <row r="19" spans="1:3" x14ac:dyDescent="0.25">
      <c r="A19" t="s">
        <v>16</v>
      </c>
      <c r="B19">
        <v>10.99</v>
      </c>
      <c r="C19">
        <v>10.99</v>
      </c>
    </row>
    <row r="20" spans="1:3" x14ac:dyDescent="0.25">
      <c r="A20" t="s">
        <v>17</v>
      </c>
      <c r="B20">
        <v>2.78</v>
      </c>
      <c r="C20">
        <v>2.78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7" sqref="C2:C17"/>
    </sheetView>
  </sheetViews>
  <sheetFormatPr defaultRowHeight="15" x14ac:dyDescent="0.25"/>
  <cols>
    <col min="1" max="1" width="35.85546875" bestFit="1" customWidth="1"/>
    <col min="2" max="2" width="19.85546875" bestFit="1" customWidth="1"/>
  </cols>
  <sheetData>
    <row r="1" spans="1:3" x14ac:dyDescent="0.25">
      <c r="B1" t="s">
        <v>18</v>
      </c>
      <c r="C1" t="s">
        <v>19</v>
      </c>
    </row>
    <row r="2" spans="1:3" x14ac:dyDescent="0.25">
      <c r="A2" t="s">
        <v>2</v>
      </c>
      <c r="B2">
        <f>0.02162-0.00513</f>
        <v>1.6490000000000001E-2</v>
      </c>
      <c r="C2">
        <f>0.01895-0.00513</f>
        <v>1.3820000000000002E-2</v>
      </c>
    </row>
    <row r="3" spans="1:3" x14ac:dyDescent="0.25">
      <c r="A3" t="s">
        <v>3</v>
      </c>
      <c r="B3">
        <v>5.13E-3</v>
      </c>
      <c r="C3">
        <f>0.00513</f>
        <v>5.13E-3</v>
      </c>
    </row>
    <row r="4" spans="1:3" x14ac:dyDescent="0.25">
      <c r="A4" t="s">
        <v>4</v>
      </c>
      <c r="B4">
        <f>0.11565</f>
        <v>0.11565</v>
      </c>
      <c r="C4">
        <v>9.9830000000000002E-2</v>
      </c>
    </row>
    <row r="5" spans="1:3" x14ac:dyDescent="0.25">
      <c r="A5" t="s">
        <v>5</v>
      </c>
      <c r="B5">
        <v>6.028E-2</v>
      </c>
      <c r="C5">
        <v>5.5989999999999998E-2</v>
      </c>
    </row>
    <row r="6" spans="1:3" x14ac:dyDescent="0.25">
      <c r="A6" t="s">
        <v>6</v>
      </c>
      <c r="B6">
        <v>3.5999999999999997E-2</v>
      </c>
      <c r="C6">
        <v>3.4770000000000002E-2</v>
      </c>
    </row>
    <row r="7" spans="1:3" x14ac:dyDescent="0.25">
      <c r="A7" t="s">
        <v>7</v>
      </c>
      <c r="B7">
        <v>6.2120000000000002E-2</v>
      </c>
      <c r="C7">
        <v>5.9139999999999998E-2</v>
      </c>
    </row>
    <row r="8" spans="1:3" x14ac:dyDescent="0.25">
      <c r="A8" t="s">
        <v>6</v>
      </c>
      <c r="B8">
        <v>4.147E-2</v>
      </c>
      <c r="C8">
        <v>4.07E-2</v>
      </c>
    </row>
    <row r="9" spans="1:3" x14ac:dyDescent="0.25">
      <c r="A9" t="s">
        <v>8</v>
      </c>
      <c r="B9">
        <v>-3.6999999999999999E-4</v>
      </c>
      <c r="C9">
        <f>B9</f>
        <v>-3.6999999999999999E-4</v>
      </c>
    </row>
    <row r="10" spans="1:3" x14ac:dyDescent="0.25">
      <c r="A10" t="s">
        <v>9</v>
      </c>
      <c r="B10">
        <v>-3.6999999999999999E-4</v>
      </c>
      <c r="C10">
        <f t="shared" ref="C10:C13" si="0">B10</f>
        <v>-3.6999999999999999E-4</v>
      </c>
    </row>
    <row r="11" spans="1:3" x14ac:dyDescent="0.25">
      <c r="A11" t="s">
        <v>6</v>
      </c>
      <c r="B11">
        <v>-3.6999999999999999E-4</v>
      </c>
      <c r="C11">
        <f t="shared" si="0"/>
        <v>-3.6999999999999999E-4</v>
      </c>
    </row>
    <row r="12" spans="1:3" x14ac:dyDescent="0.25">
      <c r="A12" t="s">
        <v>10</v>
      </c>
      <c r="B12">
        <v>-3.6999999999999999E-4</v>
      </c>
      <c r="C12">
        <f t="shared" si="0"/>
        <v>-3.6999999999999999E-4</v>
      </c>
    </row>
    <row r="13" spans="1:3" x14ac:dyDescent="0.25">
      <c r="A13" t="s">
        <v>6</v>
      </c>
      <c r="B13">
        <v>-3.6999999999999999E-4</v>
      </c>
      <c r="C13">
        <f t="shared" si="0"/>
        <v>-3.6999999999999999E-4</v>
      </c>
    </row>
    <row r="14" spans="1:3" x14ac:dyDescent="0.25">
      <c r="A14" t="s">
        <v>11</v>
      </c>
      <c r="B14">
        <v>14.64</v>
      </c>
      <c r="C14">
        <v>6.27</v>
      </c>
    </row>
    <row r="15" spans="1:3" x14ac:dyDescent="0.25">
      <c r="A15" t="s">
        <v>12</v>
      </c>
      <c r="B15">
        <v>24.33</v>
      </c>
      <c r="C15">
        <v>20.3</v>
      </c>
    </row>
    <row r="16" spans="1:3" x14ac:dyDescent="0.25">
      <c r="A16" t="s">
        <v>13</v>
      </c>
      <c r="B16">
        <v>6.71</v>
      </c>
      <c r="C16">
        <v>5.42</v>
      </c>
    </row>
    <row r="17" spans="1:3" x14ac:dyDescent="0.25">
      <c r="A17" t="s">
        <v>14</v>
      </c>
      <c r="B17">
        <v>2.7E-2</v>
      </c>
      <c r="C17">
        <f>B17</f>
        <v>2.7E-2</v>
      </c>
    </row>
    <row r="18" spans="1:3" x14ac:dyDescent="0.25">
      <c r="A18" t="s">
        <v>15</v>
      </c>
      <c r="B18">
        <v>5.12</v>
      </c>
      <c r="C18">
        <f t="shared" ref="C18:C20" si="1">B18</f>
        <v>5.12</v>
      </c>
    </row>
    <row r="19" spans="1:3" x14ac:dyDescent="0.25">
      <c r="A19" t="s">
        <v>16</v>
      </c>
      <c r="B19">
        <v>10.99</v>
      </c>
      <c r="C19">
        <f t="shared" si="1"/>
        <v>10.99</v>
      </c>
    </row>
    <row r="20" spans="1:3" x14ac:dyDescent="0.25">
      <c r="A20" t="s">
        <v>17</v>
      </c>
      <c r="B20">
        <v>2.78</v>
      </c>
      <c r="C20">
        <f t="shared" si="1"/>
        <v>2.78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GS2</vt:lpstr>
      <vt:lpstr>GS3</vt:lpstr>
      <vt:lpstr>GS8</vt:lpstr>
      <vt:lpstr>Worksheet</vt:lpstr>
      <vt:lpstr>GS8 Historical</vt:lpstr>
      <vt:lpstr>GS8 Current</vt:lpstr>
    </vt:vector>
  </TitlesOfParts>
  <Company>Dell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Flores</dc:creator>
  <cp:lastModifiedBy>admin</cp:lastModifiedBy>
  <cp:lastPrinted>2012-08-15T18:50:37Z</cp:lastPrinted>
  <dcterms:created xsi:type="dcterms:W3CDTF">2012-03-16T22:39:37Z</dcterms:created>
  <dcterms:modified xsi:type="dcterms:W3CDTF">2018-02-23T19:24:23Z</dcterms:modified>
</cp:coreProperties>
</file>