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aurabrown/Desktop/"/>
    </mc:Choice>
  </mc:AlternateContent>
  <xr:revisionPtr revIDLastSave="0" documentId="8_{53C5A31C-77FA-C84A-A0D8-E0219E65490E}" xr6:coauthVersionLast="47" xr6:coauthVersionMax="47" xr10:uidLastSave="{00000000-0000-0000-0000-000000000000}"/>
  <bookViews>
    <workbookView xWindow="-36300" yWindow="500" windowWidth="28800" windowHeight="15880" firstSheet="1" activeTab="1" xr2:uid="{00000000-000D-0000-FFFF-FFFF00000000}"/>
  </bookViews>
  <sheets>
    <sheet name="Theatre Outcomes by Launch Date" sheetId="14" r:id="rId1"/>
    <sheet name="Outcomes Based on Goals" sheetId="15" r:id="rId2"/>
    <sheet name="KickStarter" sheetId="1" r:id="rId3"/>
    <sheet name="Category Statistics" sheetId="3" r:id="rId4"/>
    <sheet name="Subcategory Statistics" sheetId="4" r:id="rId5"/>
    <sheet name="Outcomes Based on Launch Date" sheetId="8" r:id="rId6"/>
    <sheet name="Edinburgh Research" sheetId="9" r:id="rId7"/>
    <sheet name="Descriptive Statistics" sheetId="12" r:id="rId8"/>
  </sheets>
  <definedNames>
    <definedName name="_xlnm._FilterDatabase" localSheetId="2" hidden="1">KickStarter!$A$1:$T$4115</definedName>
  </definedNames>
  <calcPr calcId="191029"/>
  <pivotCaches>
    <pivotCache cacheId="6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3" i="15"/>
  <c r="B13" i="15"/>
  <c r="B12" i="15"/>
  <c r="B11" i="15"/>
  <c r="B10" i="15"/>
  <c r="B9" i="15"/>
  <c r="B8" i="15"/>
  <c r="B7" i="15"/>
  <c r="B6" i="15"/>
  <c r="B5" i="15"/>
  <c r="B4" i="15"/>
  <c r="B2" i="15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3" i="12" l="1"/>
  <c r="C12" i="12"/>
  <c r="C11" i="12"/>
  <c r="B13" i="12"/>
  <c r="B12" i="12"/>
  <c r="B11" i="12"/>
  <c r="B4" i="12"/>
  <c r="C7" i="12"/>
  <c r="C6" i="12"/>
  <c r="B6" i="12"/>
  <c r="C5" i="12"/>
  <c r="B5" i="12"/>
  <c r="C4" i="12"/>
  <c r="M10" i="12"/>
  <c r="M9" i="12"/>
  <c r="M3" i="12"/>
  <c r="M2" i="12"/>
  <c r="L10" i="12"/>
  <c r="L9" i="12"/>
  <c r="L3" i="12"/>
  <c r="L2" i="12"/>
  <c r="H10" i="12"/>
  <c r="H9" i="12"/>
  <c r="H3" i="12"/>
  <c r="H2" i="12"/>
  <c r="G10" i="12"/>
  <c r="G9" i="12"/>
  <c r="G3" i="12"/>
  <c r="G2" i="12"/>
  <c r="B10" i="12"/>
  <c r="C10" i="12"/>
  <c r="C3" i="12"/>
  <c r="C9" i="12"/>
  <c r="C2" i="12"/>
  <c r="B9" i="12"/>
  <c r="B3" i="12"/>
  <c r="B2" i="12"/>
  <c r="F3" i="9"/>
  <c r="F4" i="9"/>
  <c r="F5" i="9"/>
  <c r="F6" i="9"/>
  <c r="F2" i="9"/>
  <c r="D2" i="9"/>
  <c r="D3" i="9"/>
  <c r="D4" i="9"/>
  <c r="D5" i="9"/>
  <c r="D6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E6" i="9"/>
  <c r="E4" i="9"/>
  <c r="E2" i="9"/>
  <c r="E3" i="9"/>
  <c r="E5" i="9"/>
  <c r="O2" i="1"/>
  <c r="C14" i="12" l="1"/>
  <c r="B14" i="12"/>
  <c r="B7" i="12"/>
</calcChain>
</file>

<file path=xl/sharedStrings.xml><?xml version="1.0" encoding="utf-8"?>
<sst xmlns="http://schemas.openxmlformats.org/spreadsheetml/2006/main" count="33106" uniqueCount="8421">
  <si>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</si>
  <si>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</si>
  <si>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</si>
  <si>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</si>
  <si>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</si>
  <si>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</si>
  <si>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</si>
  <si>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</si>
  <si>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</si>
  <si>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</si>
  <si>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</si>
  <si>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</si>
  <si>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</si>
  <si>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</si>
  <si>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</si>
  <si>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</si>
  <si>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</si>
  <si>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</si>
  <si>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</si>
  <si>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</si>
  <si>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</si>
  <si>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</si>
  <si>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</si>
  <si>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</si>
  <si>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</si>
  <si>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</si>
  <si>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</si>
  <si>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</si>
  <si>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</si>
  <si>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</si>
  <si>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</si>
  <si>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</si>
  <si>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</si>
  <si>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</si>
  <si>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</si>
  <si>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</si>
  <si>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</si>
  <si>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</si>
  <si>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</si>
  <si>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</si>
  <si>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</si>
  <si>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</si>
  <si>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</si>
  <si>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</si>
  <si>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</si>
  <si>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</si>
  <si>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</si>
  <si>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</si>
  <si>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</si>
  <si>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</si>
  <si>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</si>
  <si>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</si>
  <si>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</si>
  <si>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</si>
  <si>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</si>
  <si>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</si>
  <si>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</si>
  <si>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</si>
  <si>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</si>
  <si>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</si>
  <si>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</si>
  <si>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</si>
  <si>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</si>
  <si>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</si>
  <si>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</si>
  <si>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</si>
  <si>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</si>
  <si>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</si>
  <si>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</si>
  <si>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</si>
  <si>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</si>
  <si>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</si>
  <si>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</si>
  <si>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</si>
  <si>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</si>
  <si>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</si>
  <si>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</si>
  <si>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</si>
  <si>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</si>
  <si>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</si>
  <si>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</si>
  <si>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</si>
  <si>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</si>
  <si>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</si>
  <si>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</si>
  <si>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</si>
  <si>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</si>
  <si>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</si>
  <si>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</si>
  <si>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</si>
  <si>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</si>
  <si>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</si>
  <si>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</si>
  <si>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</si>
  <si>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</si>
  <si>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</si>
  <si>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</si>
  <si>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</si>
  <si>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</si>
  <si>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</si>
  <si>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</si>
  <si>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</si>
  <si>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</si>
  <si>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</si>
  <si>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</si>
  <si>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</si>
  <si>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</si>
  <si>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</si>
  <si>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</si>
  <si>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</si>
  <si>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</si>
  <si>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</si>
  <si>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</si>
  <si>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</si>
  <si>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</si>
  <si>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</si>
  <si>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</si>
  <si>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</si>
  <si>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</si>
  <si>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</si>
  <si>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</si>
  <si>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</si>
  <si>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</si>
  <si>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</si>
  <si>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</si>
  <si>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</si>
  <si>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</si>
  <si>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</si>
  <si>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</si>
  <si>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</si>
  <si>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</si>
  <si>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</si>
  <si>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</si>
  <si>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</si>
  <si>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</si>
  <si>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</si>
  <si>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</si>
  <si>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</si>
  <si>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</si>
  <si>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</si>
  <si>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</si>
  <si>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</si>
  <si>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</si>
  <si>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</si>
  <si>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</si>
  <si>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</si>
  <si>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</si>
  <si>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</si>
  <si>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</si>
  <si>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</si>
  <si>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</si>
  <si>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</si>
  <si>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</si>
  <si>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</si>
  <si>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</si>
  <si>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</si>
  <si>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</si>
  <si>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</si>
  <si>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</si>
  <si>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</si>
  <si>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</si>
  <si>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</si>
  <si>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</si>
  <si>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</si>
  <si>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</si>
  <si>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</si>
  <si>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</si>
  <si>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</si>
  <si>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</si>
  <si>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</si>
  <si>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</si>
  <si>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</si>
  <si>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</si>
  <si>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</si>
  <si>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</si>
  <si>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</si>
  <si>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</si>
  <si>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</si>
  <si>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</si>
  <si>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</si>
  <si>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</si>
  <si>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</si>
  <si>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</si>
  <si>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</si>
  <si>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</si>
  <si>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</si>
  <si>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</si>
  <si>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</si>
  <si>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</si>
  <si>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</si>
  <si>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</si>
  <si>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</si>
  <si>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</si>
  <si>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</si>
  <si>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</si>
  <si>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</si>
  <si>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</si>
  <si>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</si>
  <si>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</si>
  <si>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</si>
  <si>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</si>
  <si>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</si>
  <si>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</si>
  <si>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</si>
  <si>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</si>
  <si>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</si>
  <si>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</si>
  <si>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</si>
  <si>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</si>
  <si>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</si>
  <si>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</si>
  <si>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</si>
  <si>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</si>
  <si>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</si>
  <si>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</si>
  <si>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</si>
  <si>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</si>
  <si>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</si>
  <si>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</si>
  <si>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</si>
  <si>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</si>
  <si>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</si>
  <si>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</si>
  <si>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</si>
  <si>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</si>
  <si>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</si>
  <si>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</si>
  <si>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</si>
  <si>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</si>
  <si>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</si>
  <si>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</si>
  <si>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</si>
  <si>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</si>
  <si>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</si>
  <si>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</si>
  <si>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</si>
  <si>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</si>
  <si>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</si>
  <si>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</si>
  <si>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</si>
  <si>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</si>
  <si>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</si>
  <si>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</si>
  <si>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</si>
  <si>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</si>
  <si>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</si>
  <si>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</si>
  <si>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</si>
  <si>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</si>
  <si>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</si>
  <si>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</si>
  <si>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</si>
  <si>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</si>
  <si>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</si>
  <si>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</si>
  <si>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</si>
  <si>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</si>
  <si>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</si>
  <si>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</si>
  <si>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</si>
  <si>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</si>
  <si>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</si>
  <si>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</si>
  <si>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</si>
  <si>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</si>
  <si>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</si>
  <si>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</si>
  <si>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</si>
  <si>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</si>
  <si>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</si>
  <si>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</si>
  <si>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</si>
  <si>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</si>
  <si>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</si>
  <si>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</si>
  <si>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</si>
  <si>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</si>
  <si>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</si>
  <si>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</si>
  <si>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</si>
  <si>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</si>
  <si>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</si>
  <si>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</si>
  <si>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</si>
  <si>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</si>
  <si>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</si>
  <si>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</si>
  <si>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</si>
  <si>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</si>
  <si>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</si>
  <si>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</si>
  <si>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</si>
  <si>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</si>
  <si>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</si>
  <si>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</si>
  <si>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</si>
  <si>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</si>
  <si>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</si>
  <si>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</si>
  <si>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</si>
  <si>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</si>
  <si>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</si>
  <si>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</si>
  <si>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</si>
  <si>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</si>
  <si>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</si>
  <si>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</si>
  <si>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</si>
  <si>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</si>
  <si>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</si>
  <si>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</si>
  <si>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</si>
  <si>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</si>
  <si>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</si>
  <si>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</si>
  <si>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</si>
  <si>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</si>
  <si>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</si>
  <si>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</si>
  <si>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</si>
  <si>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</si>
  <si>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</si>
  <si>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</si>
  <si>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</si>
  <si>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</si>
  <si>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</si>
  <si>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</si>
  <si>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</si>
  <si>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</si>
  <si>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</si>
  <si>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</si>
  <si>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</si>
  <si>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</si>
  <si>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</si>
  <si>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</si>
  <si>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</si>
  <si>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</si>
  <si>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</si>
  <si>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</si>
  <si>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</si>
  <si>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</si>
  <si>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</si>
  <si>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</si>
  <si>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</si>
  <si>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</si>
  <si>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</si>
  <si>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</si>
  <si>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</si>
  <si>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</si>
  <si>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</si>
  <si>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</si>
  <si>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</si>
  <si>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</si>
  <si>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</si>
  <si>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</si>
  <si>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</si>
  <si>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</si>
  <si>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</si>
  <si>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</si>
  <si>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</si>
  <si>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</si>
  <si>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</si>
  <si>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</si>
  <si>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</si>
  <si>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</si>
  <si>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</si>
  <si>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</si>
  <si>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</si>
  <si>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</si>
  <si>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</si>
  <si>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</si>
  <si>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</si>
  <si>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</si>
  <si>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</si>
  <si>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</si>
  <si>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</si>
  <si>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</si>
  <si>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</si>
  <si>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</si>
  <si>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</si>
  <si>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</si>
  <si>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</si>
  <si>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</si>
  <si>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</si>
  <si>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</si>
  <si>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</si>
  <si>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</si>
  <si>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</si>
  <si>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</si>
  <si>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</si>
  <si>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</si>
  <si>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</si>
  <si>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</si>
  <si>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</si>
  <si>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</si>
  <si>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</si>
  <si>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</si>
  <si>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</si>
  <si>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</si>
  <si>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</si>
  <si>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</si>
  <si>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</si>
  <si>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</si>
  <si>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</si>
  <si>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</si>
  <si>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</si>
  <si>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</si>
  <si>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</si>
  <si>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</si>
  <si>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</si>
  <si>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</si>
  <si>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</si>
  <si>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</si>
  <si>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</si>
  <si>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</si>
  <si>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</si>
  <si>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</si>
  <si>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</si>
  <si>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</si>
  <si>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</si>
  <si>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</si>
  <si>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</si>
  <si>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</si>
  <si>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</si>
  <si>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</si>
  <si>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</si>
  <si>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</si>
  <si>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</si>
  <si>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</si>
  <si>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</si>
  <si>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</si>
  <si>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</si>
  <si>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</si>
  <si>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</si>
  <si>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</si>
  <si>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</si>
  <si>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</si>
  <si>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</si>
  <si>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</si>
  <si>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</si>
  <si>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</si>
  <si>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</si>
  <si>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</si>
  <si>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</si>
  <si>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</si>
  <si>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</si>
  <si>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</si>
  <si>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</si>
  <si>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</si>
  <si>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</si>
  <si>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</si>
  <si>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</si>
  <si>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</si>
  <si>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</si>
  <si>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</si>
  <si>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</si>
  <si>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</si>
  <si>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</si>
  <si>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</si>
  <si>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</si>
  <si>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</si>
  <si>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</si>
  <si>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</si>
  <si>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</si>
  <si>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</si>
  <si>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</si>
  <si>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</si>
  <si>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</si>
  <si>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</si>
  <si>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</si>
  <si>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</si>
  <si>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</si>
  <si>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</si>
  <si>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</si>
  <si>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</si>
  <si>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</si>
  <si>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</si>
  <si>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</si>
  <si>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</si>
  <si>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</si>
  <si>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</si>
  <si>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</si>
  <si>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</si>
  <si>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</si>
  <si>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</si>
  <si>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</si>
  <si>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</si>
  <si>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</si>
  <si>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</si>
  <si>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</si>
  <si>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</si>
  <si>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</si>
  <si>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</si>
  <si>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</si>
  <si>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</si>
  <si>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</si>
  <si>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</si>
  <si>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</si>
  <si>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</si>
  <si>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</si>
  <si>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</si>
  <si>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</si>
  <si>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</si>
  <si>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</si>
  <si>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</si>
  <si>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</si>
  <si>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</si>
  <si>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</si>
  <si>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</si>
  <si>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</si>
  <si>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</si>
  <si>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</si>
  <si>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</si>
  <si>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</si>
  <si>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</si>
  <si>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</si>
  <si>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</si>
  <si>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</si>
  <si>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</si>
  <si>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</si>
  <si>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</si>
  <si>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</si>
  <si>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</si>
  <si>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</si>
  <si>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</si>
  <si>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</si>
  <si>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</si>
  <si>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</si>
  <si>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</si>
  <si>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</si>
  <si>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</si>
  <si>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</si>
  <si>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</si>
  <si>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</si>
  <si>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</si>
  <si>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</si>
  <si>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</si>
  <si>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</si>
  <si>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</si>
  <si>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</si>
  <si>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</si>
  <si>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</si>
  <si>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</si>
  <si>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</si>
  <si>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</si>
  <si>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</si>
  <si>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</si>
  <si>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</si>
  <si>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</si>
  <si>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</si>
  <si>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</si>
  <si>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</si>
  <si>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</si>
  <si>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</si>
  <si>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</si>
  <si>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</si>
  <si>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</si>
  <si>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</si>
  <si>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</si>
  <si>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</si>
  <si>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</si>
  <si>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</si>
  <si>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</si>
  <si>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</si>
  <si>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</si>
  <si>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</si>
  <si>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</si>
  <si>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</si>
  <si>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</si>
  <si>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</si>
  <si>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</si>
  <si>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</si>
  <si>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</si>
  <si>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</si>
  <si>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</si>
  <si>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</si>
  <si>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</si>
  <si>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</si>
  <si>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</si>
  <si>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</si>
  <si>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</si>
  <si>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</si>
  <si>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</si>
  <si>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</si>
  <si>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</si>
  <si>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</si>
  <si>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</si>
  <si>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</si>
  <si>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</si>
  <si>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</si>
  <si>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</si>
  <si>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</si>
  <si>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</si>
  <si>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</si>
  <si>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</si>
  <si>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</si>
  <si>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</si>
  <si>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</si>
  <si>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</si>
  <si>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</si>
  <si>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</si>
  <si>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</si>
  <si>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</si>
  <si>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</si>
  <si>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</si>
  <si>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</si>
  <si>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</si>
  <si>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</si>
  <si>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</si>
  <si>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</si>
  <si>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</si>
  <si>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</si>
  <si>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</si>
  <si>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</si>
  <si>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</si>
  <si>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</si>
  <si>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</si>
  <si>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</si>
  <si>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</si>
  <si>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</si>
  <si>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</si>
  <si>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</si>
  <si>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</si>
  <si>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</si>
  <si>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</si>
  <si>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</si>
  <si>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</si>
  <si>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</si>
  <si>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</si>
  <si>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</si>
  <si>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</si>
  <si>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</si>
  <si>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</si>
  <si>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</si>
  <si>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</si>
  <si>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</si>
  <si>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</si>
  <si>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</si>
  <si>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</si>
  <si>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</si>
  <si>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</si>
  <si>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</si>
  <si>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</si>
  <si>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</si>
  <si>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</si>
  <si>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</si>
  <si>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</si>
  <si>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</si>
  <si>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</si>
  <si>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</si>
  <si>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</si>
  <si>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</si>
  <si>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</si>
  <si>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</si>
  <si>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</si>
  <si>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</si>
  <si>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</si>
  <si>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</si>
  <si>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</si>
  <si>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</si>
  <si>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</si>
  <si>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</si>
  <si>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</si>
  <si>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</si>
  <si>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</si>
  <si>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</si>
  <si>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</si>
  <si>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</si>
  <si>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</si>
  <si>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</si>
  <si>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</si>
  <si>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</si>
  <si>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</si>
  <si>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</si>
  <si>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</si>
  <si>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</si>
  <si>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</si>
  <si>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</si>
  <si>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</si>
  <si>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</si>
  <si>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</si>
  <si>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</si>
  <si>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</si>
  <si>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</si>
  <si>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</si>
  <si>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</si>
  <si>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</si>
  <si>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</si>
  <si>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</si>
  <si>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</si>
  <si>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</si>
  <si>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</si>
  <si>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</si>
  <si>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</si>
  <si>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</si>
  <si>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</si>
  <si>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</si>
  <si>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</si>
  <si>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</si>
  <si>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</si>
  <si>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</si>
  <si>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</si>
  <si>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</si>
  <si>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</si>
  <si>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</si>
  <si>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</si>
  <si>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</si>
  <si>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</si>
  <si>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</si>
  <si>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</si>
  <si>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</si>
  <si>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</si>
  <si>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</si>
  <si>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</si>
  <si>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</si>
  <si>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</si>
  <si>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</si>
  <si>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</si>
  <si>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</si>
  <si>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</si>
  <si>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</si>
  <si>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</si>
  <si>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</si>
  <si>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</si>
  <si>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</si>
  <si>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</si>
  <si>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</si>
  <si>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</si>
  <si>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</si>
  <si>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</si>
  <si>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</si>
  <si>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</si>
  <si>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</si>
  <si>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</si>
  <si>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</si>
  <si>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</si>
  <si>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</si>
  <si>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</si>
  <si>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</si>
  <si>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</si>
  <si>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</si>
  <si>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</si>
  <si>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</si>
  <si>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</si>
  <si>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</si>
  <si>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</si>
  <si>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</si>
  <si>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</si>
  <si>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</si>
  <si>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</si>
  <si>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</si>
  <si>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</si>
  <si>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</si>
  <si>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</si>
  <si>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</si>
  <si>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</si>
  <si>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</si>
  <si>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</si>
  <si>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</si>
  <si>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</si>
  <si>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</si>
  <si>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</si>
  <si>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</si>
  <si>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</si>
  <si>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</si>
  <si>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</si>
  <si>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</si>
  <si>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</si>
  <si>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</si>
  <si>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</si>
  <si>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</si>
  <si>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</si>
  <si>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</si>
  <si>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</si>
  <si>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</si>
  <si>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</si>
  <si>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</si>
  <si>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</si>
  <si>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</si>
  <si>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</si>
  <si>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</si>
  <si>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</si>
  <si>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</si>
  <si>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</si>
  <si>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</si>
  <si>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</si>
  <si>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</si>
  <si>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</si>
  <si>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</si>
  <si>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</si>
  <si>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</si>
  <si>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</si>
  <si>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</si>
  <si>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</si>
  <si>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</si>
  <si>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</si>
  <si>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</si>
  <si>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</si>
  <si>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</si>
  <si>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</si>
  <si>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</si>
  <si>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</si>
  <si>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</si>
  <si>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</si>
  <si>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</si>
  <si>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</si>
  <si>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</si>
  <si>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</si>
  <si>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</si>
  <si>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</si>
  <si>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</si>
  <si>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</si>
  <si>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</si>
  <si>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</si>
  <si>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</si>
  <si>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</si>
  <si>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</si>
  <si>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</si>
  <si>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</si>
  <si>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</si>
  <si>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</si>
  <si>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</si>
  <si>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</si>
  <si>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</si>
  <si>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</si>
  <si>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</si>
  <si>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</si>
  <si>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</si>
  <si>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</si>
  <si>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</si>
  <si>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</si>
  <si>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</si>
  <si>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</si>
  <si>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</si>
  <si>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</si>
  <si>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</si>
  <si>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</si>
  <si>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</si>
  <si>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</si>
  <si>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</si>
  <si>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</si>
  <si>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</si>
  <si>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</si>
  <si>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</si>
  <si>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</si>
  <si>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</si>
  <si>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</si>
  <si>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</si>
  <si>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</si>
  <si>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</si>
  <si>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</si>
  <si>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</si>
  <si>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</si>
  <si>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</si>
  <si>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</si>
  <si>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</si>
  <si>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</si>
  <si>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</si>
  <si>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</si>
  <si>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</si>
  <si>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</si>
  <si>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</si>
  <si>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</si>
  <si>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</si>
  <si>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</si>
  <si>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</si>
  <si>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</si>
  <si>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</si>
  <si>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</si>
  <si>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</si>
  <si>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</si>
  <si>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</si>
  <si>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</si>
  <si>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</si>
  <si>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</si>
  <si>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</si>
  <si>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</si>
  <si>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</si>
  <si>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</si>
  <si>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</si>
  <si>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</si>
  <si>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</si>
  <si>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</si>
  <si>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</si>
  <si>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</si>
  <si>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</si>
  <si>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</si>
  <si>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</si>
  <si>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</si>
  <si>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</si>
  <si>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</si>
  <si>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</si>
  <si>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</si>
  <si>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</si>
  <si>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</si>
  <si>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</si>
  <si>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</si>
  <si>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</si>
  <si>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</si>
  <si>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</si>
  <si>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</si>
  <si>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</si>
  <si>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</si>
  <si>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</si>
  <si>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</si>
  <si>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</si>
  <si>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</si>
  <si>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</si>
  <si>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</si>
  <si>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</si>
  <si>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</si>
  <si>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</si>
  <si>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</si>
  <si>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</si>
  <si>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</si>
  <si>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</si>
  <si>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</si>
  <si>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</si>
  <si>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</si>
  <si>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</si>
  <si>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</si>
  <si>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</si>
  <si>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</si>
  <si>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</si>
  <si>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</si>
  <si>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</si>
  <si>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</si>
  <si>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</si>
  <si>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</si>
  <si>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</si>
  <si>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</si>
  <si>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</si>
  <si>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</si>
  <si>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</si>
  <si>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</si>
  <si>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</si>
  <si>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</si>
  <si>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</si>
  <si>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</si>
  <si>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</si>
  <si>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</si>
  <si>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</si>
  <si>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</si>
  <si>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</si>
  <si>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</si>
  <si>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</si>
  <si>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</si>
  <si>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</si>
  <si>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</si>
  <si>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</si>
  <si>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</si>
  <si>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</si>
  <si>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</si>
  <si>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</si>
  <si>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</si>
  <si>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</si>
  <si>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</si>
  <si>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</si>
  <si>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</si>
  <si>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</si>
  <si>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</si>
  <si>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</si>
  <si>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</si>
  <si>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</si>
  <si>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</si>
  <si>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</si>
  <si>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</si>
  <si>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</si>
  <si>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</si>
  <si>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</si>
  <si>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</si>
  <si>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</si>
  <si>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</si>
  <si>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</si>
  <si>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</si>
  <si>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</si>
  <si>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</si>
  <si>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</si>
  <si>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</si>
  <si>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</si>
  <si>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</si>
  <si>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</si>
  <si>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</si>
  <si>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</si>
  <si>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</si>
  <si>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</si>
  <si>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</si>
  <si>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</si>
  <si>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</si>
  <si>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</si>
  <si>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</si>
  <si>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</si>
  <si>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</si>
  <si>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</si>
  <si>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</si>
  <si>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</si>
  <si>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</si>
  <si>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</si>
  <si>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</si>
  <si>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</si>
  <si>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</si>
  <si>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</si>
  <si>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</si>
  <si>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</si>
  <si>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</si>
  <si>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</si>
  <si>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</si>
  <si>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</si>
  <si>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</si>
  <si>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</si>
  <si>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</si>
  <si>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</si>
  <si>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</si>
  <si>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</si>
  <si>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</si>
  <si>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</si>
  <si>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</si>
  <si>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</si>
  <si>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</si>
  <si>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</si>
  <si>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</si>
  <si>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</si>
  <si>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</si>
  <si>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</si>
  <si>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</si>
  <si>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</si>
  <si>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</si>
  <si>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</si>
  <si>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</si>
  <si>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</si>
  <si>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</si>
  <si>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</si>
  <si>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</si>
  <si>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</si>
  <si>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</si>
  <si>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</si>
  <si>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</si>
  <si>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</si>
  <si>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</si>
  <si>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</si>
  <si>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</si>
  <si>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</si>
  <si>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</si>
  <si>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</si>
  <si>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</si>
  <si>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</si>
  <si>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</si>
  <si>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</si>
  <si>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</si>
  <si>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</si>
  <si>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</si>
  <si>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</si>
  <si>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</si>
  <si>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</si>
  <si>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</si>
  <si>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</si>
  <si>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</si>
  <si>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</si>
  <si>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</si>
  <si>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</si>
  <si>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</si>
  <si>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</si>
  <si>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</si>
  <si>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</si>
  <si>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</si>
  <si>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</si>
  <si>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</si>
  <si>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</si>
  <si>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</si>
  <si>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</si>
  <si>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</si>
  <si>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</si>
  <si>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</si>
  <si>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</si>
  <si>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</si>
  <si>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</si>
  <si>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</si>
  <si>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</si>
  <si>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</si>
  <si>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</si>
  <si>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</si>
  <si>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</si>
  <si>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</si>
  <si>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</si>
  <si>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</si>
  <si>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</si>
  <si>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</si>
  <si>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</si>
  <si>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</si>
  <si>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</si>
  <si>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</si>
  <si>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</si>
  <si>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</si>
  <si>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</si>
  <si>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</si>
  <si>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</si>
  <si>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</si>
  <si>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</si>
  <si>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</si>
  <si>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</si>
  <si>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</si>
  <si>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</si>
  <si>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</si>
  <si>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</si>
  <si>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</si>
  <si>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</si>
  <si>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</si>
  <si>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</si>
  <si>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</si>
  <si>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</si>
  <si>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</si>
  <si>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</si>
  <si>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</si>
  <si>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</si>
  <si>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</si>
  <si>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</si>
  <si>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</si>
  <si>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</si>
  <si>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</si>
  <si>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</si>
  <si>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</si>
  <si>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</si>
  <si>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</si>
  <si>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</si>
  <si>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</si>
  <si>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</si>
  <si>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</si>
  <si>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</si>
  <si>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</si>
  <si>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</si>
  <si>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</si>
  <si>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</si>
  <si>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</si>
  <si>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</si>
  <si>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</si>
  <si>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</si>
  <si>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</si>
  <si>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</si>
  <si>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</si>
  <si>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</si>
  <si>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</si>
  <si>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</si>
  <si>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</si>
  <si>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</si>
  <si>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</si>
  <si>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</si>
  <si>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</si>
  <si>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</si>
  <si>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</si>
  <si>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</si>
  <si>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</si>
  <si>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</si>
  <si>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</si>
  <si>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</si>
  <si>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</si>
  <si>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</si>
  <si>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</si>
  <si>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</si>
  <si>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</si>
  <si>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</si>
  <si>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</si>
  <si>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</si>
  <si>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</si>
  <si>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</si>
  <si>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</si>
  <si>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</si>
  <si>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</si>
  <si>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</si>
  <si>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</si>
  <si>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</si>
  <si>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</si>
  <si>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</si>
  <si>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</si>
  <si>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</si>
  <si>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</si>
  <si>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</si>
  <si>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</si>
  <si>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</si>
  <si>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</si>
  <si>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</si>
  <si>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</si>
  <si>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</si>
  <si>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</si>
  <si>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</si>
  <si>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</si>
  <si>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</si>
  <si>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</si>
  <si>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</si>
  <si>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</si>
  <si>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</si>
  <si>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</si>
  <si>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</si>
  <si>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</si>
  <si>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</si>
  <si>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</si>
  <si>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</si>
  <si>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</si>
  <si>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</si>
  <si>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</si>
  <si>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</si>
  <si>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</si>
  <si>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</si>
  <si>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</si>
  <si>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</si>
  <si>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</si>
  <si>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</si>
  <si>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</si>
  <si>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</si>
  <si>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</si>
  <si>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</si>
  <si>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</si>
  <si>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</si>
  <si>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</si>
  <si>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</si>
  <si>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</si>
  <si>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</si>
  <si>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</si>
  <si>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</si>
  <si>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</si>
  <si>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</si>
  <si>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</si>
  <si>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</si>
  <si>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</si>
  <si>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</si>
  <si>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</si>
  <si>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</si>
  <si>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</si>
  <si>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</si>
  <si>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</si>
  <si>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</si>
  <si>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</si>
  <si>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</si>
  <si>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</si>
  <si>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</si>
  <si>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</si>
  <si>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</si>
  <si>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</si>
  <si>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</si>
  <si>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</si>
  <si>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</si>
  <si>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</si>
  <si>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</si>
  <si>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</si>
  <si>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</si>
  <si>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</si>
  <si>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</si>
  <si>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</si>
  <si>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</si>
  <si>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</si>
  <si>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</si>
  <si>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</si>
  <si>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</si>
  <si>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</si>
  <si>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</si>
  <si>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</si>
  <si>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</si>
  <si>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</si>
  <si>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</si>
  <si>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</si>
  <si>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</si>
  <si>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</si>
  <si>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</si>
  <si>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</si>
  <si>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</si>
  <si>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</si>
  <si>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</si>
  <si>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</si>
  <si>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</si>
  <si>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</si>
  <si>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</si>
  <si>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</si>
  <si>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</si>
  <si>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</si>
  <si>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</si>
  <si>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</si>
  <si>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</si>
  <si>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</si>
  <si>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</si>
  <si>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</si>
  <si>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</si>
  <si>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</si>
  <si>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</si>
  <si>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</si>
  <si>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</si>
  <si>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</si>
  <si>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</si>
  <si>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</si>
  <si>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</si>
  <si>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</si>
  <si>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</si>
  <si>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</si>
  <si>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</si>
  <si>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</si>
  <si>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</si>
  <si>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</si>
  <si>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</si>
  <si>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</si>
  <si>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</si>
  <si>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</si>
  <si>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</si>
  <si>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</si>
  <si>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</si>
  <si>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</si>
  <si>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</si>
  <si>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</si>
  <si>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</si>
  <si>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</si>
  <si>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</si>
  <si>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</si>
  <si>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</si>
  <si>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</si>
  <si>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</si>
  <si>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</si>
  <si>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</si>
  <si>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</si>
  <si>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</si>
  <si>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</si>
  <si>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</si>
  <si>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</si>
  <si>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</si>
  <si>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</si>
  <si>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</si>
  <si>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</si>
  <si>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</si>
  <si>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</si>
  <si>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</si>
  <si>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</si>
  <si>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</si>
  <si>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</si>
  <si>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</si>
  <si>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</si>
  <si>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</si>
  <si>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</si>
  <si>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</si>
  <si>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</si>
  <si>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</si>
  <si>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</si>
  <si>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</si>
  <si>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</si>
  <si>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</si>
  <si>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</si>
  <si>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</si>
  <si>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</si>
  <si>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</si>
  <si>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</si>
  <si>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</si>
  <si>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</si>
  <si>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</si>
  <si>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</si>
  <si>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</si>
  <si>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</si>
  <si>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</si>
  <si>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</si>
  <si>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</si>
  <si>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</si>
  <si>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</si>
  <si>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</si>
  <si>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</si>
  <si>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</si>
  <si>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</si>
  <si>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</si>
  <si>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</si>
  <si>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</si>
  <si>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</si>
  <si>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</si>
  <si>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</si>
  <si>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</si>
  <si>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</si>
  <si>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</si>
  <si>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</si>
  <si>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</si>
  <si>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</si>
  <si>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</si>
  <si>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</si>
  <si>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</si>
  <si>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</si>
  <si>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</si>
  <si>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</si>
  <si>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</si>
  <si>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</si>
  <si>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</si>
  <si>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</si>
  <si>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</si>
  <si>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</si>
  <si>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</si>
  <si>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</si>
  <si>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</si>
  <si>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</si>
  <si>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</si>
  <si>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</si>
  <si>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</si>
  <si>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</si>
  <si>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</si>
  <si>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</si>
  <si>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</si>
  <si>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</si>
  <si>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</si>
  <si>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</si>
  <si>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</si>
  <si>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</si>
  <si>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</si>
  <si>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</si>
  <si>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</si>
  <si>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</si>
  <si>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</si>
  <si>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</si>
  <si>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</si>
  <si>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</si>
  <si>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</si>
  <si>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</si>
  <si>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</si>
  <si>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</si>
  <si>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</si>
  <si>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</si>
  <si>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</si>
  <si>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</si>
  <si>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</si>
  <si>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</si>
  <si>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</si>
  <si>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</si>
  <si>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</si>
  <si>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</si>
  <si>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</si>
  <si>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</si>
  <si>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</si>
  <si>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</si>
  <si>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</si>
  <si>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</si>
  <si>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</si>
  <si>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</si>
  <si>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</si>
  <si>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</si>
  <si>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</si>
  <si>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</si>
  <si>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</si>
  <si>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</si>
  <si>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</si>
  <si>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</si>
  <si>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</si>
  <si>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</si>
  <si>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</si>
  <si>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</si>
  <si>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</si>
  <si>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</si>
  <si>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</si>
  <si>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</si>
  <si>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</si>
  <si>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</si>
  <si>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</si>
  <si>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</si>
  <si>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</si>
  <si>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</si>
  <si>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</si>
  <si>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</si>
  <si>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</si>
  <si>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</si>
  <si>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</si>
  <si>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</si>
  <si>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</si>
  <si>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</si>
  <si>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</si>
  <si>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</si>
  <si>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</si>
  <si>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</si>
  <si>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</si>
  <si>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</si>
  <si>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</si>
  <si>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</si>
  <si>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</si>
  <si>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</si>
  <si>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</si>
  <si>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</si>
  <si>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</si>
  <si>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</si>
  <si>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</si>
  <si>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</si>
  <si>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</si>
  <si>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</si>
  <si>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</si>
  <si>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</si>
  <si>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</si>
  <si>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</si>
  <si>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</si>
  <si>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</si>
  <si>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</si>
  <si>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</si>
  <si>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</si>
  <si>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</si>
  <si>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</si>
  <si>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</si>
  <si>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</si>
  <si>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</si>
  <si>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</si>
  <si>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</si>
  <si>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</si>
  <si>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</si>
  <si>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</si>
  <si>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</si>
  <si>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</si>
  <si>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</si>
  <si>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</si>
  <si>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</si>
  <si>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</si>
  <si>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</si>
  <si>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</si>
  <si>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</si>
  <si>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</si>
  <si>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</si>
  <si>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</si>
  <si>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</si>
  <si>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</si>
  <si>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</si>
  <si>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</si>
  <si>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</si>
  <si>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</si>
  <si>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</si>
  <si>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</si>
  <si>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</si>
  <si>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</si>
  <si>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</si>
  <si>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</si>
  <si>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</si>
  <si>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</si>
  <si>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</si>
  <si>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</si>
  <si>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</si>
  <si>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</si>
  <si>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</si>
  <si>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</si>
  <si>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</si>
  <si>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</si>
  <si>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</si>
  <si>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</si>
  <si>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</si>
  <si>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</si>
  <si>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</si>
  <si>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</si>
  <si>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</si>
  <si>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</si>
  <si>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</si>
  <si>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</si>
  <si>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</si>
  <si>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</si>
  <si>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</si>
  <si>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</si>
  <si>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</si>
  <si>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</si>
  <si>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</si>
  <si>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</si>
  <si>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</si>
  <si>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</si>
  <si>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</si>
  <si>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</si>
  <si>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</si>
  <si>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</si>
  <si>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</si>
  <si>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</si>
  <si>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</si>
  <si>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</si>
  <si>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</si>
  <si>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</si>
  <si>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</si>
  <si>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</si>
  <si>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</si>
  <si>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</si>
  <si>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</si>
  <si>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</si>
  <si>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</si>
  <si>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</si>
  <si>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</si>
  <si>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</si>
  <si>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</si>
  <si>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</si>
  <si>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</si>
  <si>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</si>
  <si>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</si>
  <si>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</si>
  <si>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</si>
  <si>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</si>
  <si>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</si>
  <si>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</si>
  <si>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</si>
  <si>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</si>
  <si>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</si>
  <si>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</si>
  <si>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</si>
  <si>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</si>
  <si>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</si>
  <si>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</si>
  <si>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</si>
  <si>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</si>
  <si>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</si>
  <si>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</si>
  <si>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</si>
  <si>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</si>
  <si>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</si>
  <si>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</si>
  <si>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</si>
  <si>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</si>
  <si>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</si>
  <si>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</si>
  <si>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</si>
  <si>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</si>
  <si>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</si>
  <si>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</si>
  <si>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</si>
  <si>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</si>
  <si>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</si>
  <si>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</si>
  <si>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</si>
  <si>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</si>
  <si>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</si>
  <si>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</si>
  <si>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</si>
  <si>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</si>
  <si>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</si>
  <si>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</si>
  <si>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</si>
  <si>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</si>
  <si>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</si>
  <si>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</si>
  <si>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</si>
  <si>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</si>
  <si>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</si>
  <si>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</si>
  <si>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</si>
  <si>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</si>
  <si>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</si>
  <si>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</si>
  <si>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</si>
  <si>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</si>
  <si>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</si>
  <si>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</si>
  <si>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</si>
  <si>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</si>
  <si>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</si>
  <si>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</si>
  <si>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</si>
  <si>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</si>
  <si>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</si>
  <si>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</si>
  <si>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</si>
  <si>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</si>
  <si>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</si>
  <si>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</si>
  <si>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</si>
  <si>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</si>
  <si>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</si>
  <si>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</si>
  <si>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</si>
  <si>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</si>
  <si>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</si>
  <si>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</si>
  <si>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</si>
  <si>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</si>
  <si>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</si>
  <si>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</si>
  <si>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</si>
  <si>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</si>
  <si>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</si>
  <si>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</si>
  <si>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</si>
  <si>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</si>
  <si>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</si>
  <si>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</si>
  <si>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</si>
  <si>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</si>
  <si>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</si>
  <si>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</si>
  <si>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</si>
  <si>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</si>
  <si>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</si>
  <si>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</si>
  <si>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</si>
  <si>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</si>
  <si>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</si>
  <si>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</si>
  <si>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</si>
  <si>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</si>
  <si>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</si>
  <si>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</si>
  <si>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</si>
  <si>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</si>
  <si>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</si>
  <si>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</si>
  <si>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</si>
  <si>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</si>
  <si>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</si>
  <si>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</si>
  <si>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</si>
  <si>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</si>
  <si>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</si>
  <si>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</si>
  <si>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</si>
  <si>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</si>
  <si>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</si>
  <si>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</si>
  <si>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</si>
  <si>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</si>
  <si>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</si>
  <si>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</si>
  <si>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</si>
  <si>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</si>
  <si>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</si>
  <si>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</si>
  <si>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</si>
  <si>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</si>
  <si>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</si>
  <si>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</si>
  <si>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</si>
  <si>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</si>
  <si>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</si>
  <si>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</si>
  <si>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</si>
  <si>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</si>
  <si>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</si>
  <si>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</si>
  <si>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</si>
  <si>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</si>
  <si>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</si>
  <si>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</si>
  <si>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</si>
  <si>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</si>
  <si>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</si>
  <si>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</si>
  <si>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</si>
  <si>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</si>
  <si>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</si>
  <si>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</si>
  <si>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</si>
  <si>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</si>
  <si>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</si>
  <si>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</si>
  <si>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</si>
  <si>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</si>
  <si>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</si>
  <si>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</si>
  <si>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</si>
  <si>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</si>
  <si>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</si>
  <si>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</si>
  <si>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</si>
  <si>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</si>
  <si>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</si>
  <si>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</si>
  <si>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</si>
  <si>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</si>
  <si>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</si>
  <si>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</si>
  <si>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</si>
  <si>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</si>
  <si>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</si>
  <si>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</si>
  <si>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</si>
  <si>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</si>
  <si>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</si>
  <si>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</si>
  <si>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</si>
  <si>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</si>
  <si>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</si>
  <si>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</si>
  <si>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</si>
  <si>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</si>
  <si>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</si>
  <si>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</si>
  <si>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</si>
  <si>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</si>
  <si>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</si>
  <si>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</si>
  <si>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</si>
  <si>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</si>
  <si>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</si>
  <si>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</si>
  <si>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</si>
  <si>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</si>
  <si>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</si>
  <si>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</si>
  <si>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</si>
  <si>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</si>
  <si>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</si>
  <si>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</si>
  <si>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</si>
  <si>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</si>
  <si>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</si>
  <si>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</si>
  <si>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</si>
  <si>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</si>
  <si>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</si>
  <si>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</si>
  <si>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</si>
  <si>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</si>
  <si>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</si>
  <si>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</si>
  <si>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</si>
  <si>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</si>
  <si>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</si>
  <si>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</si>
  <si>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</si>
  <si>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</si>
  <si>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</si>
  <si>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</si>
  <si>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</si>
  <si>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</si>
  <si>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</si>
  <si>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</si>
  <si>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</si>
  <si>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</si>
  <si>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</si>
  <si>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</si>
  <si>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</si>
  <si>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</si>
  <si>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</si>
  <si>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</si>
  <si>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</si>
  <si>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</si>
  <si>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</si>
  <si>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</si>
  <si>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</si>
  <si>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</si>
  <si>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</si>
  <si>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</si>
  <si>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</si>
  <si>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</si>
  <si>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</si>
  <si>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</si>
  <si>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</si>
  <si>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</si>
  <si>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</si>
  <si>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</si>
  <si>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</si>
  <si>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</si>
  <si>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</si>
  <si>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</si>
  <si>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</si>
  <si>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</si>
  <si>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</si>
  <si>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</si>
  <si>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</si>
  <si>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</si>
  <si>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</si>
  <si>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</si>
  <si>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</si>
  <si>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</si>
  <si>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</si>
  <si>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</si>
  <si>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</si>
  <si>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</si>
  <si>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</si>
  <si>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</si>
  <si>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</si>
  <si>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</si>
  <si>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</si>
  <si>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</si>
  <si>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</si>
  <si>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</si>
  <si>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</si>
  <si>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</si>
  <si>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</si>
  <si>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</si>
  <si>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</si>
  <si>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</si>
  <si>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</si>
  <si>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</si>
  <si>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</si>
  <si>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</si>
  <si>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</si>
  <si>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</si>
  <si>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</si>
  <si>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</si>
  <si>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</si>
  <si>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</si>
  <si>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</si>
  <si>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</si>
  <si>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</si>
  <si>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</si>
  <si>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</si>
  <si>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</si>
  <si>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</si>
  <si>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</si>
  <si>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</si>
  <si>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</si>
  <si>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</si>
  <si>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</si>
  <si>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</si>
  <si>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</si>
  <si>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</si>
  <si>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</si>
  <si>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</si>
  <si>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</si>
  <si>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</si>
  <si>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</si>
  <si>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</si>
  <si>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</si>
  <si>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</si>
  <si>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</si>
  <si>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</si>
  <si>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</si>
  <si>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</si>
  <si>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</si>
  <si>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</si>
  <si>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</si>
  <si>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</si>
  <si>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</si>
  <si>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</si>
  <si>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</si>
  <si>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</si>
  <si>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</si>
  <si>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</si>
  <si>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</si>
  <si>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</si>
  <si>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</si>
  <si>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</si>
  <si>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</si>
  <si>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</si>
  <si>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</si>
  <si>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</si>
  <si>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</si>
  <si>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</si>
  <si>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</si>
  <si>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</si>
  <si>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</si>
  <si>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</si>
  <si>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</si>
  <si>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</si>
  <si>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</si>
  <si>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</si>
  <si>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</si>
  <si>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</si>
  <si>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</si>
  <si>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</si>
  <si>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</si>
  <si>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</si>
  <si>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</si>
  <si>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</si>
  <si>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</si>
  <si>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</si>
  <si>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</si>
  <si>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</si>
  <si>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</si>
  <si>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</si>
  <si>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</si>
  <si>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</si>
  <si>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</si>
  <si>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</si>
  <si>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</si>
  <si>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</si>
  <si>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</si>
  <si>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</si>
  <si>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</si>
  <si>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</si>
  <si>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</si>
  <si>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</si>
  <si>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</si>
  <si>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</si>
  <si>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</si>
  <si>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</si>
  <si>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</si>
  <si>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</si>
  <si>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</si>
  <si>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</si>
  <si>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</si>
  <si>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</si>
  <si>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</si>
  <si>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</si>
  <si>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</si>
  <si>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</si>
  <si>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</si>
  <si>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</si>
  <si>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</si>
  <si>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</si>
  <si>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</si>
  <si>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</si>
  <si>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</si>
  <si>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</si>
  <si>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</si>
  <si>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</si>
  <si>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</si>
  <si>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</si>
  <si>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</si>
  <si>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</si>
  <si>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</si>
  <si>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</si>
  <si>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</si>
  <si>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</si>
  <si>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</si>
  <si>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</si>
  <si>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</si>
  <si>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</si>
  <si>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</si>
  <si>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</si>
  <si>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</si>
  <si>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</si>
  <si>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</si>
  <si>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</si>
  <si>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</si>
  <si>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</si>
  <si>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</si>
  <si>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</si>
  <si>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</si>
  <si>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</si>
  <si>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</si>
  <si>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</si>
  <si>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</si>
  <si>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</si>
  <si>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</si>
  <si>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</si>
  <si>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</si>
  <si>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</si>
  <si>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</si>
  <si>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</si>
  <si>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</si>
  <si>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</si>
  <si>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</si>
  <si>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</si>
  <si>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</si>
  <si>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</si>
  <si>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</si>
  <si>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</si>
  <si>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</si>
  <si>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</si>
  <si>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</si>
  <si>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</si>
  <si>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</si>
  <si>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</si>
  <si>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</si>
  <si>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</si>
  <si>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</si>
  <si>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</si>
  <si>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</si>
  <si>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</si>
  <si>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</si>
  <si>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</si>
  <si>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</si>
  <si>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</si>
  <si>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</si>
  <si>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</si>
  <si>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</si>
  <si>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</si>
  <si>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</si>
  <si>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</si>
  <si>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</si>
  <si>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</si>
  <si>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</si>
  <si>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</si>
  <si>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</si>
  <si>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</si>
  <si>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</si>
  <si>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</si>
  <si>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</si>
  <si>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</si>
  <si>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</si>
  <si>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</si>
  <si>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</si>
  <si>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</si>
  <si>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</si>
  <si>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</si>
  <si>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</si>
  <si>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</si>
  <si>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</si>
  <si>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</si>
  <si>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</si>
  <si>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</si>
  <si>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</si>
  <si>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</si>
  <si>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</si>
  <si>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</si>
  <si>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</si>
  <si>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</si>
  <si>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</si>
  <si>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</si>
  <si>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</si>
  <si>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</si>
  <si>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</si>
  <si>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</si>
  <si>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</si>
  <si>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</si>
  <si>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</si>
  <si>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</si>
  <si>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</si>
  <si>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</si>
  <si>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</si>
  <si>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</si>
  <si>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</si>
  <si>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</si>
  <si>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</si>
  <si>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</si>
  <si>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</si>
  <si>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</si>
  <si>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</si>
  <si>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</si>
  <si>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</si>
  <si>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</si>
  <si>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</si>
  <si>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</si>
  <si>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</si>
  <si>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</si>
  <si>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</si>
  <si>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</si>
  <si>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</si>
  <si>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</si>
  <si>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</si>
  <si>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</si>
  <si>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</si>
  <si>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</si>
  <si>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</si>
  <si>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</si>
  <si>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</si>
  <si>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</si>
  <si>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</si>
  <si>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</si>
  <si>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</si>
  <si>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</si>
  <si>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</si>
  <si>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</si>
  <si>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</si>
  <si>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</si>
  <si>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</si>
  <si>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</si>
  <si>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</si>
  <si>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</si>
  <si>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</si>
  <si>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</si>
  <si>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</si>
  <si>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</si>
  <si>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</si>
  <si>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</si>
  <si>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</si>
  <si>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</si>
  <si>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</si>
  <si>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</si>
  <si>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</si>
  <si>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</si>
  <si>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</si>
  <si>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</si>
  <si>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</si>
  <si>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</si>
  <si>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</si>
  <si>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</si>
  <si>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</si>
  <si>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</si>
  <si>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</si>
  <si>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</si>
  <si>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</si>
  <si>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</si>
  <si>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</si>
  <si>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</si>
  <si>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</si>
  <si>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</si>
  <si>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</si>
  <si>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</si>
  <si>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</si>
  <si>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</si>
  <si>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</si>
  <si>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</si>
  <si>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</si>
  <si>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</si>
  <si>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</si>
  <si>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</si>
  <si>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</si>
  <si>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</si>
  <si>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</si>
  <si>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</si>
  <si>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</si>
  <si>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</si>
  <si>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</si>
  <si>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</si>
  <si>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</si>
  <si>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</si>
  <si>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</si>
  <si>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</si>
  <si>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</si>
  <si>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</si>
  <si>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</si>
  <si>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</si>
  <si>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</si>
  <si>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</si>
  <si>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</si>
  <si>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</si>
  <si>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</si>
  <si>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</si>
  <si>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</si>
  <si>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</si>
  <si>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</si>
  <si>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</si>
  <si>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</si>
  <si>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</si>
  <si>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</si>
  <si>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</si>
  <si>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</si>
  <si>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</si>
  <si>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</si>
  <si>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</si>
  <si>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</si>
  <si>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</si>
  <si>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</si>
  <si>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</si>
  <si>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</si>
  <si>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</si>
  <si>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</si>
  <si>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</si>
  <si>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</si>
  <si>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</si>
  <si>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</si>
  <si>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</si>
  <si>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</si>
  <si>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</si>
  <si>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</si>
  <si>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</si>
  <si>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</si>
  <si>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</si>
  <si>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</si>
  <si>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</si>
  <si>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</si>
  <si>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</si>
  <si>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</si>
  <si>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</si>
  <si>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</si>
  <si>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</si>
  <si>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</si>
  <si>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</si>
  <si>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</si>
  <si>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</si>
  <si>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</si>
  <si>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</si>
  <si>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</si>
  <si>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</si>
  <si>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</si>
  <si>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</si>
  <si>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</si>
  <si>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</si>
  <si>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</si>
  <si>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</si>
  <si>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</si>
  <si>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</si>
  <si>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</si>
  <si>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</si>
  <si>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</si>
  <si>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</si>
  <si>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</si>
  <si>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</si>
  <si>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</si>
  <si>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</si>
  <si>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</si>
  <si>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</si>
  <si>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</si>
  <si>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</si>
  <si>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</si>
  <si>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</si>
  <si>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</si>
  <si>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</si>
  <si>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</si>
  <si>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</si>
  <si>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</si>
  <si>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</si>
  <si>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</si>
  <si>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</si>
  <si>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</si>
  <si>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</si>
  <si>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</si>
  <si>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</si>
  <si>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</si>
  <si>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</si>
  <si>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</si>
  <si>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</si>
  <si>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</si>
  <si>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</si>
  <si>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</si>
  <si>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</si>
  <si>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</si>
  <si>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</si>
  <si>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</si>
  <si>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</si>
  <si>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</si>
  <si>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</si>
  <si>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</si>
  <si>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</si>
  <si>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</si>
  <si>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</si>
  <si>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</si>
  <si>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</si>
  <si>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</si>
  <si>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</si>
  <si>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</si>
  <si>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</si>
  <si>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</si>
  <si>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</si>
  <si>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</si>
  <si>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</si>
  <si>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</si>
  <si>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</si>
  <si>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</si>
  <si>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</si>
  <si>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</si>
  <si>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</si>
  <si>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</si>
  <si>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</si>
  <si>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</si>
  <si>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</si>
  <si>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</si>
  <si>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</si>
  <si>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</si>
  <si>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</si>
  <si>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</si>
  <si>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</si>
  <si>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</si>
  <si>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</si>
  <si>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</si>
  <si>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</si>
  <si>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</si>
  <si>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</si>
  <si>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</si>
  <si>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</si>
  <si>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</si>
  <si>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</si>
  <si>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</si>
  <si>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</si>
  <si>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</si>
  <si>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</si>
  <si>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</si>
  <si>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</si>
  <si>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</si>
  <si>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</si>
  <si>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</si>
  <si>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</si>
  <si>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</si>
  <si>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</si>
  <si>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</si>
  <si>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</si>
  <si>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</si>
  <si>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</si>
  <si>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</si>
  <si>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</si>
  <si>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</si>
  <si>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</si>
  <si>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</si>
  <si>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</si>
  <si>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</si>
  <si>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</si>
  <si>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</si>
  <si>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</si>
  <si>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</si>
  <si>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</si>
  <si>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</si>
  <si>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</si>
  <si>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</si>
  <si>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</si>
  <si>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</si>
  <si>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</si>
  <si>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</si>
  <si>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</si>
  <si>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</si>
  <si>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</si>
  <si>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</si>
  <si>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</si>
  <si>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</si>
  <si>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</si>
  <si>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</si>
  <si>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</si>
  <si>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</si>
  <si>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</si>
  <si>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</si>
  <si>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</si>
  <si>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</si>
  <si>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</si>
  <si>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</si>
  <si>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</si>
  <si>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</si>
  <si>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</si>
  <si>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</si>
  <si>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</si>
  <si>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</si>
  <si>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</si>
  <si>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</si>
  <si>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</si>
  <si>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</si>
  <si>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</si>
  <si>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</si>
  <si>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</si>
  <si>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</si>
  <si>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</si>
  <si>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</si>
  <si>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</si>
  <si>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</si>
  <si>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</si>
  <si>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</si>
  <si>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</si>
  <si>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</si>
  <si>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</si>
  <si>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</si>
  <si>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</si>
  <si>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</si>
  <si>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</si>
  <si>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</si>
  <si>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</si>
  <si>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</si>
  <si>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</si>
  <si>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</si>
  <si>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</si>
  <si>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</si>
  <si>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</si>
  <si>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</si>
  <si>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</si>
  <si>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</si>
  <si>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</si>
  <si>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</si>
  <si>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</si>
  <si>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</si>
  <si>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</si>
  <si>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</si>
  <si>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</si>
  <si>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</si>
  <si>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</si>
  <si>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</si>
  <si>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</si>
  <si>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</si>
  <si>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</si>
  <si>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</si>
  <si>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</si>
  <si>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</si>
  <si>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</si>
  <si>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</si>
  <si>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</si>
  <si>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</si>
  <si>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</si>
  <si>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</si>
  <si>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</si>
  <si>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</si>
  <si>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</si>
  <si>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</si>
  <si>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</si>
  <si>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</si>
  <si>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</si>
  <si>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</si>
  <si>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</si>
  <si>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</si>
  <si>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</si>
  <si>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</si>
  <si>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</si>
  <si>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</si>
  <si>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</si>
  <si>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</si>
  <si>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</si>
  <si>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</si>
  <si>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</si>
  <si>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</si>
  <si>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</si>
  <si>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</si>
  <si>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</si>
  <si>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</si>
  <si>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</si>
  <si>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</si>
  <si>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</si>
  <si>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</si>
  <si>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</si>
  <si>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</si>
  <si>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</si>
  <si>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</si>
  <si>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</si>
  <si>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</si>
  <si>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</si>
  <si>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</si>
  <si>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</si>
  <si>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</si>
  <si>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</si>
  <si>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</si>
  <si>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</si>
  <si>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</si>
  <si>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</si>
  <si>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</si>
  <si>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</si>
  <si>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</si>
  <si>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</si>
  <si>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</si>
  <si>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</si>
  <si>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</si>
  <si>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</si>
  <si>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</si>
  <si>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</si>
  <si>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</si>
  <si>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</si>
  <si>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</si>
  <si>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</si>
  <si>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</si>
  <si>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</si>
  <si>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</si>
  <si>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</si>
  <si>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</si>
  <si>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</si>
  <si>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</si>
  <si>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</si>
  <si>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</si>
  <si>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</si>
  <si>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</si>
  <si>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</si>
  <si>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</si>
  <si>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</si>
  <si>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</si>
  <si>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</si>
  <si>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</si>
  <si>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</si>
  <si>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</si>
  <si>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</si>
  <si>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</si>
  <si>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</si>
  <si>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</si>
  <si>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</si>
  <si>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</si>
  <si>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</si>
  <si>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</si>
  <si>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</si>
  <si>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</si>
  <si>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</si>
  <si>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</si>
  <si>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</si>
  <si>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</si>
  <si>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</si>
  <si>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</si>
  <si>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</si>
  <si>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</si>
  <si>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</si>
  <si>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</si>
  <si>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</si>
  <si>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</si>
  <si>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</si>
  <si>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</si>
  <si>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</si>
  <si>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</si>
  <si>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</si>
  <si>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</si>
  <si>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</si>
  <si>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</si>
  <si>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</si>
  <si>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</si>
  <si>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</si>
  <si>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</si>
  <si>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</si>
  <si>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</si>
  <si>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</si>
  <si>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</si>
  <si>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</si>
  <si>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</si>
  <si>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</si>
  <si>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</si>
  <si>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</si>
  <si>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</si>
  <si>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</si>
  <si>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</si>
  <si>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</si>
  <si>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</si>
  <si>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</si>
  <si>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</si>
  <si>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</si>
  <si>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</si>
  <si>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</si>
  <si>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</si>
  <si>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</si>
  <si>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</si>
  <si>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</si>
  <si>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</si>
  <si>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</si>
  <si>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</si>
  <si>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</si>
  <si>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</si>
  <si>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</si>
  <si>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</si>
  <si>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</si>
  <si>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</si>
  <si>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</si>
  <si>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</si>
  <si>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</si>
  <si>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</si>
  <si>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</si>
  <si>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</si>
  <si>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</si>
  <si>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</si>
  <si>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</si>
  <si>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</si>
  <si>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</si>
  <si>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</si>
  <si>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</si>
  <si>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</si>
  <si>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</si>
  <si>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</si>
  <si>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</si>
  <si>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</si>
  <si>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</si>
  <si>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</si>
  <si>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</si>
  <si>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</si>
  <si>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</si>
  <si>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</si>
  <si>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</si>
  <si>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</si>
  <si>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</si>
  <si>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</si>
  <si>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</si>
  <si>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</si>
  <si>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</si>
  <si>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</si>
  <si>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</si>
  <si>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</si>
  <si>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</si>
  <si>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</si>
  <si>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</si>
  <si>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</si>
  <si>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</si>
  <si>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</si>
  <si>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</si>
  <si>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</si>
  <si>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</si>
  <si>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</si>
  <si>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</si>
  <si>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</si>
  <si>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</si>
  <si>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</si>
  <si>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</si>
  <si>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</si>
  <si>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</si>
  <si>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</si>
  <si>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</si>
  <si>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</si>
  <si>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</si>
  <si>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</si>
  <si>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</si>
  <si>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</si>
  <si>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</si>
  <si>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</si>
  <si>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</si>
  <si>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</si>
  <si>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</si>
  <si>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</si>
  <si>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</si>
  <si>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</si>
  <si>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</si>
  <si>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</si>
  <si>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</si>
  <si>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</si>
  <si>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</si>
  <si>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</si>
  <si>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</si>
  <si>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</si>
  <si>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</si>
  <si>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</si>
  <si>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</si>
  <si>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</si>
  <si>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</si>
  <si>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</si>
  <si>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</si>
  <si>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</si>
  <si>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</si>
  <si>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</si>
  <si>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</si>
  <si>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</si>
  <si>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</si>
  <si>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</si>
  <si>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</si>
  <si>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</si>
  <si>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</si>
  <si>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</si>
  <si>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</si>
  <si>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</si>
  <si>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</si>
  <si>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</si>
  <si>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</si>
  <si>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</si>
  <si>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</si>
  <si>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</si>
  <si>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</si>
  <si>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</si>
  <si>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</si>
  <si>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</si>
  <si>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</si>
  <si>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</si>
  <si>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</si>
  <si>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</si>
  <si>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</si>
  <si>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</si>
  <si>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</si>
  <si>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</si>
  <si>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</si>
  <si>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</si>
  <si>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</si>
  <si>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</si>
  <si>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</si>
  <si>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</si>
  <si>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</si>
  <si>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</si>
  <si>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</si>
  <si>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</si>
  <si>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</si>
  <si>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</si>
  <si>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</si>
  <si>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</si>
  <si>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</si>
  <si>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</si>
  <si>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</si>
  <si>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</si>
  <si>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</si>
  <si>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</si>
  <si>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</si>
  <si>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</si>
  <si>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</si>
  <si>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</si>
  <si>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</si>
  <si>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</si>
  <si>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</si>
  <si>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</si>
  <si>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</si>
  <si>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</si>
  <si>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</si>
  <si>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</si>
  <si>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</si>
  <si>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</si>
  <si>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</si>
  <si>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</si>
  <si>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</si>
  <si>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</si>
  <si>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</si>
  <si>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</si>
  <si>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</si>
  <si>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</si>
  <si>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</si>
  <si>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</si>
  <si>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</si>
  <si>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</si>
  <si>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</si>
  <si>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</si>
  <si>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</si>
  <si>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</si>
  <si>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</si>
  <si>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</si>
  <si>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</si>
  <si>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</si>
  <si>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</si>
  <si>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</si>
  <si>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</si>
  <si>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</si>
  <si>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</si>
  <si>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</si>
  <si>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</si>
  <si>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</si>
  <si>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</si>
  <si>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</si>
  <si>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</si>
  <si>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</si>
  <si>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</si>
  <si>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</si>
  <si>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</si>
  <si>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</si>
  <si>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</si>
  <si>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</si>
  <si>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</si>
  <si>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</si>
  <si>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</si>
  <si>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</si>
  <si>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</si>
  <si>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</si>
  <si>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</si>
  <si>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</si>
  <si>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</si>
  <si>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</si>
  <si>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</si>
  <si>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</si>
  <si>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</si>
  <si>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</si>
  <si>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</si>
  <si>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</si>
  <si>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</si>
  <si>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</si>
  <si>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</si>
  <si>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</si>
  <si>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</si>
  <si>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</si>
  <si>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</si>
  <si>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</si>
  <si>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</si>
  <si>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</si>
  <si>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</si>
  <si>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</si>
  <si>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</si>
  <si>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</si>
  <si>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</si>
  <si>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</si>
  <si>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</si>
  <si>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</si>
  <si>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</si>
  <si>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</si>
  <si>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</si>
  <si>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</si>
  <si>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</si>
  <si>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</si>
  <si>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</si>
  <si>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</si>
  <si>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</si>
  <si>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</si>
  <si>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</si>
  <si>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</si>
  <si>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</si>
  <si>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</si>
  <si>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</si>
  <si>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</si>
  <si>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</si>
  <si>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</si>
  <si>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</si>
  <si>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</si>
  <si>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</si>
  <si>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</si>
  <si>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</si>
  <si>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</si>
  <si>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</si>
  <si>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</si>
  <si>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</si>
  <si>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</si>
  <si>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</si>
  <si>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</si>
  <si>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</si>
  <si>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</si>
  <si>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</si>
  <si>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</si>
  <si>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</si>
  <si>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</si>
  <si>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</si>
  <si>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</si>
  <si>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</si>
  <si>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</si>
  <si>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</si>
  <si>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</si>
  <si>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</si>
  <si>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</si>
  <si>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</si>
  <si>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</si>
  <si>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</si>
  <si>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</si>
  <si>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</si>
  <si>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</si>
  <si>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</si>
  <si>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</si>
  <si>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</si>
  <si>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</si>
  <si>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</si>
  <si>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</si>
  <si>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</si>
  <si>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</si>
  <si>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</si>
  <si>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</si>
  <si>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</si>
  <si>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</si>
  <si>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</si>
  <si>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</si>
  <si>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</si>
  <si>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</si>
  <si>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</si>
  <si>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</si>
  <si>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</si>
  <si>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</si>
  <si>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</si>
  <si>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</si>
  <si>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</si>
  <si>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</si>
  <si>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</si>
  <si>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</si>
  <si>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</si>
  <si>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</si>
  <si>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</si>
  <si>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</si>
  <si>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</si>
  <si>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</si>
  <si>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</si>
  <si>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</si>
  <si>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</si>
  <si>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</si>
  <si>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</si>
  <si>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</si>
  <si>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</si>
  <si>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</si>
  <si>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</si>
  <si>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</si>
  <si>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</si>
  <si>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</si>
  <si>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</si>
  <si>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</si>
  <si>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</si>
  <si>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</si>
  <si>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</si>
  <si>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</si>
  <si>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</si>
  <si>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</si>
  <si>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</si>
  <si>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</si>
  <si>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</si>
  <si>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</si>
  <si>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</si>
  <si>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</si>
  <si>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</si>
  <si>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</si>
  <si>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</si>
  <si>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</si>
  <si>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</si>
  <si>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</si>
  <si>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</si>
  <si>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</si>
  <si>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</si>
  <si>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</si>
  <si>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</si>
  <si>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</si>
  <si>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</si>
  <si>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</si>
  <si>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</si>
  <si>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</si>
  <si>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</si>
  <si>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</si>
  <si>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</si>
  <si>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</si>
  <si>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</si>
  <si>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</si>
  <si>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</si>
  <si>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</si>
  <si>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</si>
  <si>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</si>
  <si>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</si>
  <si>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</si>
  <si>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</si>
  <si>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</si>
  <si>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</si>
  <si>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</si>
  <si>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</si>
  <si>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</si>
  <si>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</si>
  <si>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</si>
  <si>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</si>
  <si>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</si>
  <si>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</si>
  <si>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</si>
  <si>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</si>
  <si>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</si>
  <si>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</si>
  <si>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</si>
  <si>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</si>
  <si>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</si>
  <si>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</si>
  <si>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</si>
  <si>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</si>
  <si>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</si>
  <si>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</si>
  <si>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</si>
  <si>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</si>
  <si>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</si>
  <si>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</si>
  <si>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</si>
  <si>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</si>
  <si>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</si>
  <si>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</si>
  <si>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</si>
  <si>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</si>
  <si>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</si>
  <si>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</si>
  <si>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</si>
  <si>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</si>
  <si>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</si>
  <si>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</si>
  <si>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</si>
  <si>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</si>
  <si>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</si>
  <si>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</si>
  <si>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</si>
  <si>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</si>
  <si>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</si>
  <si>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</si>
  <si>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</si>
  <si>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</si>
  <si>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</si>
  <si>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</si>
  <si>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</si>
  <si>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</si>
  <si>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</si>
  <si>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</si>
  <si>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</si>
  <si>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</si>
  <si>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</si>
  <si>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</si>
  <si>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</si>
  <si>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</si>
  <si>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</si>
  <si>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</si>
  <si>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</si>
  <si>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</si>
  <si>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</si>
  <si>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</si>
  <si>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</si>
  <si>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</si>
  <si>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</si>
  <si>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</si>
  <si>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</si>
  <si>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</si>
  <si>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</si>
  <si>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</si>
  <si>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</si>
  <si>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</si>
  <si>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</si>
  <si>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</si>
  <si>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</si>
  <si>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</si>
  <si>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</si>
  <si>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</si>
  <si>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</si>
  <si>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</si>
  <si>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</si>
  <si>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</si>
  <si>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</si>
  <si>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</si>
  <si>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</si>
  <si>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</si>
  <si>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</si>
  <si>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</si>
  <si>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</si>
  <si>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</si>
  <si>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</si>
  <si>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</si>
  <si>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</si>
  <si>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</si>
  <si>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</si>
  <si>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</si>
  <si>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</si>
  <si>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</si>
  <si>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</si>
  <si>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</si>
  <si>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</si>
  <si>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</si>
  <si>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</si>
  <si>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</si>
  <si>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</si>
  <si>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</si>
  <si>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</si>
  <si>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</si>
  <si>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</si>
  <si>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</si>
  <si>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</si>
  <si>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</si>
  <si>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</si>
  <si>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</si>
  <si>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</si>
  <si>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</si>
  <si>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</si>
  <si>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</si>
  <si>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</si>
  <si>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</si>
  <si>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</si>
  <si>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</si>
  <si>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</si>
  <si>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</si>
  <si>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</si>
  <si>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</si>
  <si>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</si>
  <si>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</si>
  <si>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</si>
  <si>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</si>
  <si>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</si>
  <si>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</si>
  <si>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</si>
  <si>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</si>
  <si>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</si>
  <si>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</si>
  <si>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</si>
  <si>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</si>
  <si>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</si>
  <si>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</si>
  <si>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</si>
  <si>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</si>
  <si>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</si>
  <si>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</si>
  <si>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</si>
  <si>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</si>
  <si>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</si>
  <si>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</si>
  <si>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</si>
  <si>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</si>
  <si>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</si>
  <si>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</si>
  <si>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</si>
  <si>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</si>
  <si>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</si>
  <si>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</si>
  <si>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</si>
  <si>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</si>
  <si>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</si>
  <si>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</si>
  <si>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</si>
  <si>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</si>
  <si>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</si>
  <si>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</si>
  <si>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</si>
  <si>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</si>
  <si>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</si>
  <si>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</si>
  <si>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</si>
  <si>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</si>
  <si>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</si>
  <si>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</si>
  <si>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</si>
  <si>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</si>
  <si>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</si>
  <si>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</si>
  <si>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</si>
  <si>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</si>
  <si>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</si>
  <si>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</si>
  <si>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</si>
  <si>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</si>
  <si>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</si>
  <si>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</si>
  <si>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</si>
  <si>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</si>
  <si>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</si>
  <si>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</si>
  <si>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</si>
  <si>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</si>
  <si>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</si>
  <si>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</si>
  <si>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</si>
  <si>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</si>
  <si>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</si>
  <si>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</si>
  <si>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</si>
  <si>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</si>
  <si>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</si>
  <si>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</si>
  <si>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</si>
  <si>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</si>
  <si>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</si>
  <si>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</si>
  <si>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</si>
  <si>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</si>
  <si>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</si>
  <si>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</si>
  <si>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</si>
  <si>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</si>
  <si>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</si>
  <si>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</si>
  <si>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</si>
  <si>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</si>
  <si>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</si>
  <si>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</si>
  <si>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</si>
  <si>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</si>
  <si>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</si>
  <si>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</si>
  <si>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</si>
  <si>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</si>
  <si>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</si>
  <si>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</si>
  <si>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</si>
  <si>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</si>
  <si>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</si>
  <si>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</si>
  <si>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</si>
  <si>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</si>
  <si>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</si>
  <si>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</si>
  <si>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</si>
  <si>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</si>
  <si>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</si>
  <si>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</si>
  <si>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</si>
  <si>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</si>
  <si>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</si>
  <si>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</si>
  <si>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</si>
  <si>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</si>
  <si>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</si>
  <si>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</si>
  <si>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</si>
  <si>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</si>
  <si>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</si>
  <si>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</si>
  <si>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</si>
  <si>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</si>
  <si>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</si>
  <si>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</si>
  <si>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</si>
  <si>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</si>
  <si>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</si>
  <si>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</si>
  <si>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</si>
  <si>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</si>
  <si>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</si>
  <si>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</si>
  <si>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</si>
  <si>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</si>
  <si>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</si>
  <si>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</si>
  <si>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</si>
  <si>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</si>
  <si>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</si>
  <si>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</si>
  <si>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</si>
  <si>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</si>
  <si>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</si>
  <si>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</si>
  <si>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</si>
  <si>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</si>
  <si>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</si>
  <si>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</si>
  <si>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</si>
  <si>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</si>
  <si>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</si>
  <si>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</si>
  <si>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</si>
  <si>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</si>
  <si>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</si>
  <si>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</si>
  <si>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</si>
  <si>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</si>
  <si>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</si>
  <si>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</si>
  <si>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</si>
  <si>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</si>
  <si>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</si>
  <si>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</si>
  <si>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</si>
  <si>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</si>
  <si>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</si>
  <si>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</si>
  <si>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</si>
  <si>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</si>
  <si>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</si>
  <si>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</si>
  <si>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</si>
  <si>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</si>
  <si>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</si>
  <si>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</si>
  <si>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</si>
  <si>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</si>
  <si>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</si>
  <si>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</si>
  <si>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</si>
  <si>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</si>
  <si>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</si>
  <si>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</si>
  <si>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</si>
  <si>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</si>
  <si>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</si>
  <si>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</si>
  <si>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</si>
  <si>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</si>
  <si>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</si>
  <si>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</si>
  <si>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</si>
  <si>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</si>
  <si>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</si>
  <si>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</si>
  <si>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</si>
  <si>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</si>
  <si>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</si>
  <si>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</si>
  <si>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</si>
  <si>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</si>
  <si>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</si>
  <si>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</si>
  <si>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</si>
  <si>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</si>
  <si>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</si>
  <si>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</si>
  <si>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</si>
  <si>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</si>
  <si>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</si>
  <si>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</si>
  <si>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</si>
  <si>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</si>
  <si>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</si>
  <si>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</si>
  <si>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</si>
  <si>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</si>
  <si>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</si>
  <si>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</si>
  <si>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</si>
  <si>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</si>
  <si>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</si>
  <si>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</si>
  <si>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</si>
  <si>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</si>
  <si>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</si>
  <si>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</si>
  <si>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</si>
  <si>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</si>
  <si>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</si>
  <si>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</si>
  <si>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</si>
  <si>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</si>
  <si>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</si>
  <si>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</si>
  <si>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</si>
  <si>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</si>
  <si>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</si>
  <si>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</si>
  <si>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</si>
  <si>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</si>
  <si>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</si>
  <si>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</si>
  <si>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</si>
  <si>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</si>
  <si>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</si>
  <si>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</si>
  <si>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</si>
  <si>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</si>
  <si>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</si>
  <si>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</si>
  <si>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</si>
  <si>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</si>
  <si>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</si>
  <si>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</si>
  <si>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</si>
  <si>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</si>
  <si>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</si>
  <si>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</si>
  <si>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</si>
  <si>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</si>
  <si>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</si>
  <si>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</si>
  <si>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</si>
  <si>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</si>
  <si>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</si>
  <si>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</si>
  <si>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</si>
  <si>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</si>
  <si>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</si>
  <si>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</si>
  <si>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</si>
  <si>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</si>
  <si>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</si>
  <si>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</si>
  <si>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</si>
  <si>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</si>
  <si>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</si>
  <si>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</si>
  <si>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</si>
  <si>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</si>
  <si>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</si>
  <si>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</si>
  <si>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</si>
  <si>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</si>
  <si>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</si>
  <si>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</si>
  <si>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</si>
  <si>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</si>
  <si>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</si>
  <si>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</si>
  <si>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</si>
  <si>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</si>
  <si>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</si>
  <si>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</si>
  <si>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</si>
  <si>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</si>
  <si>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</si>
  <si>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</si>
  <si>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</si>
  <si>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</si>
  <si>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</si>
  <si>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</si>
  <si>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</si>
  <si>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</si>
  <si>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</si>
  <si>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</si>
  <si>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</si>
  <si>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</si>
  <si>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</si>
  <si>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</si>
  <si>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</si>
  <si>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</si>
  <si>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</si>
  <si>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</si>
  <si>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</si>
  <si>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</si>
  <si>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</si>
  <si>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</si>
  <si>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</si>
  <si>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</si>
  <si>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</si>
  <si>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</si>
  <si>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</si>
  <si>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</si>
  <si>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</si>
  <si>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</si>
  <si>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</si>
  <si>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</si>
  <si>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</si>
  <si>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</si>
  <si>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</si>
  <si>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</si>
  <si>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</si>
  <si>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</si>
  <si>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</si>
  <si>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</si>
  <si>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</si>
  <si>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</si>
  <si>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</si>
  <si>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</si>
  <si>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</si>
  <si>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</si>
  <si>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</si>
  <si>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</si>
  <si>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</si>
  <si>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</si>
  <si>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</si>
  <si>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</si>
  <si>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</si>
  <si>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</si>
  <si>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</si>
  <si>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</si>
  <si>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</si>
  <si>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</si>
  <si>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</si>
  <si>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</si>
  <si>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</si>
  <si>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</si>
  <si>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</si>
  <si>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</si>
  <si>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</si>
  <si>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</si>
  <si>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</si>
  <si>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</si>
  <si>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</si>
  <si>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</si>
  <si>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</si>
  <si>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</si>
  <si>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</si>
  <si>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</si>
  <si>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</si>
  <si>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</si>
  <si>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</si>
  <si>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</si>
  <si>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</si>
  <si>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</si>
  <si>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</si>
  <si>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</si>
  <si>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</si>
  <si>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</si>
  <si>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</si>
  <si>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</si>
  <si>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</si>
  <si>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</si>
  <si>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</si>
  <si>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</si>
  <si>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</si>
  <si>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</si>
  <si>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</si>
  <si>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</si>
  <si>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</si>
  <si>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</si>
  <si>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</si>
  <si>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</si>
  <si>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</si>
  <si>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</si>
  <si>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</si>
  <si>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</si>
  <si>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</si>
  <si>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</si>
  <si>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</si>
  <si>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</si>
  <si>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</si>
  <si>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</si>
  <si>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</si>
  <si>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</si>
  <si>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</si>
  <si>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</si>
  <si>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</si>
  <si>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</si>
  <si>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</si>
  <si>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</si>
  <si>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</si>
  <si>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</si>
  <si>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</si>
  <si>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</si>
  <si>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</si>
  <si>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</si>
  <si>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</si>
  <si>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</si>
  <si>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</si>
  <si>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</si>
  <si>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</si>
  <si>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</si>
  <si>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</si>
  <si>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</si>
  <si>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</si>
  <si>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</si>
  <si>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</si>
  <si>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</si>
  <si>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</si>
  <si>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</si>
  <si>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</si>
  <si>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</si>
  <si>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</si>
  <si>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</si>
  <si>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</si>
  <si>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</si>
  <si>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</si>
  <si>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</si>
  <si>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</si>
  <si>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</si>
  <si>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</si>
  <si>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</si>
  <si>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</si>
  <si>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</si>
  <si>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</si>
  <si>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</si>
  <si>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</si>
  <si>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</si>
  <si>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</si>
  <si>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</si>
  <si>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</si>
  <si>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</si>
  <si>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</si>
  <si>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</si>
  <si>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</si>
  <si>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</si>
  <si>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</si>
  <si>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</si>
  <si>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</si>
  <si>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</si>
  <si>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</si>
  <si>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</si>
  <si>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</si>
  <si>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</si>
  <si>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</si>
  <si>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</si>
  <si>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</si>
  <si>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</si>
  <si>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</si>
  <si>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</si>
  <si>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</si>
  <si>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</si>
  <si>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</si>
  <si>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</si>
  <si>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</si>
  <si>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</si>
  <si>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</si>
  <si>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</si>
  <si>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</si>
  <si>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</si>
  <si>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</si>
  <si>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</si>
  <si>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</si>
  <si>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</si>
  <si>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</si>
  <si>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</si>
  <si>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</si>
  <si>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</si>
  <si>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</si>
  <si>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</si>
  <si>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</si>
  <si>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</si>
  <si>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</si>
  <si>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</si>
  <si>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</si>
  <si>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</si>
  <si>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</si>
  <si>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</si>
  <si>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</si>
  <si>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</si>
  <si>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</si>
  <si>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</si>
  <si>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</si>
  <si>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</si>
  <si>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</si>
  <si>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</si>
  <si>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</si>
  <si>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</si>
  <si>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</si>
  <si>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</si>
  <si>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</si>
  <si>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</si>
  <si>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</si>
  <si>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</si>
  <si>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</si>
  <si>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</si>
  <si>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</si>
  <si>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</si>
  <si>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</si>
  <si>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</si>
  <si>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</si>
  <si>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</si>
  <si>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</si>
  <si>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</si>
  <si>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</si>
  <si>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</si>
  <si>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</si>
  <si>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</si>
  <si>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</si>
  <si>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</si>
  <si>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</si>
  <si>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</si>
  <si>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</si>
  <si>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</si>
  <si>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</si>
  <si>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</si>
  <si>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</si>
  <si>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</si>
  <si>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</si>
  <si>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</si>
  <si>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</si>
  <si>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</si>
  <si>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</si>
  <si>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</si>
  <si>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</si>
  <si>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</si>
  <si>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</si>
  <si>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</si>
  <si>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</si>
  <si>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</si>
  <si>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</si>
  <si>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</si>
  <si>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</si>
  <si>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</si>
  <si>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</si>
  <si>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</si>
  <si>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</si>
  <si>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</si>
  <si>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</si>
  <si>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</si>
  <si>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</si>
  <si>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</si>
  <si>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</si>
  <si>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</si>
  <si>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</si>
  <si>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</si>
  <si>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</si>
  <si>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</si>
  <si>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</si>
  <si>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</si>
  <si>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</si>
  <si>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</si>
  <si>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</si>
  <si>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</si>
  <si>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</si>
  <si>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</si>
  <si>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</si>
  <si>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</si>
  <si>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</si>
  <si>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</si>
  <si>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</si>
  <si>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</si>
  <si>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</si>
  <si>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</si>
  <si>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</si>
  <si>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</si>
  <si>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</si>
  <si>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</si>
  <si>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</si>
  <si>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</si>
  <si>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</si>
  <si>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</si>
  <si>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</si>
  <si>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</si>
  <si>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</si>
  <si>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</si>
  <si>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</si>
  <si>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</si>
  <si>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</si>
  <si>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</si>
  <si>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</si>
  <si>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</si>
  <si>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</si>
  <si>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</si>
  <si>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</si>
  <si>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</si>
  <si>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</si>
  <si>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</si>
  <si>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</si>
  <si>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</si>
  <si>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</si>
  <si>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</si>
  <si>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</si>
  <si>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</si>
  <si>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</si>
  <si>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</si>
  <si>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</si>
  <si>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</si>
  <si>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</si>
  <si>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</si>
  <si>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</si>
  <si>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</si>
  <si>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</si>
  <si>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</si>
  <si>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</si>
  <si>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</si>
  <si>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</si>
  <si>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</si>
  <si>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</si>
  <si>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</si>
  <si>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</si>
  <si>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</si>
  <si>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</si>
  <si>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</si>
  <si>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</si>
  <si>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</si>
  <si>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</si>
  <si>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</si>
  <si>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</si>
  <si>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</si>
  <si>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</si>
  <si>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</si>
  <si>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</si>
  <si>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</si>
  <si>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</si>
  <si>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</si>
  <si>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</si>
  <si>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</si>
  <si>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</si>
  <si>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</si>
  <si>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</si>
  <si>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</si>
  <si>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</si>
  <si>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</si>
  <si>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</si>
  <si>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</si>
  <si>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</si>
  <si>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</si>
  <si>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</si>
  <si>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</si>
  <si>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</si>
  <si>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</si>
  <si>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</si>
  <si>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</si>
  <si>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</si>
  <si>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</si>
  <si>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</si>
  <si>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</si>
  <si>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</si>
  <si>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</si>
  <si>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</si>
  <si>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</si>
  <si>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</si>
  <si>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</si>
  <si>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</si>
  <si>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</si>
  <si>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</si>
  <si>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</si>
  <si>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</si>
  <si>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</si>
  <si>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</si>
  <si>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</si>
  <si>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</si>
  <si>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</si>
  <si>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</si>
  <si>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</si>
  <si>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</si>
  <si>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</si>
  <si>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</si>
  <si>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</si>
  <si>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</si>
  <si>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</si>
  <si>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</si>
  <si>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</si>
  <si>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</si>
  <si>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</si>
  <si>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</si>
  <si>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</si>
  <si>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</si>
  <si>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</si>
  <si>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</si>
  <si>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</si>
  <si>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</si>
  <si>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</si>
  <si>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</si>
  <si>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</si>
  <si>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</si>
  <si>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</si>
  <si>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</si>
  <si>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</si>
  <si>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</si>
  <si>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</si>
  <si>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</si>
  <si>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</si>
  <si>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</si>
  <si>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</si>
  <si>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</si>
  <si>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</si>
  <si>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</si>
  <si>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</si>
  <si>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</si>
  <si>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</si>
  <si>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</si>
  <si>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</si>
  <si>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</si>
  <si>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</si>
  <si>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</si>
  <si>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</si>
  <si>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</si>
  <si>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</si>
  <si>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</si>
  <si>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</si>
  <si>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</si>
  <si>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</si>
  <si>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</si>
  <si>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</si>
  <si>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</si>
  <si>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</si>
  <si>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</si>
  <si>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</si>
  <si>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</si>
  <si>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</si>
  <si>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</si>
  <si>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</si>
  <si>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</si>
  <si>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</si>
  <si>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</si>
  <si>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</si>
  <si>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</si>
  <si>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</si>
  <si>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</si>
  <si>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</si>
  <si>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</si>
  <si>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</si>
  <si>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</si>
  <si>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</si>
  <si>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</si>
  <si>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</si>
  <si>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</si>
  <si>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</si>
  <si>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</si>
  <si>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</si>
  <si>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</si>
  <si>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</si>
  <si>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</si>
  <si>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</si>
  <si>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</si>
  <si>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</si>
  <si>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</si>
  <si>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</si>
  <si>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</si>
  <si>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</si>
  <si>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</si>
  <si>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</si>
  <si>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</si>
  <si>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</si>
  <si>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</si>
  <si>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</si>
  <si>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</si>
  <si>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</si>
  <si>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</si>
  <si>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</si>
  <si>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</si>
  <si>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</si>
  <si>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</si>
  <si>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</si>
  <si>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</si>
  <si>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</si>
  <si>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</si>
  <si>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</si>
  <si>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</si>
  <si>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</si>
  <si>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</si>
  <si>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</si>
  <si>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</si>
  <si>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</si>
  <si>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</si>
  <si>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</si>
  <si>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</si>
  <si>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</si>
  <si>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</si>
  <si>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</si>
  <si>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</si>
  <si>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</si>
  <si>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</si>
  <si>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</si>
  <si>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</si>
  <si>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</si>
  <si>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</si>
  <si>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</si>
  <si>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</si>
  <si>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</si>
  <si>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</si>
  <si>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</si>
  <si>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</si>
  <si>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</si>
  <si>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</si>
  <si>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</si>
  <si>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</si>
  <si>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</si>
  <si>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</si>
  <si>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</si>
  <si>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</si>
  <si>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</si>
  <si>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</si>
  <si>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</si>
  <si>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</si>
  <si>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</si>
  <si>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</si>
  <si>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</si>
  <si>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</si>
  <si>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</si>
  <si>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</si>
  <si>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</si>
  <si>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</si>
  <si>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</si>
  <si>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</si>
  <si>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</si>
  <si>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</si>
  <si>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</si>
  <si>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</si>
  <si>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</si>
  <si>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</si>
  <si>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</si>
  <si>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</si>
  <si>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</si>
  <si>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</si>
  <si>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</si>
  <si>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</si>
  <si>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</si>
  <si>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</si>
  <si>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</si>
  <si>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</si>
  <si>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</si>
  <si>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</si>
  <si>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</si>
  <si>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</si>
  <si>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</si>
  <si>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</si>
  <si>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</si>
  <si>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</si>
  <si>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</si>
  <si>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</si>
  <si>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</si>
  <si>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</si>
  <si>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</si>
  <si>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</si>
  <si>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</si>
  <si>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</si>
  <si>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</si>
  <si>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</si>
  <si>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</si>
  <si>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</si>
  <si>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</si>
  <si>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</si>
  <si>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</si>
  <si>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</si>
  <si>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</si>
  <si>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</si>
  <si>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</si>
  <si>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</si>
  <si>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</si>
  <si>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</si>
  <si>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</si>
  <si>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</si>
  <si>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</si>
  <si>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</si>
  <si>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</si>
  <si>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</si>
  <si>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</si>
  <si>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</si>
  <si>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</si>
  <si>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</si>
  <si>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</si>
  <si>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</si>
  <si>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</si>
  <si>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</si>
  <si>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</si>
  <si>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</si>
  <si>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</si>
  <si>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</si>
  <si>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</si>
  <si>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</si>
  <si>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</si>
  <si>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</si>
  <si>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</si>
  <si>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</si>
  <si>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</si>
  <si>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</si>
  <si>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</si>
  <si>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</si>
  <si>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</si>
  <si>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</si>
  <si>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</si>
  <si>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</si>
  <si>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</si>
  <si>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</si>
  <si>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</si>
  <si>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</si>
  <si>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</si>
  <si>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</si>
  <si>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</si>
  <si>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</si>
  <si>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</si>
  <si>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</si>
  <si>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</si>
  <si>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</si>
  <si>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</si>
  <si>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</si>
  <si>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</si>
  <si>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</si>
  <si>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</si>
  <si>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</si>
  <si>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</si>
  <si>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</si>
  <si>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</si>
  <si>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</si>
  <si>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</si>
  <si>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</si>
  <si>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</si>
  <si>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</si>
  <si>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</si>
  <si>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</si>
  <si>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</si>
  <si>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</si>
  <si>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</si>
  <si>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</si>
  <si>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</si>
  <si>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</si>
  <si>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</si>
  <si>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</si>
  <si>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</si>
  <si>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</si>
  <si>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</si>
  <si>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</si>
  <si>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</si>
  <si>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</si>
  <si>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</si>
  <si>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</si>
  <si>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</si>
  <si>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</si>
  <si>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</si>
  <si>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</si>
  <si>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</si>
  <si>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</si>
  <si>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</si>
  <si>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</si>
  <si>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</si>
  <si>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</si>
  <si>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</si>
  <si>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</si>
  <si>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</si>
  <si>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</si>
  <si>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</si>
  <si>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</si>
  <si>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</si>
  <si>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</si>
  <si>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</si>
  <si>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</si>
  <si>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</si>
  <si>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</si>
  <si>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</si>
  <si>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</si>
  <si>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</si>
  <si>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</si>
  <si>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</si>
  <si>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</si>
  <si>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</si>
  <si>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</si>
  <si>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</si>
  <si>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</si>
  <si>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</si>
  <si>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</si>
  <si>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</si>
  <si>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</si>
  <si>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</si>
  <si>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</si>
  <si>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</si>
  <si>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</si>
  <si>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</si>
  <si>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</si>
  <si>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</si>
  <si>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</si>
  <si>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</si>
  <si>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</si>
  <si>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</si>
  <si>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</si>
  <si>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</si>
  <si>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</si>
  <si>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</si>
  <si>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</si>
  <si>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</si>
  <si>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</si>
  <si>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</si>
  <si>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</si>
  <si>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</si>
  <si>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</si>
  <si>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</si>
  <si>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</si>
  <si>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</si>
  <si>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</si>
  <si>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</si>
  <si>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</si>
  <si>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</si>
  <si>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</si>
  <si>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</si>
  <si>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</si>
  <si>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</si>
  <si>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</si>
  <si>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</si>
  <si>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</si>
  <si>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</si>
  <si>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</si>
  <si>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</si>
  <si>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</si>
  <si>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</si>
  <si>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</si>
  <si>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</si>
  <si>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</si>
  <si>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</si>
  <si>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</si>
  <si>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</si>
  <si>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</si>
  <si>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</si>
  <si>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</si>
  <si>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</si>
  <si>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</si>
  <si>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</si>
  <si>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</si>
  <si>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</si>
  <si>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</si>
  <si>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</si>
  <si>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</si>
  <si>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</si>
  <si>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</si>
  <si>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</si>
  <si>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</si>
  <si>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</si>
  <si>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</si>
  <si>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</si>
  <si>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</si>
  <si>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</si>
  <si>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</si>
  <si>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</si>
  <si>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</si>
  <si>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</si>
  <si>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</si>
  <si>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</si>
  <si>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</si>
  <si>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</si>
  <si>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</si>
  <si>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</si>
  <si>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</si>
  <si>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</si>
  <si>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</si>
  <si>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</si>
  <si>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</si>
  <si>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</si>
  <si>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</si>
  <si>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</si>
  <si>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</si>
  <si>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</si>
  <si>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</si>
  <si>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</si>
  <si>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</si>
  <si>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</si>
  <si>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</si>
  <si>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</si>
  <si>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</si>
  <si>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</si>
  <si>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</si>
  <si>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</si>
  <si>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</si>
  <si>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</si>
  <si>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</si>
  <si>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</si>
  <si>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</si>
  <si>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</si>
  <si>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</si>
  <si>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</si>
  <si>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</si>
  <si>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</si>
  <si>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</si>
  <si>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</si>
  <si>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</si>
  <si>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</si>
  <si>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</si>
  <si>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</si>
  <si>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</si>
  <si>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</si>
  <si>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</si>
  <si>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</si>
  <si>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</si>
  <si>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</si>
  <si>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</si>
  <si>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</si>
  <si>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</si>
  <si>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</si>
  <si>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</si>
  <si>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</si>
  <si>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</si>
  <si>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</si>
  <si>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</si>
  <si>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</si>
  <si>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</si>
  <si>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</si>
  <si>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</si>
  <si>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</si>
  <si>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</si>
  <si>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</si>
  <si>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</si>
  <si>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</si>
  <si>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</si>
  <si>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</si>
  <si>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</si>
  <si>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</si>
  <si>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</si>
  <si>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</si>
  <si>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</si>
  <si>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</si>
  <si>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</si>
  <si>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</si>
  <si>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</si>
  <si>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</si>
  <si>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</si>
  <si>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</si>
  <si>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</si>
  <si>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</si>
  <si>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</si>
  <si>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</si>
  <si>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</si>
  <si>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</si>
  <si>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</si>
  <si>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</si>
  <si>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</si>
  <si>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</si>
  <si>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</si>
  <si>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</si>
  <si>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</si>
  <si>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</si>
  <si>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</si>
  <si>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</si>
  <si>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</si>
  <si>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</si>
  <si>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</si>
  <si>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</si>
  <si>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</si>
  <si>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</si>
  <si>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</si>
  <si>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</si>
  <si>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</si>
  <si>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</si>
  <si>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</si>
  <si>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</si>
  <si>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</si>
  <si>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</si>
  <si>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</si>
  <si>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</si>
  <si>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</si>
  <si>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</si>
  <si>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</si>
  <si>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</si>
  <si>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</si>
  <si>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</si>
  <si>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</si>
  <si>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</si>
  <si>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</si>
  <si>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</si>
  <si>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</si>
  <si>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</si>
  <si>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</si>
  <si>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</si>
  <si>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</si>
  <si>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</si>
  <si>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</si>
  <si>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</si>
  <si>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</si>
  <si>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</si>
  <si>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</si>
  <si>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</si>
  <si>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</si>
  <si>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</si>
  <si>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</si>
  <si>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</si>
  <si>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</si>
  <si>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</si>
  <si>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</si>
  <si>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</si>
  <si>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</si>
  <si>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</si>
  <si>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</si>
  <si>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</si>
  <si>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</si>
  <si>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</si>
  <si>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</si>
  <si>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</si>
  <si>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</si>
  <si>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</si>
  <si>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</si>
  <si>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</si>
  <si>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</si>
  <si>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</si>
  <si>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</si>
  <si>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</si>
  <si>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</si>
  <si>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</si>
  <si>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</si>
  <si>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</si>
  <si>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</si>
  <si>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</si>
  <si>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</si>
  <si>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</si>
  <si>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</si>
  <si>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</si>
  <si>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</si>
  <si>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</si>
  <si>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</si>
  <si>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</si>
  <si>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</si>
  <si>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</si>
  <si>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</si>
  <si>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</si>
  <si>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</si>
  <si>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</si>
  <si>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</si>
  <si>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</si>
  <si>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</si>
  <si>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</si>
  <si>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</si>
  <si>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</si>
  <si>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</si>
  <si>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</si>
  <si>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</si>
  <si>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</si>
  <si>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</si>
  <si>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</si>
  <si>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</si>
  <si>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</si>
  <si>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</si>
  <si>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</si>
  <si>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</si>
  <si>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</si>
  <si>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</si>
  <si>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</si>
  <si>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</si>
  <si>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</si>
  <si>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</si>
  <si>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</si>
  <si>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</si>
  <si>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</si>
  <si>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</si>
  <si>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</si>
  <si>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</si>
  <si>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</si>
  <si>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</si>
  <si>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</si>
  <si>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</si>
  <si>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</si>
  <si>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</si>
  <si>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</si>
  <si>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</si>
  <si>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</si>
  <si>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</si>
  <si>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</si>
  <si>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</si>
  <si>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</si>
  <si>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</si>
  <si>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</si>
  <si>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</si>
  <si>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</si>
  <si>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</si>
  <si>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</si>
  <si>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</si>
  <si>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</si>
  <si>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</si>
  <si>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</si>
  <si>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</si>
  <si>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</si>
  <si>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</si>
  <si>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</si>
  <si>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</si>
  <si>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</si>
  <si>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</si>
  <si>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</si>
  <si>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</si>
  <si>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</si>
  <si>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</si>
  <si>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</si>
  <si>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</si>
  <si>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</si>
  <si>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</si>
  <si>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</si>
  <si>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</si>
  <si>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</si>
  <si>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</si>
  <si>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</si>
  <si>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</si>
  <si>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</si>
  <si>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</si>
  <si>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</si>
  <si>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</si>
  <si>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</si>
  <si>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</si>
  <si>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</si>
  <si>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</si>
  <si>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</si>
  <si>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</si>
  <si>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</si>
  <si>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</si>
  <si>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</si>
  <si>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</si>
  <si>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</si>
  <si>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</si>
  <si>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</si>
  <si>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</si>
  <si>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</si>
  <si>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</si>
  <si>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</si>
  <si>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</si>
  <si>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</si>
  <si>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</si>
  <si>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</si>
  <si>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</si>
  <si>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</si>
  <si>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</si>
  <si>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</si>
  <si>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</si>
  <si>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</si>
  <si>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</si>
  <si>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</si>
  <si>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</si>
  <si>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</si>
  <si>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</si>
  <si>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</si>
  <si>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</si>
  <si>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</si>
  <si>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</si>
  <si>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</si>
  <si>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</si>
  <si>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</si>
  <si>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</si>
  <si>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</si>
  <si>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</si>
  <si>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</si>
  <si>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</si>
  <si>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</si>
  <si>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</si>
  <si>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</si>
  <si>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</si>
  <si>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</si>
  <si>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</si>
  <si>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</si>
  <si>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</si>
  <si>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</si>
  <si>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</si>
  <si>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</si>
  <si>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</si>
  <si>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</si>
  <si>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</si>
  <si>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</si>
  <si>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</si>
  <si>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</si>
  <si>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</si>
  <si>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</si>
  <si>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</si>
  <si>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</si>
  <si>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</si>
  <si>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</si>
  <si>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</si>
  <si>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</si>
  <si>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</si>
  <si>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</si>
  <si>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</si>
  <si>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</si>
  <si>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</si>
  <si>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</si>
  <si>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</si>
  <si>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</si>
  <si>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</si>
  <si>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</si>
  <si>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</si>
  <si>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</si>
  <si>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</si>
  <si>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</si>
  <si>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</si>
  <si>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</si>
  <si>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</si>
  <si>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</si>
  <si>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</si>
  <si>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</si>
  <si>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</si>
  <si>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</si>
  <si>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</si>
  <si>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</si>
  <si>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</si>
  <si>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</si>
  <si>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</si>
  <si>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</si>
  <si>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</si>
  <si>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</si>
  <si>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</si>
  <si>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</si>
  <si>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</si>
  <si>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</si>
  <si>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</si>
  <si>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</si>
  <si>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</si>
  <si>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</si>
  <si>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</si>
  <si>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</si>
  <si>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</si>
  <si>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</si>
  <si>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</si>
  <si>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</si>
  <si>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</si>
  <si>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</si>
  <si>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</si>
  <si>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</si>
  <si>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</si>
  <si>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</si>
  <si>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</si>
  <si>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</si>
  <si>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</si>
  <si>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</si>
  <si>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</si>
  <si>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</si>
  <si>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</si>
  <si>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</si>
  <si>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</si>
  <si>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</si>
  <si>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</si>
  <si>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</si>
  <si>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</si>
  <si>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</si>
  <si>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</si>
  <si>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</si>
  <si>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</si>
  <si>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</si>
  <si>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</si>
  <si>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</si>
  <si>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</si>
  <si>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</si>
  <si>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</si>
  <si>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</si>
  <si>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</si>
  <si>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</si>
  <si>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</si>
  <si>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</si>
  <si>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</si>
  <si>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</si>
  <si>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</si>
  <si>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</si>
  <si>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</si>
  <si>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</si>
  <si>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</si>
  <si>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</si>
  <si>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</si>
  <si>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</si>
  <si>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</si>
  <si>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</si>
  <si>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</si>
  <si>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</si>
  <si>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</si>
  <si>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</si>
  <si>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</si>
  <si>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</si>
  <si>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</si>
  <si>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</si>
  <si>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</si>
  <si>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</si>
  <si>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</si>
  <si>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</si>
  <si>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</si>
  <si>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</si>
  <si>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</si>
  <si>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</si>
  <si>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</si>
  <si>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</si>
  <si>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</si>
  <si>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</si>
  <si>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</si>
  <si>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</si>
  <si>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</si>
  <si>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</si>
  <si>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</si>
  <si>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</si>
  <si>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</si>
  <si>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</si>
  <si>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</si>
  <si>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</si>
  <si>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</si>
  <si>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</si>
  <si>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</si>
  <si>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</si>
  <si>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</si>
  <si>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</si>
  <si>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</si>
  <si>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</si>
  <si>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</si>
  <si>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</si>
  <si>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</si>
  <si>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</si>
  <si>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</si>
  <si>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</si>
  <si>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</si>
  <si>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</si>
  <si>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</si>
  <si>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</si>
  <si>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</si>
  <si>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</si>
  <si>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</si>
  <si>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</si>
  <si>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</si>
  <si>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</si>
  <si>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</si>
  <si>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</si>
  <si>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</si>
  <si>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</si>
  <si>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</si>
  <si>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</si>
  <si>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</si>
  <si>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</si>
  <si>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</si>
  <si>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</si>
  <si>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</si>
  <si>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</si>
  <si>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</si>
  <si>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</si>
  <si>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</si>
  <si>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</si>
  <si>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</si>
  <si>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</si>
  <si>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</si>
  <si>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</si>
  <si>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</si>
  <si>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</si>
  <si>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</si>
  <si>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</si>
  <si>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</si>
  <si>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</si>
  <si>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</si>
  <si>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</si>
  <si>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</si>
  <si>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</si>
  <si>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</si>
  <si>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</si>
  <si>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</si>
  <si>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</si>
  <si>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</si>
  <si>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</si>
  <si>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</si>
  <si>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</si>
  <si>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</si>
  <si>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</si>
  <si>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</si>
  <si>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</si>
  <si>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</si>
  <si>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</si>
  <si>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</si>
  <si>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</si>
  <si>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</si>
  <si>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</si>
  <si>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</si>
  <si>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</si>
  <si>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</si>
  <si>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</si>
  <si>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</si>
  <si>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</si>
  <si>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</si>
  <si>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</si>
  <si>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</si>
  <si>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</si>
  <si>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</si>
  <si>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</si>
  <si>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</si>
  <si>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</si>
  <si>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</si>
  <si>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</si>
  <si>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</si>
  <si>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</si>
  <si>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</si>
  <si>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</si>
  <si>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</si>
  <si>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</si>
  <si>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</si>
  <si>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</si>
  <si>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</si>
  <si>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</si>
  <si>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</si>
  <si>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</si>
  <si>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</si>
  <si>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</si>
  <si>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</si>
  <si>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</si>
  <si>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</si>
  <si>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</si>
  <si>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</si>
  <si>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</si>
  <si>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</si>
  <si>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</si>
  <si>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</si>
  <si>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</si>
  <si>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</si>
  <si>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</si>
  <si>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</si>
  <si>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</si>
  <si>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</si>
  <si>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</si>
  <si>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</si>
  <si>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</si>
  <si>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</si>
  <si>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</si>
  <si>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</si>
  <si>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</si>
  <si>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</si>
  <si>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</si>
  <si>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</si>
  <si>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</si>
  <si>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</si>
  <si>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</si>
  <si>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</si>
  <si>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</si>
  <si>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</si>
  <si>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</si>
  <si>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</si>
  <si>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</si>
  <si>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</si>
  <si>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</si>
  <si>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</si>
  <si>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</si>
  <si>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</si>
  <si>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</si>
  <si>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</si>
  <si>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</si>
  <si>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</si>
  <si>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</si>
  <si>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</si>
  <si>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</si>
  <si>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</si>
  <si>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</si>
  <si>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</si>
  <si>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</si>
  <si>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</si>
  <si>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</si>
  <si>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</si>
  <si>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</si>
  <si>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</si>
  <si>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</si>
  <si>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</si>
  <si>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</si>
  <si>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</si>
  <si>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</si>
  <si>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</si>
  <si>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</si>
  <si>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</si>
  <si>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</si>
  <si>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</si>
  <si>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</si>
  <si>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</si>
  <si>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</si>
  <si>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</si>
  <si>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</si>
  <si>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</si>
  <si>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</si>
  <si>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</si>
  <si>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</si>
  <si>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</si>
  <si>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</si>
  <si>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</si>
  <si>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</si>
  <si>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</si>
  <si>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</si>
  <si>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</si>
  <si>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</si>
  <si>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</si>
  <si>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</si>
  <si>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</si>
  <si>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</si>
  <si>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</si>
  <si>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</si>
  <si>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</si>
  <si>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</si>
  <si>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</si>
  <si>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</si>
  <si>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</si>
  <si>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</si>
  <si>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</si>
  <si>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</si>
  <si>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</si>
  <si>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</si>
  <si>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</si>
  <si>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</si>
  <si>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</si>
  <si>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</si>
  <si>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</si>
  <si>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</si>
  <si>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</si>
  <si>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</si>
  <si>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</si>
  <si>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</si>
  <si>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</si>
  <si>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</si>
  <si>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</si>
  <si>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</si>
  <si>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</si>
  <si>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</si>
  <si>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</si>
  <si>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</si>
  <si>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</si>
  <si>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</si>
  <si>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</si>
  <si>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</si>
  <si>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</si>
  <si>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</si>
  <si>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</si>
  <si>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</si>
  <si>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</si>
  <si>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</si>
  <si>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</si>
  <si>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</si>
  <si>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</si>
  <si>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</si>
  <si>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</si>
  <si>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</si>
  <si>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</si>
  <si>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</si>
  <si>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</si>
  <si>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</si>
  <si>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</si>
  <si>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</si>
  <si>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</si>
  <si>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</si>
  <si>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</si>
  <si>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</si>
  <si>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</si>
  <si>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</si>
  <si>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</si>
  <si>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</si>
  <si>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</si>
  <si>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</si>
  <si>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</si>
  <si>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</si>
  <si>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</si>
  <si>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</si>
  <si>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</si>
  <si>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</si>
  <si>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</si>
  <si>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</si>
  <si>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</si>
  <si>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</si>
  <si>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</si>
  <si>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</si>
  <si>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</si>
  <si>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</si>
  <si>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</si>
  <si>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</si>
  <si>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</si>
  <si>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</si>
  <si>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</si>
  <si>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</si>
  <si>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</si>
  <si>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</si>
  <si>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</si>
  <si>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</si>
  <si>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</si>
  <si>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</si>
  <si>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</si>
  <si>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</si>
  <si>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</si>
  <si>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</si>
  <si>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</si>
  <si>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</si>
  <si>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</si>
  <si>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</si>
  <si>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</si>
  <si>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</si>
  <si>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</si>
  <si>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</si>
  <si>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</si>
  <si>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</si>
  <si>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</si>
  <si>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</si>
  <si>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</si>
  <si>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</si>
  <si>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</si>
  <si>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</si>
  <si>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</si>
  <si>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</si>
  <si>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</si>
  <si>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</si>
  <si>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</si>
  <si>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</si>
  <si>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</si>
  <si>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</si>
  <si>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</si>
  <si>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</si>
  <si>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</si>
  <si>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</si>
  <si>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</si>
  <si>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</si>
  <si>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</si>
  <si>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</si>
  <si>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</si>
  <si>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</si>
  <si>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</si>
  <si>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</si>
  <si>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</si>
  <si>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</si>
  <si>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</si>
  <si>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</si>
  <si>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</si>
  <si>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</si>
  <si>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</si>
  <si>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</si>
  <si>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</si>
  <si>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</si>
  <si>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</si>
  <si>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</si>
  <si>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</si>
  <si>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</si>
  <si>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</si>
  <si>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</si>
  <si>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</si>
  <si>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</si>
  <si>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</si>
  <si>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</si>
  <si>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</si>
  <si>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</si>
  <si>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</si>
  <si>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</si>
  <si>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</si>
  <si>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</si>
  <si>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</si>
  <si>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</si>
  <si>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</si>
  <si>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</si>
  <si>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</si>
  <si>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</si>
  <si>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</si>
  <si>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</si>
  <si>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</si>
  <si>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</si>
  <si>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</si>
  <si>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</si>
  <si>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</si>
  <si>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</si>
  <si>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</si>
  <si>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</si>
  <si>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</si>
  <si>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</si>
  <si>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</si>
  <si>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</si>
  <si>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</si>
  <si>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</si>
  <si>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</si>
  <si>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</si>
  <si>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</si>
  <si>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</si>
  <si>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</si>
  <si>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</si>
  <si>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</si>
  <si>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</si>
  <si>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</si>
  <si>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</si>
  <si>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</si>
  <si>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</si>
  <si>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</si>
  <si>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</si>
  <si>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</si>
  <si>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</si>
  <si>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</si>
  <si>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</si>
  <si>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</si>
  <si>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</si>
  <si>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</si>
  <si>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</si>
  <si>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</si>
  <si>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</si>
  <si>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</si>
  <si>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</si>
  <si>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</si>
  <si>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</si>
  <si>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</si>
  <si>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</si>
  <si>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</si>
  <si>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</si>
  <si>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</si>
  <si>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</si>
  <si>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</si>
  <si>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</si>
  <si>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</si>
  <si>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</si>
  <si>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</si>
  <si>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</si>
  <si>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</si>
  <si>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</si>
  <si>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</si>
  <si>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</si>
  <si>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</si>
  <si>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</si>
  <si>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</si>
  <si>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</si>
  <si>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</si>
  <si>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</si>
  <si>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</si>
  <si>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</si>
  <si>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</si>
  <si>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</si>
  <si>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</si>
  <si>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</si>
  <si>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</si>
  <si>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</si>
  <si>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</si>
  <si>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</si>
  <si>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</si>
  <si>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</si>
  <si>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</si>
  <si>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</si>
  <si>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</si>
  <si>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</si>
  <si>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</si>
  <si>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</si>
  <si>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</si>
  <si>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</si>
  <si>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</si>
  <si>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</si>
  <si>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</si>
  <si>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</si>
  <si>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</si>
  <si>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</si>
  <si>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</si>
  <si>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</si>
  <si>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</si>
  <si>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</si>
  <si>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</si>
  <si>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</si>
  <si>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</si>
  <si>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</si>
  <si>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</si>
  <si>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</si>
  <si>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</si>
  <si>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</si>
  <si>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</si>
  <si>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</si>
  <si>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</si>
  <si>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</si>
  <si>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</si>
  <si>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</si>
  <si>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</si>
  <si>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</si>
  <si>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</si>
  <si>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</si>
  <si>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</si>
  <si>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</si>
  <si>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</si>
  <si>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</si>
  <si>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</si>
  <si>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</si>
  <si>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</si>
  <si>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</si>
  <si>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</si>
  <si>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</si>
  <si>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</si>
  <si>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</si>
  <si>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</si>
  <si>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</si>
  <si>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</si>
  <si>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</si>
  <si>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</si>
  <si>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</si>
  <si>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</si>
  <si>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</si>
  <si>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</si>
  <si>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</si>
  <si>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</si>
  <si>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</si>
  <si>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</si>
  <si>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</si>
  <si>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</si>
  <si>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</si>
  <si>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</si>
  <si>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</si>
  <si>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</si>
  <si>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</si>
  <si>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</si>
  <si>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</si>
  <si>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</si>
  <si>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</si>
  <si>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</si>
  <si>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</si>
  <si>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</si>
  <si>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</si>
  <si>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</si>
  <si>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</si>
  <si>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</si>
  <si>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</si>
  <si>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</si>
  <si>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</si>
  <si>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</si>
  <si>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</si>
  <si>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</si>
  <si>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</si>
  <si>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</si>
  <si>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</si>
  <si>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</si>
  <si>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</si>
  <si>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</si>
  <si>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</si>
  <si>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</si>
  <si>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</si>
  <si>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</si>
  <si>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</si>
  <si>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</si>
  <si>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</si>
  <si>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</si>
  <si>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</si>
  <si>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</si>
  <si>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</si>
  <si>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</si>
  <si>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</si>
  <si>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</si>
  <si>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</si>
  <si>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</si>
  <si>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</si>
  <si>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</si>
  <si>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</si>
  <si>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</si>
  <si>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</si>
  <si>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</si>
  <si>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</si>
  <si>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</si>
  <si>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</si>
  <si>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</si>
  <si>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</si>
  <si>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</si>
  <si>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</si>
  <si>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</si>
  <si>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</si>
  <si>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</si>
  <si>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</si>
  <si>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</si>
  <si>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</si>
  <si>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</si>
  <si>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</si>
  <si>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</si>
  <si>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</si>
  <si>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</si>
  <si>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</si>
  <si>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</si>
  <si>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</si>
  <si>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</si>
  <si>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</si>
  <si>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</si>
  <si>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</si>
  <si>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</si>
  <si>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</si>
  <si>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</si>
  <si>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</si>
  <si>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</si>
  <si>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</si>
  <si>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</si>
  <si>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</si>
  <si>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</si>
  <si>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</si>
  <si>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</si>
  <si>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</si>
  <si>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</si>
  <si>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</si>
  <si>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</si>
  <si>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</si>
  <si>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</si>
  <si>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</si>
  <si>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</si>
  <si>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</si>
  <si>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</si>
  <si>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</si>
  <si>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</si>
  <si>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</si>
  <si>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</si>
  <si>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</si>
  <si>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</si>
  <si>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</si>
  <si>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</si>
  <si>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</si>
  <si>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</si>
  <si>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</si>
  <si>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</si>
  <si>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</si>
  <si>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</si>
  <si>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</si>
  <si>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</si>
  <si>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</si>
  <si>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</si>
  <si>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</si>
  <si>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</si>
  <si>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</si>
  <si>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</si>
  <si>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</si>
  <si>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</si>
  <si>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</si>
  <si>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</si>
  <si>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</si>
  <si>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</si>
  <si>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</si>
  <si>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</si>
  <si>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</si>
  <si>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</si>
  <si>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</si>
  <si>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</si>
  <si>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</si>
  <si>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</si>
  <si>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</si>
  <si>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</si>
  <si>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</si>
  <si>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</si>
  <si>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</si>
  <si>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</si>
  <si>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</si>
  <si>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</si>
  <si>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</si>
  <si>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</si>
  <si>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</si>
  <si>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</si>
  <si>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</si>
  <si>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</si>
  <si>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</si>
  <si>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</si>
  <si>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</si>
  <si>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</si>
  <si>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</si>
  <si>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</si>
  <si>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</si>
  <si>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</si>
  <si>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</si>
  <si>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</si>
  <si>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</si>
  <si>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</si>
  <si>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</si>
  <si>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</si>
  <si>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</si>
  <si>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</si>
  <si>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</si>
  <si>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</si>
  <si>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</si>
  <si>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</si>
  <si>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</si>
  <si>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</si>
  <si>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</si>
  <si>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</si>
  <si>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</si>
  <si>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</si>
  <si>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</si>
  <si>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</si>
  <si>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</si>
  <si>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</si>
  <si>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</si>
  <si>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</si>
  <si>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</si>
  <si>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</si>
  <si>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</si>
  <si>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</si>
  <si>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</si>
  <si>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</si>
  <si>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</si>
  <si>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</si>
  <si>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</si>
  <si>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</si>
  <si>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</si>
  <si>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</si>
  <si>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</si>
  <si>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</si>
  <si>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</si>
  <si>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</si>
  <si>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</si>
  <si>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</si>
  <si>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</si>
  <si>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</si>
  <si>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</si>
  <si>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</si>
  <si>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</si>
  <si>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</si>
  <si>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</si>
  <si>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</si>
  <si>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</si>
  <si>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</si>
  <si>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</si>
  <si>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</si>
  <si>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</si>
  <si>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</si>
  <si>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</si>
  <si>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</si>
  <si>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</si>
  <si>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</si>
  <si>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</si>
  <si>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</si>
  <si>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</si>
  <si>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</si>
  <si>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</si>
  <si>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</si>
  <si>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</si>
  <si>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</si>
  <si>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</si>
  <si>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</si>
  <si>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</si>
  <si>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</si>
  <si>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</si>
  <si>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</si>
  <si>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</si>
  <si>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</si>
  <si>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</si>
  <si>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</si>
  <si>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</si>
  <si>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</si>
  <si>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</si>
  <si>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</si>
  <si>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</si>
  <si>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</si>
  <si>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</si>
  <si>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</si>
  <si>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</si>
  <si>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</si>
  <si>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</si>
  <si>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</si>
  <si>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</si>
  <si>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</si>
  <si>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</si>
  <si>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</si>
  <si>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</si>
  <si>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</si>
  <si>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</si>
  <si>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</si>
  <si>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</si>
  <si>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</si>
  <si>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</si>
  <si>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</si>
  <si>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</si>
  <si>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</si>
  <si>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</si>
  <si>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</si>
  <si>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</si>
  <si>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</si>
  <si>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</si>
  <si>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</si>
  <si>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</si>
  <si>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</si>
  <si>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</si>
  <si>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</si>
  <si>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</si>
  <si>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</si>
  <si>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</si>
  <si>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</si>
  <si>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</si>
  <si>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</si>
  <si>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</si>
  <si>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</si>
  <si>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</si>
  <si>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</si>
  <si>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</si>
  <si>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</si>
  <si>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</si>
  <si>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</si>
  <si>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</si>
  <si>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</si>
  <si>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</si>
  <si>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</si>
  <si>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</si>
  <si>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</si>
  <si>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</si>
  <si>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</si>
  <si>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</si>
  <si>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</si>
  <si>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</si>
  <si>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</si>
  <si>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</si>
  <si>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</si>
  <si>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</si>
  <si>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</si>
  <si>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</si>
  <si>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</si>
  <si>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</si>
  <si>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</si>
  <si>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</si>
  <si>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</si>
  <si>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</si>
  <si>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</si>
  <si>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</si>
  <si>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</si>
  <si>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</si>
  <si>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</si>
  <si>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</si>
  <si>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</si>
  <si>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</si>
  <si>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</si>
  <si>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</si>
  <si>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</si>
  <si>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</si>
  <si>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</si>
  <si>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</si>
  <si>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</si>
  <si>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</si>
  <si>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</si>
  <si>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</si>
  <si>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</si>
  <si>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</si>
  <si>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</si>
  <si>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</si>
  <si>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</si>
  <si>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</si>
  <si>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</si>
  <si>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</si>
  <si>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</si>
  <si>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</si>
  <si>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</si>
  <si>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</si>
  <si>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</si>
  <si>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</si>
  <si>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</si>
  <si>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</si>
  <si>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</si>
  <si>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</si>
  <si>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</si>
  <si>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</si>
  <si>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</si>
  <si>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</si>
  <si>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</si>
  <si>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</si>
  <si>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</si>
  <si>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</si>
  <si>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</si>
  <si>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</si>
  <si>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</si>
  <si>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</si>
  <si>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</si>
  <si>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</si>
  <si>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</si>
  <si>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</si>
  <si>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</si>
  <si>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</si>
  <si>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</si>
  <si>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</si>
  <si>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</si>
  <si>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</si>
  <si>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</si>
  <si>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</si>
  <si>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</si>
  <si>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</si>
  <si>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</si>
  <si>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</si>
  <si>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</si>
  <si>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</si>
  <si>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</si>
  <si>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</si>
  <si>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</si>
  <si>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</si>
  <si>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</si>
  <si>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</si>
  <si>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</si>
  <si>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</si>
  <si>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</si>
  <si>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</si>
  <si>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</si>
  <si>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</si>
  <si>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</si>
  <si>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</si>
  <si>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</si>
  <si>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</si>
  <si>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</si>
  <si>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</si>
  <si>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</si>
  <si>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</si>
  <si>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</si>
  <si>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</si>
  <si>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</si>
  <si>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</si>
  <si>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</si>
  <si>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</si>
  <si>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</si>
  <si>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</si>
  <si>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</si>
  <si>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</si>
  <si>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</si>
  <si>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</si>
  <si>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</si>
  <si>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</si>
  <si>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</si>
  <si>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</si>
  <si>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</si>
  <si>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</si>
  <si>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</si>
  <si>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</si>
  <si>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</si>
  <si>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</si>
  <si>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</si>
  <si>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</si>
  <si>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</si>
  <si>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</si>
  <si>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</si>
  <si>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</si>
  <si>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</si>
  <si>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</si>
  <si>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</si>
  <si>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</si>
  <si>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</si>
  <si>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</si>
  <si>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</si>
  <si>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</si>
  <si>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</si>
  <si>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</si>
  <si>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</si>
  <si>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</si>
  <si>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</si>
  <si>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</si>
  <si>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</si>
  <si>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</si>
  <si>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</si>
  <si>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</si>
  <si>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</si>
  <si>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</si>
  <si>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</si>
  <si>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</si>
  <si>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</si>
  <si>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</si>
  <si>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</si>
  <si>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</si>
  <si>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</si>
  <si>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</si>
  <si>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</si>
  <si>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</si>
  <si>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</si>
  <si>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</si>
  <si>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</si>
  <si>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</si>
  <si>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</si>
  <si>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</si>
  <si>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</si>
  <si>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</si>
  <si>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</si>
  <si>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</si>
  <si>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</si>
  <si>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</si>
  <si>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</si>
  <si>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</si>
  <si>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</si>
  <si>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</si>
  <si>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</si>
  <si>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</si>
  <si>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</si>
  <si>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</si>
  <si>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</si>
  <si>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</si>
  <si>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</si>
  <si>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</si>
  <si>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</si>
  <si>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</si>
  <si>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</si>
  <si>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</si>
  <si>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</si>
  <si>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</si>
  <si>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</si>
  <si>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</si>
  <si>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</si>
  <si>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</si>
  <si>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</si>
  <si>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</si>
  <si>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</si>
  <si>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</si>
  <si>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</si>
  <si>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</si>
  <si>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</si>
  <si>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</si>
  <si>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</si>
  <si>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</si>
  <si>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</si>
  <si>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</si>
  <si>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</si>
  <si>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</si>
  <si>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</si>
  <si>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</si>
  <si>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</si>
  <si>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</si>
  <si>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</si>
  <si>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</si>
  <si>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</si>
  <si>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</si>
  <si>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</si>
  <si>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</si>
  <si>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</si>
  <si>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</si>
  <si>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</si>
  <si>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</si>
  <si>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</si>
  <si>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</si>
  <si>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</si>
  <si>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</si>
  <si>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</si>
  <si>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</si>
  <si>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</si>
  <si>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</si>
  <si>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</si>
  <si>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</si>
  <si>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</si>
  <si>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</si>
  <si>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</si>
  <si>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</si>
  <si>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</si>
  <si>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</si>
  <si>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</si>
  <si>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</si>
  <si>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</si>
  <si>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</si>
  <si>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</si>
  <si>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</si>
  <si>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</si>
  <si>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</si>
  <si>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</si>
  <si>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</si>
  <si>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</si>
  <si>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</si>
  <si>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</si>
  <si>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</si>
  <si>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</si>
  <si>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</si>
  <si>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</si>
  <si>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</si>
  <si>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</si>
  <si>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</si>
  <si>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</si>
  <si>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</si>
  <si>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</si>
  <si>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</si>
  <si>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</si>
  <si>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</si>
  <si>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</si>
  <si>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</si>
  <si>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</si>
  <si>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</si>
  <si>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</si>
  <si>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</si>
  <si>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</si>
  <si>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</si>
  <si>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</si>
  <si>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</si>
  <si>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</si>
  <si>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</si>
  <si>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</si>
  <si>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</si>
  <si>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</si>
  <si>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</si>
  <si>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</si>
  <si>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</si>
  <si>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</si>
  <si>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</si>
  <si>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</si>
  <si>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</si>
  <si>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</si>
  <si>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</si>
  <si>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</si>
  <si>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</si>
  <si>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</si>
  <si>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</si>
  <si>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</si>
  <si>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</si>
  <si>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</si>
  <si>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</si>
  <si>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</si>
  <si>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</si>
  <si>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</si>
  <si>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</si>
  <si>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</si>
  <si>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</si>
  <si>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</si>
  <si>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</si>
  <si>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</si>
  <si>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</si>
  <si>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</si>
  <si>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</si>
  <si>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</si>
  <si>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</si>
  <si>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</si>
  <si>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</si>
  <si>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</si>
  <si>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</si>
  <si>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</si>
  <si>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</si>
  <si>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</si>
  <si>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</si>
  <si>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</si>
  <si>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</si>
  <si>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</si>
  <si>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</si>
  <si>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</si>
  <si>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</si>
  <si>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</si>
  <si>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</si>
  <si>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</si>
  <si>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</si>
  <si>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</si>
  <si>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</si>
  <si>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</si>
  <si>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</si>
  <si>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</si>
  <si>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</si>
  <si>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</si>
  <si>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</si>
  <si>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</si>
  <si>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</si>
  <si>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</si>
  <si>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</si>
  <si>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</si>
  <si>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</si>
  <si>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</si>
  <si>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</si>
  <si>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</si>
  <si>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</si>
  <si>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</si>
  <si>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</si>
  <si>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</si>
  <si>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</si>
  <si>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</si>
  <si>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</si>
  <si>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</si>
  <si>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</si>
  <si>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</si>
  <si>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</si>
  <si>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</si>
  <si>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</si>
  <si>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</si>
  <si>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</si>
  <si>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</si>
  <si>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</si>
  <si>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</si>
  <si>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</si>
  <si>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</si>
  <si>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</si>
  <si>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</si>
  <si>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</si>
  <si>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</si>
  <si>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</si>
  <si>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</si>
  <si>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</si>
  <si>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</si>
  <si>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</si>
  <si>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</si>
  <si>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</si>
  <si>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</si>
  <si>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</si>
  <si>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</si>
  <si>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</si>
  <si>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</si>
  <si>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</si>
  <si>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</si>
  <si>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</si>
  <si>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</si>
  <si>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</si>
  <si>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</si>
  <si>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</si>
  <si>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</si>
  <si>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</si>
  <si>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</si>
  <si>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</si>
  <si>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</si>
  <si>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</si>
  <si>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</si>
  <si>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</si>
  <si>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</si>
  <si>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</si>
  <si>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</si>
  <si>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</si>
  <si>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</si>
  <si>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</si>
  <si>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</si>
  <si>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</si>
  <si>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</si>
  <si>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</si>
  <si>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</si>
  <si>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</si>
  <si>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</si>
  <si>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</si>
  <si>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</si>
  <si>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</si>
  <si>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</si>
  <si>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</si>
  <si>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</si>
  <si>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</si>
  <si>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</si>
  <si>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</si>
  <si>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</si>
  <si>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</si>
  <si>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</si>
  <si>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</si>
  <si>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</si>
  <si>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</si>
  <si>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</si>
  <si>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</si>
  <si>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</si>
  <si>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</si>
  <si>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</si>
  <si>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</si>
  <si>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</si>
  <si>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</si>
  <si>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</si>
  <si>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</si>
  <si>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</si>
  <si>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</si>
  <si>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</si>
  <si>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</si>
  <si>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</si>
  <si>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</si>
  <si>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</si>
  <si>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</si>
  <si>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</si>
  <si>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</si>
  <si>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</si>
  <si>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</si>
  <si>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</si>
  <si>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</si>
  <si>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</si>
  <si>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</si>
  <si>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</si>
  <si>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</si>
  <si>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</si>
  <si>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</si>
  <si>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</si>
  <si>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</si>
  <si>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</si>
  <si>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</si>
  <si>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</si>
  <si>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</si>
  <si>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</si>
  <si>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</si>
  <si>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</si>
  <si>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</si>
  <si>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</si>
  <si>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</si>
  <si>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</si>
  <si>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</si>
  <si>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</si>
  <si>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</si>
  <si>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</si>
  <si>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</si>
  <si>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</si>
  <si>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</si>
  <si>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</si>
  <si>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</si>
  <si>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</si>
  <si>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</si>
  <si>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</si>
  <si>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</si>
  <si>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</si>
  <si>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</si>
  <si>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</si>
  <si>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</si>
  <si>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</si>
  <si>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</si>
  <si>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</si>
  <si>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</si>
  <si>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</si>
  <si>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</si>
  <si>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</si>
  <si>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</si>
  <si>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</si>
  <si>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</si>
  <si>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</si>
  <si>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</si>
  <si>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</si>
  <si>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</si>
  <si>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</si>
  <si>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</si>
  <si>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</si>
  <si>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</si>
  <si>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</si>
  <si>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</si>
  <si>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</si>
  <si>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</si>
  <si>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</si>
  <si>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</si>
  <si>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</si>
  <si>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</si>
  <si>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</si>
  <si>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</si>
  <si>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</si>
  <si>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</si>
  <si>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</si>
  <si>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</si>
  <si>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</si>
  <si>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</si>
  <si>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</si>
  <si>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</si>
  <si>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</si>
  <si>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</si>
  <si>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</si>
  <si>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</si>
  <si>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</si>
  <si>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</si>
  <si>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</si>
  <si>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</si>
  <si>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</si>
  <si>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</si>
  <si>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</si>
  <si>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</si>
  <si>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</si>
  <si>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</si>
  <si>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</si>
  <si>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</si>
  <si>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</si>
  <si>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</si>
  <si>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</si>
  <si>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</si>
  <si>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</si>
  <si>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</si>
  <si>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</si>
  <si>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</si>
  <si>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</si>
  <si>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</si>
  <si>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</si>
  <si>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</si>
  <si>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</si>
  <si>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</si>
  <si>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</si>
  <si>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</si>
  <si>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</si>
  <si>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</si>
  <si>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</si>
  <si>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</si>
  <si>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</si>
  <si>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</si>
  <si>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</si>
  <si>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</si>
  <si>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</si>
  <si>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</si>
  <si>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</si>
  <si>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</si>
  <si>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</si>
  <si>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</si>
  <si>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</si>
  <si>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</si>
  <si>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</si>
  <si>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</si>
  <si>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</si>
  <si>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</si>
  <si>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</si>
  <si>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</si>
  <si>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</si>
  <si>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</si>
  <si>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</si>
  <si>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</si>
  <si>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</si>
  <si>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</si>
  <si>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</si>
  <si>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</si>
  <si>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</si>
  <si>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</si>
  <si>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</si>
  <si>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</si>
  <si>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</si>
  <si>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</si>
  <si>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</si>
  <si>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</si>
  <si>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</si>
  <si>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</si>
  <si>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</si>
  <si>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</si>
  <si>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</si>
  <si>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</si>
  <si>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</si>
  <si>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</si>
  <si>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</si>
  <si>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</si>
  <si>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</si>
  <si>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</si>
  <si>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</si>
  <si>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</si>
  <si>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</si>
  <si>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</si>
  <si>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</si>
  <si>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</si>
  <si>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</si>
  <si>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</si>
  <si>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</si>
  <si>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</si>
  <si>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</si>
  <si>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</si>
  <si>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</si>
  <si>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</si>
  <si>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</si>
  <si>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</si>
  <si>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</si>
  <si>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</si>
  <si>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</si>
  <si>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</si>
  <si>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</si>
  <si>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</si>
  <si>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</si>
  <si>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</si>
  <si>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</si>
  <si>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</si>
  <si>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</si>
  <si>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</si>
  <si>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</si>
  <si>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</si>
  <si>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</si>
  <si>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</si>
  <si>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</si>
  <si>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</si>
  <si>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</si>
  <si>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</si>
  <si>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</si>
  <si>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</si>
  <si>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</si>
  <si>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</si>
  <si>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</si>
  <si>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</si>
  <si>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</si>
  <si>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</si>
  <si>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</si>
  <si>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</si>
  <si>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</si>
  <si>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</si>
  <si>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</si>
  <si>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</si>
  <si>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</si>
  <si>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</si>
  <si>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</si>
  <si>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</si>
  <si>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</si>
  <si>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</si>
  <si>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</si>
  <si>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</si>
  <si>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</si>
  <si>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</si>
  <si>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</si>
  <si>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</si>
  <si>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</si>
  <si>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</si>
  <si>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</si>
  <si>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</si>
  <si>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</si>
  <si>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</si>
  <si>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</si>
  <si>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</si>
  <si>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</si>
  <si>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</si>
  <si>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</si>
  <si>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</si>
  <si>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</si>
  <si>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</si>
  <si>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</si>
  <si>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</si>
  <si>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</si>
  <si>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</si>
  <si>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</si>
  <si>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</si>
  <si>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</si>
  <si>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</si>
  <si>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</si>
  <si>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</si>
  <si>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</si>
  <si>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</si>
  <si>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</si>
  <si>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</si>
  <si>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</si>
  <si>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</si>
  <si>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</si>
  <si>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</si>
  <si>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</si>
  <si>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</si>
  <si>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</si>
  <si>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</si>
  <si>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</si>
  <si>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</si>
  <si>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</si>
  <si>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</si>
  <si>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</si>
  <si>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</si>
  <si>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</si>
  <si>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</si>
  <si>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</si>
  <si>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</si>
  <si>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</si>
  <si>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</si>
  <si>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</si>
  <si>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</si>
  <si>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</si>
  <si>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</si>
  <si>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</si>
  <si>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</si>
  <si>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</si>
  <si>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</si>
  <si>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</si>
  <si>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</si>
  <si>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</si>
  <si>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</si>
  <si>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</si>
  <si>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</si>
  <si>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</si>
  <si>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</si>
  <si>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</si>
  <si>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</si>
  <si>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</si>
  <si>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</si>
  <si>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</si>
  <si>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</si>
  <si>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</si>
  <si>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</si>
  <si>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</si>
  <si>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</si>
  <si>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</si>
  <si>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</si>
  <si>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</si>
  <si>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</si>
  <si>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</si>
  <si>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</si>
  <si>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</si>
  <si>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</si>
  <si>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</si>
  <si>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</si>
  <si>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</si>
  <si>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</si>
  <si>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</si>
  <si>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</si>
  <si>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</si>
  <si>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</si>
  <si>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</si>
  <si>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</si>
  <si>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</si>
  <si>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</si>
  <si>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</si>
  <si>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</si>
  <si>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</si>
  <si>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</si>
  <si>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</si>
  <si>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</si>
  <si>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</si>
  <si>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</si>
  <si>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</si>
  <si>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</si>
  <si>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</si>
  <si>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</si>
  <si>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</si>
  <si>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</si>
  <si>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</si>
  <si>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</si>
  <si>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</si>
  <si>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</si>
  <si>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</si>
  <si>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</si>
  <si>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</si>
  <si>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</si>
  <si>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</si>
  <si>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</si>
  <si>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</si>
  <si>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</si>
  <si>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</si>
  <si>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</si>
  <si>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</si>
  <si>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</si>
  <si>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</si>
  <si>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</si>
  <si>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</si>
  <si>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</si>
  <si>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</si>
  <si>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</si>
  <si>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</si>
  <si>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</si>
  <si>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</si>
  <si>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</si>
  <si>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</si>
  <si>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</si>
  <si>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</si>
  <si>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</si>
  <si>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</si>
  <si>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</si>
  <si>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</si>
  <si>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</si>
  <si>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</si>
  <si>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</si>
  <si>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</si>
  <si>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</si>
  <si>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</si>
  <si>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</si>
  <si>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</si>
  <si>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</si>
  <si>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</si>
  <si>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</si>
  <si>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</si>
  <si>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</si>
  <si>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</si>
  <si>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</si>
  <si>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</si>
  <si>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</si>
  <si>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</si>
  <si>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</si>
  <si>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</si>
  <si>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</si>
  <si>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</si>
  <si>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</si>
  <si>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</si>
  <si>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</si>
  <si>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</si>
  <si>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</si>
  <si>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</si>
  <si>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</si>
  <si>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</si>
  <si>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</si>
  <si>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</si>
  <si>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</si>
  <si>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</si>
  <si>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</si>
  <si>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</si>
  <si>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</si>
  <si>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</si>
  <si>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</si>
  <si>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</si>
  <si>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</si>
  <si>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</si>
  <si>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</si>
  <si>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</si>
  <si>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</si>
  <si>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</si>
  <si>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</si>
  <si>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</si>
  <si>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</si>
  <si>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</si>
  <si>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</si>
  <si>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</si>
  <si>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</si>
  <si>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</si>
  <si>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</si>
  <si>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</si>
  <si>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</si>
  <si>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</si>
  <si>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</si>
  <si>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</si>
  <si>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</si>
  <si>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</si>
  <si>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</si>
  <si>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</si>
  <si>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</si>
  <si>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</si>
  <si>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</si>
  <si>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</si>
  <si>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</si>
  <si>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</si>
  <si>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</si>
  <si>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</si>
  <si>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</si>
  <si>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</si>
  <si>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</si>
  <si>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</si>
  <si>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</si>
  <si>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</si>
  <si>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</si>
  <si>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</si>
  <si>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</si>
  <si>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</si>
  <si>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</si>
  <si>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</si>
  <si>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</si>
  <si>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</si>
  <si>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</si>
  <si>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</si>
  <si>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</si>
  <si>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</si>
  <si>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</si>
  <si>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</si>
  <si>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</si>
  <si>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</si>
  <si>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</si>
  <si>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</si>
  <si>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</si>
  <si>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</si>
  <si>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</si>
  <si>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</si>
  <si>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</si>
  <si>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</si>
  <si>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</si>
  <si>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</si>
  <si>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</si>
  <si>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</si>
  <si>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</si>
  <si>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</si>
  <si>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</si>
  <si>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</si>
  <si>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</si>
  <si>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</si>
  <si>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</si>
  <si>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</si>
  <si>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</si>
  <si>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</si>
  <si>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</si>
  <si>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</si>
  <si>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</si>
  <si>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</si>
  <si>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</si>
  <si>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</si>
  <si>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</si>
  <si>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</si>
  <si>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</si>
  <si>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</si>
  <si>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</si>
  <si>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</si>
  <si>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</si>
  <si>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</si>
  <si>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</si>
  <si>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</si>
  <si>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</si>
  <si>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</si>
  <si>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</si>
  <si>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</si>
  <si>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</si>
  <si>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</si>
  <si>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</si>
  <si>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</si>
  <si>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</si>
  <si>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</si>
  <si>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</si>
  <si>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</si>
  <si>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</si>
  <si>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</si>
  <si>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</si>
  <si>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</si>
  <si>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</si>
  <si>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</si>
  <si>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</si>
  <si>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</si>
  <si>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</si>
  <si>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</si>
  <si>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</si>
  <si>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</si>
  <si>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</si>
  <si>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</si>
  <si>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</si>
  <si>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</si>
  <si>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</si>
  <si>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</si>
  <si>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</si>
  <si>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</si>
  <si>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</si>
  <si>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</si>
  <si>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</si>
  <si>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</si>
  <si>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</si>
  <si>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</si>
  <si>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</si>
  <si>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</si>
  <si>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</si>
  <si>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</si>
  <si>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</si>
  <si>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</si>
  <si>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</si>
  <si>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</si>
  <si>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</si>
  <si>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</si>
  <si>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</si>
  <si>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</si>
  <si>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</si>
  <si>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</si>
  <si>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</si>
  <si>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</si>
  <si>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</si>
  <si>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</si>
  <si>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</si>
  <si>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</si>
  <si>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</si>
  <si>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</si>
  <si>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</si>
  <si>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</si>
  <si>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</si>
  <si>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</si>
  <si>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</si>
  <si>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</si>
  <si>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</si>
  <si>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</si>
  <si>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</si>
  <si>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</si>
  <si>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</si>
  <si>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</si>
  <si>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</si>
  <si>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</si>
  <si>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</si>
  <si>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</si>
  <si>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</si>
  <si>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</si>
  <si>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</si>
  <si>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</si>
  <si>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</si>
  <si>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</si>
  <si>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</si>
  <si>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</si>
  <si>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</si>
  <si>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</si>
  <si>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</si>
  <si>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</si>
  <si>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</si>
  <si>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</si>
  <si>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</si>
  <si>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</si>
  <si>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</si>
  <si>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</si>
  <si>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</si>
  <si>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</si>
  <si>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</si>
  <si>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</si>
  <si>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</si>
  <si>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</si>
  <si>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</si>
  <si>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</si>
  <si>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</si>
  <si>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</si>
  <si>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</si>
  <si>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</si>
  <si>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</si>
  <si>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</si>
  <si>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</si>
  <si>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</si>
  <si>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</si>
  <si>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</si>
  <si>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</si>
  <si>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</si>
  <si>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</si>
  <si>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</si>
  <si>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</si>
  <si>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</si>
  <si>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</si>
  <si>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</si>
  <si>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</si>
  <si>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</si>
  <si>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</si>
  <si>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</si>
  <si>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</si>
  <si>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</si>
  <si>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</si>
  <si>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</si>
  <si>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</si>
  <si>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</si>
  <si>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</si>
  <si>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</si>
  <si>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</si>
  <si>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</si>
  <si>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</si>
  <si>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</si>
  <si>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</si>
  <si>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</si>
  <si>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</si>
  <si>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</si>
  <si>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</si>
  <si>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</si>
  <si>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</si>
  <si>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</si>
  <si>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</si>
  <si>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</si>
  <si>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</si>
  <si>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</si>
  <si>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</si>
  <si>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</si>
  <si>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</si>
  <si>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</si>
  <si>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</si>
  <si>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</si>
  <si>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</si>
  <si>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</si>
  <si>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</si>
  <si>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</si>
  <si>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</si>
  <si>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</si>
  <si>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</si>
  <si>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</si>
  <si>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</si>
  <si>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</si>
  <si>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</si>
  <si>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</si>
  <si>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</si>
  <si>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</si>
  <si>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</si>
  <si>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</si>
  <si>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</si>
  <si>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</si>
  <si>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</si>
  <si>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</si>
  <si>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</si>
  <si>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</si>
  <si>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</si>
  <si>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</si>
  <si>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</si>
  <si>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</si>
  <si>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</si>
  <si>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</si>
  <si>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</si>
  <si>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</si>
  <si>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</si>
  <si>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</si>
  <si>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</si>
  <si>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</si>
  <si>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</si>
  <si>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</si>
  <si>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</si>
  <si>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</si>
  <si>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</si>
  <si>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</si>
  <si>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</si>
  <si>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</si>
  <si>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</si>
  <si>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</si>
  <si>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</si>
  <si>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</si>
  <si>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</si>
  <si>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</si>
  <si>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</si>
  <si>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</si>
  <si>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</si>
  <si>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</si>
  <si>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</si>
  <si>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</si>
  <si>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</si>
  <si>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</si>
  <si>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</si>
  <si>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</si>
  <si>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</si>
  <si>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</si>
  <si>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</si>
  <si>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</si>
  <si>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</si>
  <si>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</si>
  <si>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</si>
  <si>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</si>
  <si>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</si>
  <si>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</si>
  <si>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</si>
  <si>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</si>
  <si>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</si>
  <si>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</si>
  <si>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</si>
  <si>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</si>
  <si>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</si>
  <si>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</si>
  <si>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</si>
  <si>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</si>
  <si>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</si>
  <si>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</si>
  <si>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</si>
  <si>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</si>
  <si>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</si>
  <si>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</si>
  <si>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</si>
  <si>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</si>
  <si>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</si>
  <si>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</si>
  <si>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</si>
  <si>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</si>
  <si>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</si>
  <si>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</si>
  <si>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</si>
  <si>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</si>
  <si>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</si>
  <si>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</si>
  <si>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</si>
  <si>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</si>
  <si>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</si>
  <si>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</si>
  <si>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</si>
  <si>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</si>
  <si>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</si>
  <si>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</si>
  <si>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</si>
  <si>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</si>
  <si>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</si>
  <si>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</si>
  <si>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</si>
  <si>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</si>
  <si>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</si>
  <si>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</si>
  <si>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</si>
  <si>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</si>
  <si>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</si>
  <si>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</si>
  <si>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</si>
  <si>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</si>
  <si>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</si>
  <si>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</si>
  <si>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</si>
  <si>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</si>
  <si>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</si>
  <si>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</si>
  <si>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</si>
  <si>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</si>
  <si>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</si>
  <si>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</si>
  <si>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</si>
  <si>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</si>
  <si>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</si>
  <si>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</si>
  <si>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</si>
  <si>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</si>
  <si>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</si>
  <si>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</si>
  <si>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</si>
  <si>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</si>
  <si>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</si>
  <si>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</si>
  <si>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</si>
  <si>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</si>
  <si>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</si>
  <si>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</si>
  <si>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</si>
  <si>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</si>
  <si>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</si>
  <si>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</si>
  <si>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</si>
  <si>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</si>
  <si>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</si>
  <si>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</si>
  <si>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</si>
  <si>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</si>
  <si>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</si>
  <si>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</si>
  <si>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</si>
  <si>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</si>
  <si>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</si>
  <si>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</si>
  <si>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</si>
  <si>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</si>
  <si>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</si>
  <si>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</si>
  <si>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</si>
  <si>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</si>
  <si>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</si>
  <si>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</si>
  <si>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</si>
  <si>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</si>
  <si>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</si>
  <si>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</si>
  <si>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</si>
  <si>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</si>
  <si>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</si>
  <si>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</si>
  <si>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</si>
  <si>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</si>
  <si>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</si>
  <si>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</si>
  <si>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</si>
  <si>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</si>
  <si>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</si>
  <si>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</si>
  <si>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</si>
  <si>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</si>
  <si>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</si>
  <si>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</si>
  <si>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</si>
  <si>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</si>
  <si>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</si>
  <si>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</si>
  <si>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</si>
  <si>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</si>
  <si>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</si>
  <si>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</si>
  <si>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</si>
  <si>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</si>
  <si>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</si>
  <si>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</si>
  <si>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</si>
  <si>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</si>
  <si>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</si>
  <si>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</si>
  <si>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</si>
  <si>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</si>
  <si>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</si>
  <si>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</si>
  <si>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</si>
  <si>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</si>
  <si>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</si>
  <si>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</si>
  <si>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</si>
  <si>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</si>
  <si>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</si>
  <si>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</si>
  <si>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</si>
  <si>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</si>
  <si>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</si>
  <si>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</si>
  <si>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</si>
  <si>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</si>
  <si>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</si>
  <si>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</si>
  <si>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</si>
  <si>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</si>
  <si>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</si>
  <si>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</si>
  <si>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</si>
  <si>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</si>
  <si>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</si>
  <si>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</si>
  <si>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</si>
  <si>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</si>
  <si>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</si>
  <si>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</si>
  <si>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</si>
  <si>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</si>
  <si>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</si>
  <si>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</si>
  <si>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</si>
  <si>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</si>
  <si>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</si>
  <si>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</si>
  <si>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</si>
  <si>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</si>
  <si>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</si>
  <si>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</si>
  <si>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</si>
  <si>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</si>
  <si>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</si>
  <si>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</si>
  <si>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</si>
  <si>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</si>
  <si>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</si>
  <si>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</si>
  <si>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</si>
  <si>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</si>
  <si>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</si>
  <si>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</si>
  <si>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</si>
  <si>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</si>
  <si>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</si>
  <si>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</si>
  <si>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</si>
  <si>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</si>
  <si>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</si>
  <si>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</si>
  <si>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</si>
  <si>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</si>
  <si>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</si>
  <si>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</si>
  <si>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</si>
  <si>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</si>
  <si>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</si>
  <si>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</si>
  <si>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</si>
  <si>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</si>
  <si>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</si>
  <si>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</si>
  <si>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</si>
  <si>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</si>
  <si>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</si>
  <si>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</si>
  <si>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</si>
  <si>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</si>
  <si>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</si>
  <si>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</si>
  <si>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</si>
  <si>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</si>
  <si>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</si>
  <si>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</si>
  <si>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</si>
  <si>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</si>
  <si>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</si>
  <si>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</si>
  <si>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</si>
  <si>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</si>
  <si>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</si>
  <si>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</si>
  <si>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</si>
  <si>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</si>
  <si>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</si>
  <si>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</si>
  <si>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</si>
  <si>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</si>
  <si>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</si>
  <si>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</si>
  <si>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</si>
  <si>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</si>
  <si>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</si>
  <si>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</si>
  <si>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</si>
  <si>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</si>
  <si>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</si>
  <si>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</si>
  <si>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</si>
  <si>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</si>
  <si>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</si>
  <si>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</si>
  <si>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</si>
  <si>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</si>
  <si>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</si>
  <si>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</si>
  <si>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</si>
  <si>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</si>
  <si>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</si>
  <si>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</si>
  <si>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</si>
  <si>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</si>
  <si>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</si>
  <si>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</si>
  <si>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</si>
  <si>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</si>
  <si>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</si>
  <si>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</si>
  <si>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</si>
  <si>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</si>
  <si>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</si>
  <si>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</si>
  <si>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</si>
  <si>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</si>
  <si>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</si>
  <si>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</si>
  <si>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</si>
  <si>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</si>
  <si>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</si>
  <si>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</si>
  <si>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</si>
  <si>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</si>
  <si>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</si>
  <si>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</si>
  <si>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</si>
  <si>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</si>
  <si>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</si>
  <si>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</si>
  <si>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</si>
  <si>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</si>
  <si>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</si>
  <si>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</si>
  <si>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</si>
  <si>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</si>
  <si>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</si>
  <si>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</si>
  <si>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</si>
  <si>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</si>
  <si>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</si>
  <si>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</si>
  <si>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</si>
  <si>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</si>
  <si>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</si>
  <si>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</si>
  <si>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</si>
  <si>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</si>
  <si>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</si>
  <si>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</si>
  <si>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</si>
  <si>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</si>
  <si>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</si>
  <si>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</si>
  <si>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</si>
  <si>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</si>
  <si>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</si>
  <si>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</si>
  <si>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</si>
  <si>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</si>
  <si>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</si>
  <si>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</si>
  <si>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</si>
  <si>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</si>
  <si>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</si>
  <si>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</si>
  <si>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</si>
  <si>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</si>
  <si>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</si>
  <si>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</si>
  <si>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</si>
  <si>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</si>
  <si>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</si>
  <si>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</si>
  <si>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</si>
  <si>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</si>
  <si>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</si>
  <si>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</si>
  <si>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</si>
  <si>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</si>
  <si>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</si>
  <si>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</si>
  <si>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</si>
  <si>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</si>
  <si>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</si>
  <si>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</si>
  <si>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</si>
  <si>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</si>
  <si>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</si>
  <si>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</si>
  <si>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</si>
  <si>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</si>
  <si>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</si>
  <si>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</si>
  <si>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</si>
  <si>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</si>
  <si>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</si>
  <si>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</si>
  <si>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</si>
  <si>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</si>
  <si>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</si>
  <si>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</si>
  <si>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</si>
  <si>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</si>
  <si>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</si>
  <si>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</si>
  <si>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</si>
  <si>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</si>
  <si>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</si>
  <si>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</si>
  <si>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</si>
  <si>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</si>
  <si>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</si>
  <si>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</si>
  <si>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</si>
  <si>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</si>
  <si>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</si>
  <si>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</si>
  <si>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</si>
  <si>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</si>
  <si>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</si>
  <si>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</si>
  <si>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</si>
  <si>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</si>
  <si>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</si>
  <si>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</si>
  <si>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</si>
  <si>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</si>
  <si>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</si>
  <si>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</si>
  <si>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</si>
  <si>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</si>
  <si>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</si>
  <si>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</si>
  <si>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</si>
  <si>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</si>
  <si>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</si>
  <si>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</si>
  <si>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</si>
  <si>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</si>
  <si>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</si>
  <si>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</si>
  <si>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</si>
  <si>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</si>
  <si>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</si>
  <si>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</si>
  <si>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</si>
  <si>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</si>
  <si>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</si>
  <si>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</si>
  <si>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</si>
  <si>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</si>
  <si>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</si>
  <si>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</si>
  <si>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</si>
  <si>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</si>
  <si>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</si>
  <si>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</si>
  <si>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</si>
  <si>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</si>
  <si>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</si>
  <si>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</si>
  <si>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</si>
  <si>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</si>
  <si>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</si>
  <si>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</si>
  <si>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</si>
  <si>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</si>
  <si>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</si>
  <si>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</si>
  <si>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</si>
  <si>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</si>
  <si>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</si>
  <si>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</si>
  <si>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</si>
  <si>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</si>
  <si>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</si>
  <si>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</si>
  <si>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</si>
  <si>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</si>
  <si>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</si>
  <si>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</si>
  <si>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</si>
  <si>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</si>
  <si>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</si>
  <si>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</si>
  <si>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</si>
  <si>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</si>
  <si>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</si>
  <si>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</si>
  <si>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</si>
  <si>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</si>
  <si>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</si>
  <si>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</si>
  <si>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</si>
  <si>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</si>
  <si>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</si>
  <si>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</si>
  <si>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</si>
  <si>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</si>
  <si>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</si>
  <si>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</si>
  <si>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</si>
  <si>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</si>
  <si>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</si>
  <si>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</si>
  <si>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</si>
  <si>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</si>
  <si>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</si>
  <si>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</si>
  <si>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</si>
  <si>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</si>
  <si>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</si>
  <si>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</si>
  <si>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</si>
  <si>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</si>
  <si>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</si>
  <si>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</si>
  <si>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</si>
  <si>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</si>
  <si>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</si>
  <si>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</si>
  <si>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</si>
  <si>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</si>
  <si>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</si>
  <si>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</si>
  <si>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</si>
  <si>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</si>
  <si>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</si>
  <si>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</si>
  <si>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</si>
  <si>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</si>
  <si>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</si>
  <si>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</si>
  <si>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</si>
  <si>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</si>
  <si>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</si>
  <si>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</si>
  <si>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</si>
  <si>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</si>
  <si>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</si>
  <si>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</si>
  <si>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</si>
  <si>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</si>
  <si>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</si>
  <si>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</si>
  <si>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</si>
  <si>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</si>
  <si>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</si>
  <si>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</si>
  <si>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</si>
  <si>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</si>
  <si>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</si>
  <si>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</si>
  <si>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</si>
  <si>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</si>
  <si>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</si>
  <si>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</si>
  <si>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</si>
  <si>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</si>
  <si>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</si>
  <si>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</si>
  <si>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</si>
  <si>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</si>
  <si>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</si>
  <si>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</si>
  <si>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</si>
  <si>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</si>
  <si>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</si>
  <si>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</si>
  <si>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</si>
  <si>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</si>
  <si>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</si>
  <si>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</si>
  <si>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</si>
  <si>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</si>
  <si>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</si>
  <si>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</si>
  <si>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</si>
  <si>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</si>
  <si>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</si>
  <si>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</si>
  <si>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</si>
  <si>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</si>
  <si>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</si>
  <si>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</si>
  <si>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</si>
  <si>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</si>
  <si>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</si>
  <si>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</si>
  <si>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</si>
  <si>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</si>
  <si>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</si>
  <si>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</si>
  <si>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</si>
  <si>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</si>
  <si>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</si>
  <si>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</si>
  <si>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</si>
  <si>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</si>
  <si>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</si>
  <si>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</si>
  <si>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</si>
  <si>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</si>
  <si>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</si>
  <si>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</si>
  <si>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</si>
  <si>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</si>
  <si>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</si>
  <si>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</si>
  <si>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</si>
  <si>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</si>
  <si>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</si>
  <si>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</si>
  <si>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</si>
  <si>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</si>
  <si>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</si>
  <si>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</si>
  <si>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</si>
  <si>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</si>
  <si>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</si>
  <si>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</si>
  <si>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</si>
  <si>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</si>
  <si>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</si>
  <si>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</si>
  <si>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</si>
  <si>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</si>
  <si>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</si>
  <si>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</si>
  <si>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</si>
  <si>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</si>
  <si>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</si>
  <si>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</si>
  <si>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</si>
  <si>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</si>
  <si>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</si>
  <si>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</si>
  <si>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</si>
  <si>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</si>
  <si>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</si>
  <si>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</si>
  <si>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</si>
  <si>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</si>
  <si>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</si>
  <si>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</si>
  <si>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</si>
  <si>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</si>
  <si>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</si>
  <si>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</si>
  <si>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</si>
  <si>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</si>
  <si>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</si>
  <si>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</si>
  <si>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</si>
  <si>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</si>
  <si>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</si>
  <si>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</si>
  <si>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</si>
  <si>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</si>
  <si>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</si>
  <si>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</si>
  <si>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</si>
  <si>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</si>
  <si>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</si>
  <si>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</si>
  <si>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</si>
  <si>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</si>
  <si>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</si>
  <si>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</si>
  <si>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</si>
  <si>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</si>
  <si>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</si>
  <si>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</si>
  <si>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</si>
  <si>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</si>
  <si>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</si>
  <si>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</si>
  <si>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</si>
  <si>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</si>
  <si>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</si>
  <si>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</si>
  <si>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</si>
  <si>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</si>
  <si>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</si>
  <si>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</si>
  <si>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</si>
  <si>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</si>
  <si>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</si>
  <si>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</si>
  <si>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</si>
  <si>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</si>
  <si>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</si>
  <si>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</si>
  <si>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</si>
  <si>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</si>
  <si>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</si>
  <si>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</si>
  <si>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</si>
  <si>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</si>
  <si>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</si>
  <si>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</si>
  <si>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</si>
  <si>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</si>
  <si>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</si>
  <si>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</si>
  <si>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</si>
  <si>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</si>
  <si>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</si>
  <si>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</si>
  <si>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</si>
  <si>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</si>
  <si>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</si>
  <si>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</si>
  <si>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</si>
  <si>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</si>
  <si>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</si>
  <si>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</si>
  <si>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</si>
  <si>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</si>
  <si>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</si>
  <si>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</si>
  <si>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</si>
  <si>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</si>
  <si>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</si>
  <si>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</si>
  <si>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</si>
  <si>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</si>
  <si>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</si>
  <si>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</si>
  <si>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</si>
  <si>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</si>
  <si>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</si>
  <si>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</si>
  <si>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</si>
  <si>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</si>
  <si>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</si>
  <si>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</si>
  <si>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</si>
  <si>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</si>
  <si>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</si>
  <si>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</si>
  <si>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</si>
  <si>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</si>
  <si>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</si>
  <si>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</si>
  <si>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</si>
  <si>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</si>
  <si>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</si>
  <si>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</si>
  <si>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</si>
  <si>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</si>
  <si>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</si>
  <si>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</si>
  <si>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</si>
  <si>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</si>
  <si>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</si>
  <si>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</si>
  <si>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</si>
  <si>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</si>
  <si>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</si>
  <si>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</si>
  <si>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</si>
  <si>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</si>
  <si>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</si>
  <si>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</si>
  <si>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</si>
  <si>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</si>
  <si>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</si>
  <si>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</si>
  <si>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</si>
  <si>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</si>
  <si>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</si>
  <si>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</si>
  <si>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</si>
  <si>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</si>
  <si>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</si>
  <si>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</si>
  <si>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</si>
  <si>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</si>
  <si>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</si>
  <si>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</si>
  <si>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</si>
  <si>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</si>
  <si>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</si>
  <si>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</si>
  <si>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</si>
  <si>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</si>
  <si>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</si>
  <si>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</si>
  <si>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</si>
  <si>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</si>
  <si>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</si>
  <si>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</si>
  <si>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</si>
  <si>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</si>
  <si>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</si>
  <si>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</si>
  <si>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</si>
  <si>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</si>
  <si>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</si>
  <si>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</si>
  <si>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</si>
  <si>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</si>
  <si>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</si>
  <si>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</si>
  <si>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</si>
  <si>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</si>
  <si>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</si>
  <si>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</si>
  <si>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</si>
  <si>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</si>
  <si>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</si>
  <si>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</si>
  <si>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</si>
  <si>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</si>
  <si>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</si>
  <si>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</si>
  <si>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</si>
  <si>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</si>
  <si>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</si>
  <si>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</si>
  <si>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</si>
  <si>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</si>
  <si>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</si>
  <si>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</si>
  <si>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</si>
  <si>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</si>
  <si>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</si>
  <si>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</si>
  <si>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</si>
  <si>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</si>
  <si>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</si>
  <si>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</si>
  <si>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</si>
  <si>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</si>
  <si>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</si>
  <si>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</si>
  <si>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</si>
  <si>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</si>
  <si>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</si>
  <si>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</si>
  <si>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</si>
  <si>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</si>
  <si>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</si>
  <si>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</si>
  <si>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</si>
  <si>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</si>
  <si>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</si>
  <si>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</si>
  <si>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</si>
  <si>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</si>
  <si>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</si>
  <si>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</si>
  <si>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</si>
  <si>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</si>
  <si>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</si>
  <si>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</si>
  <si>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</si>
  <si>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</si>
  <si>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</si>
  <si>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</si>
  <si>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</si>
  <si>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</si>
  <si>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</si>
  <si>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</si>
  <si>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</si>
  <si>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</si>
  <si>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</si>
  <si>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</si>
  <si>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</si>
  <si>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</si>
  <si>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</si>
  <si>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</si>
  <si>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</si>
  <si>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</si>
  <si>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</si>
  <si>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</si>
  <si>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</si>
  <si>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</si>
  <si>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</si>
  <si>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</si>
  <si>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</si>
  <si>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</si>
  <si>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</si>
  <si>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</si>
  <si>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</si>
  <si>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</si>
  <si>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</si>
  <si>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</si>
  <si>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</si>
  <si>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</si>
  <si>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</si>
  <si>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</si>
  <si>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</si>
  <si>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</si>
  <si>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</si>
  <si>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</si>
  <si>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</si>
  <si>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</si>
  <si>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</si>
  <si>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</si>
  <si>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</si>
  <si>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</si>
  <si>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</si>
  <si>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</si>
  <si>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</si>
  <si>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</si>
  <si>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</si>
  <si>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</si>
  <si>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</si>
  <si>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</si>
  <si>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</si>
  <si>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</si>
  <si>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</si>
  <si>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</si>
  <si>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</si>
  <si>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</si>
  <si>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</si>
  <si>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</si>
  <si>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</si>
  <si>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</si>
  <si>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</si>
  <si>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</si>
  <si>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</si>
  <si>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</si>
  <si>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</si>
  <si>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</si>
  <si>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</si>
  <si>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</si>
  <si>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</si>
  <si>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</si>
  <si>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</si>
  <si>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</si>
  <si>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</si>
  <si>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</si>
  <si>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</si>
  <si>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</si>
  <si>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</si>
  <si>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</si>
  <si>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</si>
  <si>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</si>
  <si>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</si>
  <si>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</si>
  <si>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</si>
  <si>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</si>
  <si>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</si>
  <si>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</si>
  <si>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</si>
  <si>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</si>
  <si>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</si>
  <si>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</si>
  <si>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</si>
  <si>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</si>
  <si>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</si>
  <si>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</si>
  <si>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</si>
  <si>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</si>
  <si>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</si>
  <si>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</si>
  <si>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</si>
  <si>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</si>
  <si>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</si>
  <si>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</si>
  <si>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</si>
  <si>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</si>
  <si>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</si>
  <si>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</si>
  <si>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</si>
  <si>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</si>
  <si>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</si>
  <si>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</si>
  <si>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</si>
  <si>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</si>
  <si>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</si>
  <si>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</si>
  <si>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</si>
  <si>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</si>
  <si>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</si>
  <si>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</si>
  <si>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</si>
  <si>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</si>
  <si>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</si>
  <si>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</si>
  <si>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</si>
  <si>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</si>
  <si>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</si>
  <si>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</si>
  <si>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</si>
  <si>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</si>
  <si>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</si>
  <si>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</si>
  <si>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</si>
  <si>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</si>
  <si>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</si>
  <si>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</si>
  <si>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</si>
  <si>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</si>
  <si>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</si>
  <si>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</si>
  <si>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</si>
  <si>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</si>
  <si>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</si>
  <si>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</si>
  <si>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</si>
  <si>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</si>
  <si>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</si>
  <si>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</si>
  <si>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</si>
  <si>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</si>
  <si>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</si>
  <si>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</si>
  <si>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</si>
  <si>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</si>
  <si>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</si>
  <si>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</si>
  <si>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</si>
  <si>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</si>
  <si>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</si>
  <si>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</si>
  <si>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</si>
  <si>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</si>
  <si>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</si>
  <si>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</si>
  <si>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</si>
  <si>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</si>
  <si>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</si>
  <si>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</si>
  <si>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</si>
  <si>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</si>
  <si>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</si>
  <si>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</si>
  <si>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</si>
  <si>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</si>
  <si>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</si>
  <si>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</si>
  <si>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</si>
  <si>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</si>
  <si>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</si>
  <si>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</si>
  <si>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</si>
  <si>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</si>
  <si>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</si>
  <si>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</si>
  <si>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</si>
  <si>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</si>
  <si>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</si>
  <si>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</si>
  <si>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</si>
  <si>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</si>
  <si>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</si>
  <si>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</si>
  <si>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</si>
  <si>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</si>
  <si>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</si>
  <si>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</si>
  <si>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</si>
  <si>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</si>
  <si>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</si>
  <si>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</si>
  <si>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</si>
  <si>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</si>
  <si>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</si>
  <si>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</si>
  <si>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</si>
  <si>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</si>
  <si>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</si>
  <si>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</si>
  <si>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</si>
  <si>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</si>
  <si>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</si>
  <si>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</si>
  <si>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</si>
  <si>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</si>
  <si>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</si>
  <si>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</si>
  <si>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</si>
  <si>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</si>
  <si>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</si>
  <si>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</si>
  <si>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</si>
  <si>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</si>
  <si>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</si>
  <si>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</si>
  <si>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</si>
  <si>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</si>
  <si>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</si>
  <si>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</si>
  <si>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</si>
  <si>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</si>
  <si>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</si>
  <si>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</si>
  <si>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</si>
  <si>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</si>
  <si>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</si>
  <si>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</si>
  <si>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</si>
  <si>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</si>
  <si>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</si>
  <si>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</si>
  <si>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</si>
  <si>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</si>
  <si>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</si>
  <si>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</si>
  <si>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</si>
  <si>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</si>
  <si>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</si>
  <si>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</si>
  <si>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</si>
  <si>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</si>
  <si>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</si>
  <si>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</si>
  <si>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</si>
  <si>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</si>
  <si>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</si>
  <si>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</si>
  <si>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</si>
  <si>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</si>
  <si>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</si>
  <si>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</si>
  <si>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</si>
  <si>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</si>
  <si>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</si>
  <si>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</si>
  <si>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</si>
  <si>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</si>
  <si>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</si>
  <si>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</si>
  <si>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</si>
  <si>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</si>
  <si>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</si>
  <si>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</si>
  <si>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</si>
  <si>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</si>
  <si>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</si>
  <si>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</si>
  <si>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</si>
  <si>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</si>
  <si>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</si>
  <si>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</si>
  <si>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</si>
  <si>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</si>
  <si>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</si>
  <si>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</si>
  <si>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</si>
  <si>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</si>
  <si>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</si>
  <si>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</si>
  <si>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</si>
  <si>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</si>
  <si>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</si>
  <si>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</si>
  <si>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</si>
  <si>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</si>
  <si>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</si>
  <si>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</si>
  <si>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</si>
  <si>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</si>
  <si>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</si>
  <si>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</si>
  <si>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</si>
  <si>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</si>
  <si>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</si>
  <si>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</si>
  <si>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</si>
  <si>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</si>
  <si>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</si>
  <si>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</si>
  <si>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</si>
  <si>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</si>
  <si>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</si>
  <si>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</si>
  <si>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</si>
  <si>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</si>
  <si>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</si>
  <si>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</si>
  <si>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</si>
  <si>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</si>
  <si>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</si>
  <si>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</si>
  <si>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</si>
  <si>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</si>
  <si>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</si>
  <si>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</si>
  <si>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</si>
  <si>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</si>
  <si>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</si>
  <si>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</si>
  <si>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</si>
  <si>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</si>
  <si>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</si>
  <si>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</si>
  <si>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</si>
  <si>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</si>
  <si>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</si>
  <si>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</si>
  <si>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</si>
  <si>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</si>
  <si>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</si>
  <si>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</si>
  <si>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</si>
  <si>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</si>
  <si>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</si>
  <si>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</si>
  <si>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</si>
  <si>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</si>
  <si>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</si>
  <si>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</si>
  <si>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</si>
  <si>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</si>
  <si>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</si>
  <si>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</si>
  <si>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</si>
  <si>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</si>
  <si>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</si>
  <si>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</si>
  <si>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</si>
  <si>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</si>
  <si>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</si>
  <si>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</si>
  <si>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</si>
  <si>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</si>
  <si>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</si>
  <si>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</si>
  <si>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</si>
  <si>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</si>
  <si>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</si>
  <si>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</si>
  <si>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</si>
  <si>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</si>
  <si>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</si>
  <si>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</si>
  <si>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</si>
  <si>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</si>
  <si>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</si>
  <si>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</si>
  <si>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</si>
  <si>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</si>
  <si>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</si>
  <si>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</si>
  <si>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</si>
  <si>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</si>
  <si>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</si>
  <si>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</si>
  <si>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</si>
  <si>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</si>
  <si>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</si>
  <si>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</si>
  <si>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</si>
  <si>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</si>
  <si>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</si>
  <si>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</si>
  <si>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</si>
  <si>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</si>
  <si>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</si>
  <si>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</si>
  <si>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</si>
  <si>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</si>
  <si>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</si>
  <si>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</si>
  <si>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</si>
  <si>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</si>
  <si>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</si>
  <si>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</si>
  <si>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</si>
  <si>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</si>
  <si>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</si>
  <si>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</si>
  <si>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</si>
  <si>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</si>
  <si>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</si>
  <si>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</si>
  <si>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</si>
  <si>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</si>
  <si>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</si>
  <si>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</si>
  <si>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</si>
  <si>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</si>
  <si>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</si>
  <si>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</si>
  <si>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</si>
  <si>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</si>
  <si>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</si>
  <si>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</si>
  <si>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</si>
  <si>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</si>
  <si>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</si>
  <si>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</si>
  <si>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</si>
  <si>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</si>
  <si>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</si>
  <si>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</si>
  <si>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</si>
  <si>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</si>
  <si>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</si>
  <si>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</si>
  <si>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</si>
  <si>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</si>
  <si>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</si>
  <si>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</si>
  <si>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</si>
  <si>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</si>
  <si>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</si>
  <si>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</si>
  <si>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</si>
  <si>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</si>
  <si>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</si>
  <si>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</si>
  <si>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</si>
  <si>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</si>
  <si>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</si>
  <si>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</si>
  <si>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</si>
  <si>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</si>
  <si>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</si>
  <si>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</si>
  <si>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</si>
  <si>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</si>
  <si>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</si>
  <si>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</si>
  <si>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</si>
  <si>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</si>
  <si>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</si>
  <si>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</si>
  <si>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</si>
  <si>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</si>
  <si>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</si>
  <si>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</si>
  <si>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</si>
  <si>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</si>
  <si>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</si>
  <si>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</si>
  <si>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</si>
  <si>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</si>
  <si>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</si>
  <si>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</si>
  <si>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</si>
  <si>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</si>
  <si>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</si>
  <si>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</si>
  <si>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</si>
  <si>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</si>
  <si>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</si>
  <si>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</si>
  <si>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</si>
  <si>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</si>
  <si>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</si>
  <si>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</si>
  <si>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</si>
  <si>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</si>
  <si>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</si>
  <si>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</si>
  <si>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</si>
  <si>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</si>
  <si>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</si>
  <si>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</si>
  <si>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</si>
  <si>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</si>
  <si>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</si>
  <si>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</si>
  <si>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</si>
  <si>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</si>
  <si>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</si>
  <si>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</si>
  <si>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</si>
  <si>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</si>
  <si>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</si>
  <si>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</si>
  <si>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</si>
  <si>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</si>
  <si>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</si>
  <si>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</si>
  <si>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</si>
  <si>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</si>
  <si>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</si>
  <si>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</si>
  <si>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</si>
  <si>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</si>
  <si>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</si>
  <si>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</si>
  <si>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</si>
  <si>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</si>
  <si>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</si>
  <si>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</si>
  <si>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</si>
  <si>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</si>
  <si>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</si>
  <si>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</si>
  <si>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</si>
  <si>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</si>
  <si>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</si>
  <si>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</si>
  <si>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</si>
  <si>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</si>
  <si>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</si>
  <si>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</si>
  <si>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</si>
  <si>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</si>
  <si>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</si>
  <si>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</si>
  <si>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</si>
  <si>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</si>
  <si>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</si>
  <si>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</si>
  <si>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</si>
  <si>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</si>
  <si>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</si>
  <si>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</si>
  <si>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</si>
  <si>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</si>
  <si>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</si>
  <si>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</si>
  <si>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</si>
  <si>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</si>
  <si>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</si>
  <si>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</si>
  <si>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</si>
  <si>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</si>
  <si>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</si>
  <si>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</si>
  <si>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</si>
  <si>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</si>
  <si>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</si>
  <si>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</si>
  <si>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</si>
  <si>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</si>
  <si>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</si>
  <si>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</si>
  <si>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</si>
  <si>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</si>
  <si>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</si>
  <si>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</si>
  <si>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</si>
  <si>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</si>
  <si>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</si>
  <si>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</si>
  <si>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</si>
  <si>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</si>
  <si>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</si>
  <si>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</si>
  <si>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</si>
  <si>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</si>
  <si>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</si>
  <si>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</si>
  <si>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</si>
  <si>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</si>
  <si>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</si>
  <si>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</si>
  <si>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</si>
  <si>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</si>
  <si>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</si>
  <si>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</si>
  <si>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</si>
  <si>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</si>
  <si>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</si>
  <si>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</si>
  <si>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</si>
  <si>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</si>
  <si>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</si>
  <si>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</si>
  <si>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</si>
  <si>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</si>
  <si>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</si>
  <si>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</si>
  <si>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</si>
  <si>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</si>
  <si>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</si>
  <si>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</si>
  <si>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</si>
  <si>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</si>
  <si>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</si>
  <si>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</si>
  <si>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</si>
  <si>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</si>
  <si>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</si>
  <si>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</si>
  <si>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</si>
  <si>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</si>
  <si>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</si>
  <si>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</si>
  <si>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</si>
  <si>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</si>
  <si>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</si>
  <si>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</si>
  <si>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</si>
  <si>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</si>
  <si>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</si>
  <si>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</si>
  <si>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</si>
  <si>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</si>
  <si>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</si>
  <si>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</si>
  <si>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</si>
  <si>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</si>
  <si>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</si>
  <si>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</si>
  <si>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</si>
  <si>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</si>
  <si>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</si>
  <si>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</si>
  <si>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</si>
  <si>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</si>
  <si>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</si>
  <si>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</si>
  <si>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</si>
  <si>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</si>
  <si>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</si>
  <si>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</si>
  <si>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</si>
  <si>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</si>
  <si>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</si>
  <si>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</si>
  <si>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</si>
  <si>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</si>
  <si>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</si>
  <si>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</si>
  <si>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</si>
  <si>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</si>
  <si>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</si>
  <si>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</si>
  <si>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</si>
  <si>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</si>
  <si>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</si>
  <si>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</si>
  <si>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</si>
  <si>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</si>
  <si>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</si>
  <si>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</si>
  <si>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</si>
  <si>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</si>
  <si>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</si>
  <si>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</si>
  <si>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</si>
  <si>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</si>
  <si>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</si>
  <si>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</si>
  <si>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</si>
  <si>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</si>
  <si>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</si>
  <si>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</si>
  <si>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</si>
  <si>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</si>
  <si>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</si>
  <si>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</si>
  <si>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</si>
  <si>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</si>
  <si>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</si>
  <si>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</si>
  <si>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</si>
  <si>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</si>
  <si>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</si>
  <si>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</si>
  <si>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</si>
  <si>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</si>
  <si>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</si>
  <si>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</si>
  <si>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</si>
  <si>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</si>
  <si>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</si>
  <si>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</si>
  <si>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</si>
  <si>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</si>
  <si>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</si>
  <si>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</si>
  <si>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</si>
  <si>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</si>
  <si>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</si>
  <si>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</si>
  <si>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</si>
  <si>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</si>
  <si>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</si>
  <si>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</si>
  <si>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</si>
  <si>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</si>
  <si>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</si>
  <si>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</si>
  <si>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</si>
  <si>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</si>
  <si>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</si>
  <si>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</si>
  <si>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</si>
  <si>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</si>
  <si>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</si>
  <si>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</si>
  <si>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</si>
  <si>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</si>
  <si>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</si>
  <si>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</si>
  <si>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</si>
  <si>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</si>
  <si>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</si>
  <si>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</si>
  <si>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</si>
  <si>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</si>
  <si>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</si>
  <si>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</si>
  <si>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</si>
  <si>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</si>
  <si>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</si>
  <si>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</si>
  <si>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</si>
  <si>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</si>
  <si>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</si>
  <si>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</si>
  <si>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</si>
  <si>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</si>
  <si>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</si>
  <si>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</si>
  <si>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</si>
  <si>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</si>
  <si>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</si>
  <si>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</si>
  <si>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</si>
  <si>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</si>
  <si>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</si>
  <si>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</si>
  <si>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</si>
  <si>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</si>
  <si>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</si>
  <si>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</si>
  <si>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</si>
  <si>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</si>
  <si>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</si>
  <si>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</si>
  <si>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</si>
  <si>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</si>
  <si>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</si>
  <si>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</si>
  <si>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</si>
  <si>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</si>
  <si>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</si>
  <si>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</si>
  <si>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</si>
  <si>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</si>
  <si>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</si>
  <si>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</si>
  <si>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</si>
  <si>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</si>
  <si>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</si>
  <si>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</si>
  <si>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</si>
  <si>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</si>
  <si>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</si>
  <si>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</si>
  <si>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</si>
  <si>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</si>
  <si>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</si>
  <si>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</si>
  <si>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</si>
  <si>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</si>
  <si>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</si>
  <si>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</si>
  <si>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</si>
  <si>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</si>
  <si>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</si>
  <si>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</si>
  <si>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</si>
  <si>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</si>
  <si>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</si>
  <si>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</si>
  <si>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</si>
  <si>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</si>
  <si>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</si>
  <si>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</si>
  <si>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</si>
  <si>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</si>
  <si>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</si>
  <si>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</si>
  <si>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</si>
  <si>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</si>
  <si>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</si>
  <si>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</si>
  <si>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</si>
  <si>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</si>
  <si>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</si>
  <si>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</si>
  <si>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</si>
  <si>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</si>
  <si>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</si>
  <si>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</si>
  <si>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</si>
  <si>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</si>
  <si>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</si>
  <si>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</si>
  <si>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</si>
  <si>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</si>
  <si>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</si>
  <si>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</si>
  <si>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</si>
  <si>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</si>
  <si>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</si>
  <si>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</si>
  <si>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</si>
  <si>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</si>
  <si>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</si>
  <si>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</si>
  <si>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</si>
  <si>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</si>
  <si>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</si>
  <si>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</si>
  <si>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</si>
  <si>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</si>
  <si>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</si>
  <si>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</si>
  <si>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</si>
  <si>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</si>
  <si>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</si>
  <si>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</si>
  <si>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</si>
  <si>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</si>
  <si>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</si>
  <si>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</si>
  <si>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</si>
  <si>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</si>
  <si>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</si>
  <si>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</si>
  <si>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</si>
  <si>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</si>
  <si>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</si>
  <si>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</si>
  <si>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</si>
  <si>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</si>
  <si>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</si>
  <si>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</si>
  <si>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</si>
  <si>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</si>
  <si>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</si>
  <si>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</si>
  <si>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</si>
  <si>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</si>
  <si>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</si>
  <si>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</si>
  <si>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</si>
  <si>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</si>
  <si>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</si>
  <si>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</si>
  <si>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</si>
  <si>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</si>
  <si>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</si>
  <si>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</si>
  <si>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</si>
  <si>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</si>
  <si>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</si>
  <si>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</si>
  <si>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</si>
  <si>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</si>
  <si>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</si>
  <si>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</si>
  <si>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</si>
  <si>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</si>
  <si>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</si>
  <si>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</si>
  <si>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</si>
  <si>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</si>
  <si>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</si>
  <si>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</si>
  <si>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</si>
  <si>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</si>
  <si>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</si>
  <si>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</si>
  <si>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</si>
  <si>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</si>
  <si>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</si>
  <si>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</si>
  <si>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</si>
  <si>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</si>
  <si>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</si>
  <si>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</si>
  <si>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</si>
  <si>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</si>
  <si>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</si>
  <si>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</si>
  <si>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</si>
  <si>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</si>
  <si>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</si>
  <si>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</si>
  <si>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</si>
  <si>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</si>
  <si>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</si>
  <si>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</si>
  <si>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</si>
  <si>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</si>
  <si>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</si>
  <si>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</si>
  <si>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</si>
  <si>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</si>
  <si>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</si>
  <si>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</si>
  <si>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</si>
  <si>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</si>
  <si>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</si>
  <si>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</si>
  <si>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</si>
  <si>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</si>
  <si>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</si>
  <si>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</si>
  <si>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</si>
  <si>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</si>
  <si>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</si>
  <si>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</si>
  <si>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</si>
  <si>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</si>
  <si>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</si>
  <si>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</si>
  <si>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</si>
  <si>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</si>
  <si>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</si>
  <si>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</si>
  <si>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</si>
  <si>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</si>
  <si>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</si>
  <si>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</si>
  <si>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</si>
  <si>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</si>
  <si>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</si>
  <si>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</si>
  <si>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</si>
  <si>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</si>
  <si>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</si>
  <si>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</si>
  <si>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</si>
  <si>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</si>
  <si>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</si>
  <si>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</si>
  <si>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</si>
  <si>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</si>
  <si>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</si>
  <si>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</si>
  <si>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</si>
  <si>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</si>
  <si>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</si>
  <si>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</si>
  <si>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</si>
  <si>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</si>
  <si>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</si>
  <si>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</si>
  <si>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</si>
  <si>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</si>
  <si>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</si>
  <si>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</si>
  <si>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</si>
  <si>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</si>
  <si>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</si>
  <si>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</si>
  <si>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</si>
  <si>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</si>
  <si>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</si>
  <si>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</si>
  <si>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</si>
  <si>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</si>
  <si>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</si>
  <si>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</si>
  <si>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</si>
  <si>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</si>
  <si>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</si>
  <si>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</si>
  <si>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</si>
  <si>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</si>
  <si>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</si>
  <si>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</si>
  <si>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</si>
  <si>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</si>
  <si>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</si>
  <si>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</si>
  <si>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</si>
  <si>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</si>
  <si>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</si>
  <si>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</si>
  <si>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</si>
  <si>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</si>
  <si>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</si>
  <si>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</si>
  <si>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</si>
  <si>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</si>
  <si>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</si>
  <si>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</si>
  <si>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</si>
  <si>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</si>
  <si>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</si>
  <si>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</si>
  <si>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</si>
  <si>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</si>
  <si>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</si>
  <si>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</si>
  <si>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</si>
  <si>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</si>
  <si>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</si>
  <si>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</si>
  <si>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</si>
  <si>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</si>
  <si>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</si>
  <si>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</si>
  <si>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</si>
  <si>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</si>
  <si>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</si>
  <si>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</si>
  <si>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Column Labels</t>
  </si>
  <si>
    <t>Grand Total</t>
  </si>
  <si>
    <t>Row Labels</t>
  </si>
  <si>
    <t>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</si>
  <si>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</si>
  <si>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</si>
  <si>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</si>
  <si>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</si>
  <si>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</si>
  <si>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</si>
  <si>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</si>
  <si>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</si>
  <si>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</si>
  <si>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</si>
  <si>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</si>
  <si>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</si>
  <si>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</si>
  <si>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</si>
  <si>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</si>
  <si>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</si>
  <si>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</si>
  <si>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</si>
  <si>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</si>
  <si>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</si>
  <si>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</si>
  <si>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</si>
  <si>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</si>
  <si>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</si>
  <si>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</si>
  <si>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</si>
  <si>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</si>
  <si>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Children's Books</t>
  </si>
  <si>
    <t>Restaurants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</si>
  <si>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</si>
  <si>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</si>
  <si>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</si>
  <si>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</si>
  <si>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</si>
  <si>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</si>
  <si>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 Pledged</t>
  </si>
  <si>
    <t>IQR of Pledged</t>
  </si>
  <si>
    <t>Parent Category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</si>
  <si>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</si>
  <si>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</si>
  <si>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</si>
  <si>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</si>
  <si>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</si>
  <si>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</si>
  <si>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</si>
  <si>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</si>
  <si>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</si>
  <si>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</si>
  <si>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</si>
  <si>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</si>
  <si>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</si>
  <si>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</si>
  <si>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</si>
  <si>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</si>
  <si>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</si>
  <si>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</si>
  <si>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</si>
  <si>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 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</si>
</sst>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5" fontId="0" fillId="0" borderId="0" xfId="0" applyNumberFormat="1"/>
    <xf numFmtId="165" fontId="3" fillId="0" borderId="0" xfId="0" applyNumberFormat="1" applyFon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4" tint="0.39994506668294322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4D-7949-B991-2E4583031931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4D-7949-B991-2E4583031931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4D-7949-B991-2E4583031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337471"/>
        <c:axId val="1575168031"/>
      </c:lineChart>
      <c:catAx>
        <c:axId val="157533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68031"/>
        <c:crosses val="autoZero"/>
        <c:auto val="1"/>
        <c:lblAlgn val="ctr"/>
        <c:lblOffset val="100"/>
        <c:noMultiLvlLbl val="0"/>
      </c:catAx>
      <c:valAx>
        <c:axId val="157516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3747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0.50458715596330272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F4-3049-BBD0-BE5E8C942554}"/>
            </c:ext>
          </c:extLst>
        </c:ser>
        <c:ser>
          <c:idx val="6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0.49541284403669728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F4-3049-BBD0-BE5E8C942554}"/>
            </c:ext>
          </c:extLst>
        </c:ser>
        <c:ser>
          <c:idx val="7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F4-3049-BBD0-BE5E8C94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2616031"/>
        <c:axId val="1662343967"/>
      </c:lineChart>
      <c:catAx>
        <c:axId val="166261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43967"/>
        <c:crosses val="autoZero"/>
        <c:auto val="1"/>
        <c:lblAlgn val="ctr"/>
        <c:lblOffset val="100"/>
        <c:noMultiLvlLbl val="0"/>
      </c:catAx>
      <c:valAx>
        <c:axId val="166234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1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031960759003485"/>
          <c:y val="3.24074074074074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2-354F-9CD1-5974F6B96D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62-354F-9CD1-5974F6B96D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62-354F-9CD1-5974F6B96D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162-354F-9CD1-5974F6B96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5914351"/>
        <c:axId val="755654831"/>
      </c:barChart>
      <c:catAx>
        <c:axId val="75591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54831"/>
        <c:crosses val="autoZero"/>
        <c:auto val="1"/>
        <c:lblAlgn val="ctr"/>
        <c:lblOffset val="100"/>
        <c:noMultiLvlLbl val="0"/>
      </c:catAx>
      <c:valAx>
        <c:axId val="75565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1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2-E34A-8E08-30ECBCEAEB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8D2-E34A-8E08-30ECBCEAEB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8D2-E34A-8E08-30ECBCEAEBC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8D2-E34A-8E08-30ECBCEAE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8318127"/>
        <c:axId val="798969519"/>
      </c:barChart>
      <c:catAx>
        <c:axId val="79831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69519"/>
        <c:crosses val="autoZero"/>
        <c:auto val="1"/>
        <c:lblAlgn val="ctr"/>
        <c:lblOffset val="100"/>
        <c:noMultiLvlLbl val="0"/>
      </c:catAx>
      <c:valAx>
        <c:axId val="79896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1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9-064C-B8E8-12B15240E65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9-064C-B8E8-12B15240E65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E9-064C-B8E8-12B15240E65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E9-064C-B8E8-12B15240E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175839"/>
        <c:axId val="357233295"/>
      </c:lineChart>
      <c:catAx>
        <c:axId val="35717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233295"/>
        <c:crosses val="autoZero"/>
        <c:auto val="1"/>
        <c:lblAlgn val="ctr"/>
        <c:lblOffset val="100"/>
        <c:noMultiLvlLbl val="0"/>
      </c:catAx>
      <c:valAx>
        <c:axId val="3572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17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120650</xdr:rowOff>
    </xdr:from>
    <xdr:to>
      <xdr:col>9</xdr:col>
      <xdr:colOff>952500</xdr:colOff>
      <xdr:row>18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FE2830-F1FF-69E5-40D5-C9675CAC0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501650</xdr:colOff>
      <xdr:row>3</xdr:row>
      <xdr:rowOff>95250</xdr:rowOff>
    </xdr:from>
    <xdr:to>
      <xdr:col>18</xdr:col>
      <xdr:colOff>101600</xdr:colOff>
      <xdr:row>20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C38099-5829-2DF6-7886-88E85462C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11</xdr:row>
      <xdr:rowOff>127000</xdr:rowOff>
    </xdr:from>
    <xdr:to>
      <xdr:col>17</xdr:col>
      <xdr:colOff>25400</xdr:colOff>
      <xdr:row>40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194D3-4A88-640D-B11F-B8465CABA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311150</xdr:colOff>
      <xdr:row>15</xdr:row>
      <xdr:rowOff>171450</xdr:rowOff>
    </xdr:from>
    <xdr:to>
      <xdr:col>13</xdr:col>
      <xdr:colOff>755650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B5130-F21D-CC38-9C2E-8D9A49540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793750</xdr:colOff>
      <xdr:row>15</xdr:row>
      <xdr:rowOff>171450</xdr:rowOff>
    </xdr:from>
    <xdr:to>
      <xdr:col>15</xdr:col>
      <xdr:colOff>393700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BAC97-D915-A48F-79ED-F1640CE06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rown" refreshedDate="44716.542836921297" createdVersion="8" refreshedVersion="8" minRefreshableVersion="3" recordCount="4116" xr:uid="{6FC1C95A-E84B-124E-A088-EDAA4E471AC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rown" refreshedDate="44727.765966550927" createdVersion="8" refreshedVersion="8" minRefreshableVersion="3" recordCount="4114" xr:uid="{EC5CA8CE-F9EC-EB46-B763-568E4CB91815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C5CB2-BDF5-474B-AFC8-AC0FF526E7D2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4"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7FB09-A681-5340-A9E1-2016F22E42CB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F07EA-F206-8F4F-A621-F269822A07E1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CF6E6-2B4A-C24B-A233-B611F9D29F0E}" name="PivotTable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7E5BA-9054-854F-A484-28BAA06A4798}">
  <sheetPr codeName="Sheet1"/>
  <dimension ref="A1:E18"/>
  <sheetViews>
    <sheetView topLeftCell="D1" workbookViewId="0">
      <selection activeCell="B18" sqref="B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4.83203125" bestFit="1" customWidth="1"/>
    <col min="9" max="9" width="19.1640625" bestFit="1" customWidth="1"/>
    <col min="10" max="10" width="16.5" bestFit="1" customWidth="1"/>
  </cols>
  <sheetData>
    <row r="1" spans="1:5" x14ac:dyDescent="0.2">
      <c r="A1" s="11" t="s">
        <v>8400</v>
      </c>
      <c r="B1" t="s">
        <v>8323</v>
      </c>
    </row>
    <row r="2" spans="1:5" x14ac:dyDescent="0.2">
      <c r="A2" s="11" t="s">
        <v>8401</v>
      </c>
      <c r="B2" t="s">
        <v>8364</v>
      </c>
    </row>
    <row r="4" spans="1:5" x14ac:dyDescent="0.2">
      <c r="A4" s="11" t="s">
        <v>8363</v>
      </c>
      <c r="B4" s="11" t="s">
        <v>8359</v>
      </c>
    </row>
    <row r="5" spans="1:5" x14ac:dyDescent="0.2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7" t="s">
        <v>8373</v>
      </c>
      <c r="B6" s="13">
        <v>42</v>
      </c>
      <c r="C6" s="13">
        <v>38</v>
      </c>
      <c r="D6" s="13">
        <v>4</v>
      </c>
      <c r="E6" s="13">
        <v>84</v>
      </c>
    </row>
    <row r="7" spans="1:5" x14ac:dyDescent="0.2">
      <c r="A7" s="17" t="s">
        <v>8374</v>
      </c>
      <c r="B7" s="13">
        <v>56</v>
      </c>
      <c r="C7" s="13">
        <v>31</v>
      </c>
      <c r="D7" s="13">
        <v>3</v>
      </c>
      <c r="E7" s="13">
        <v>90</v>
      </c>
    </row>
    <row r="8" spans="1:5" x14ac:dyDescent="0.2">
      <c r="A8" s="17" t="s">
        <v>8375</v>
      </c>
      <c r="B8" s="13">
        <v>63</v>
      </c>
      <c r="C8" s="13">
        <v>34</v>
      </c>
      <c r="D8" s="13">
        <v>7</v>
      </c>
      <c r="E8" s="13">
        <v>104</v>
      </c>
    </row>
    <row r="9" spans="1:5" x14ac:dyDescent="0.2">
      <c r="A9" s="17" t="s">
        <v>8376</v>
      </c>
      <c r="B9" s="13">
        <v>62</v>
      </c>
      <c r="C9" s="13">
        <v>35</v>
      </c>
      <c r="D9" s="13"/>
      <c r="E9" s="13">
        <v>97</v>
      </c>
    </row>
    <row r="10" spans="1:5" x14ac:dyDescent="0.2">
      <c r="A10" s="17" t="s">
        <v>8367</v>
      </c>
      <c r="B10" s="13">
        <v>75</v>
      </c>
      <c r="C10" s="13">
        <v>46</v>
      </c>
      <c r="D10" s="13">
        <v>4</v>
      </c>
      <c r="E10" s="13">
        <v>125</v>
      </c>
    </row>
    <row r="11" spans="1:5" x14ac:dyDescent="0.2">
      <c r="A11" s="17" t="s">
        <v>8377</v>
      </c>
      <c r="B11" s="13">
        <v>101</v>
      </c>
      <c r="C11" s="13">
        <v>45</v>
      </c>
      <c r="D11" s="13">
        <v>3</v>
      </c>
      <c r="E11" s="13">
        <v>149</v>
      </c>
    </row>
    <row r="12" spans="1:5" x14ac:dyDescent="0.2">
      <c r="A12" s="17" t="s">
        <v>8368</v>
      </c>
      <c r="B12" s="13">
        <v>109</v>
      </c>
      <c r="C12" s="13">
        <v>50</v>
      </c>
      <c r="D12" s="13">
        <v>3</v>
      </c>
      <c r="E12" s="13">
        <v>162</v>
      </c>
    </row>
    <row r="13" spans="1:5" x14ac:dyDescent="0.2">
      <c r="A13" s="17" t="s">
        <v>8369</v>
      </c>
      <c r="B13" s="13">
        <v>94</v>
      </c>
      <c r="C13" s="13">
        <v>51</v>
      </c>
      <c r="D13" s="13">
        <v>1</v>
      </c>
      <c r="E13" s="13">
        <v>146</v>
      </c>
    </row>
    <row r="14" spans="1:5" x14ac:dyDescent="0.2">
      <c r="A14" s="17" t="s">
        <v>8370</v>
      </c>
      <c r="B14" s="13">
        <v>62</v>
      </c>
      <c r="C14" s="13">
        <v>45</v>
      </c>
      <c r="D14" s="13">
        <v>5</v>
      </c>
      <c r="E14" s="13">
        <v>112</v>
      </c>
    </row>
    <row r="15" spans="1:5" x14ac:dyDescent="0.2">
      <c r="A15" s="17" t="s">
        <v>8371</v>
      </c>
      <c r="B15" s="13">
        <v>65</v>
      </c>
      <c r="C15" s="13">
        <v>49</v>
      </c>
      <c r="D15" s="13">
        <v>4</v>
      </c>
      <c r="E15" s="13">
        <v>118</v>
      </c>
    </row>
    <row r="16" spans="1:5" x14ac:dyDescent="0.2">
      <c r="A16" s="17" t="s">
        <v>8372</v>
      </c>
      <c r="B16" s="13">
        <v>58</v>
      </c>
      <c r="C16" s="13">
        <v>38</v>
      </c>
      <c r="D16" s="13">
        <v>1</v>
      </c>
      <c r="E16" s="13">
        <v>97</v>
      </c>
    </row>
    <row r="17" spans="1:5" x14ac:dyDescent="0.2">
      <c r="A17" s="17" t="s">
        <v>8378</v>
      </c>
      <c r="B17" s="13">
        <v>52</v>
      </c>
      <c r="C17" s="13">
        <v>31</v>
      </c>
      <c r="D17" s="13">
        <v>2</v>
      </c>
      <c r="E17" s="13">
        <v>85</v>
      </c>
    </row>
    <row r="18" spans="1:5" x14ac:dyDescent="0.2">
      <c r="A18" s="17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99A5F-A6A6-F14E-BD98-AD8F1019B172}">
  <sheetPr codeName="Sheet7"/>
  <dimension ref="A1:H13"/>
  <sheetViews>
    <sheetView tabSelected="1" workbookViewId="0">
      <selection activeCell="A3" sqref="A3"/>
    </sheetView>
  </sheetViews>
  <sheetFormatPr baseColWidth="10" defaultRowHeight="15" x14ac:dyDescent="0.2"/>
  <cols>
    <col min="1" max="1" width="13.5" bestFit="1" customWidth="1"/>
    <col min="2" max="2" width="15.33203125" style="13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s="13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2">
      <c r="A2" t="s">
        <v>8409</v>
      </c>
      <c r="B2" s="13">
        <f>COUNTIFS(KickStarter!$D:$D,"&lt;1000", KickStarter!$F:$F, "Successful", KickStarter!$R:$R, "plays")</f>
        <v>141</v>
      </c>
      <c r="C2" s="13">
        <f>COUNTIFS(KickStarter!$D:$D,"&lt;1000", KickStarter!$F:$F, "Failed", KickStarter!$R:$R, "plays")</f>
        <v>45</v>
      </c>
      <c r="D2" s="13">
        <f>COUNTIFS(KickStarter!$D:$D,"&lt;1000", KickStarter!$F:$F, "Canceled", KickStarter!$R:$R, 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8420</v>
      </c>
      <c r="B3" s="13">
        <f>COUNTIFS(KickStarter!$D:$D,"&gt;=1000", KickStarter!$F:$F, "Successful", KickStarter!$D:$D,"&lt;=4999", KickStarter!$R:$R, "plays")</f>
        <v>388</v>
      </c>
      <c r="C3" s="13">
        <f>COUNTIFS(KickStarter!$D:$D,"&gt;=1000", KickStarter!$F:$F, "Failed", KickStarter!$D:$D,"&lt;=4999", KickStarter!$R:$R, "plays")</f>
        <v>146</v>
      </c>
      <c r="D3" s="13">
        <f>COUNTIFS(KickStarter!$D:$D,"&gt;=1000", KickStarter!$F:$F, "Canceled", KickStarter!$D:$D,"&lt;=4999", KickStarter!$R:$R, "plays")</f>
        <v>0</v>
      </c>
      <c r="E3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">
      <c r="A4" t="s">
        <v>8410</v>
      </c>
      <c r="B4" s="13">
        <f>COUNTIFS(KickStarter!$D:$D,"&gt;=5000", KickStarter!$F:$F, "Successful", KickStarter!$D:$D,"&lt;=9999", KickStarter!$R:$R, "plays")</f>
        <v>93</v>
      </c>
      <c r="C4" s="13">
        <f>COUNTIFS(KickStarter!$D:$D,"&gt;=5000", KickStarter!$F:$F, "Failed", KickStarter!$D:$D,"&lt;=9999", KickStarter!$R:$R, "plays")</f>
        <v>76</v>
      </c>
      <c r="D4" s="13">
        <f>COUNTIFS(KickStarter!$D:$D,"&gt;=5000", KickStarter!$F:$F, "Canceled", KickStarter!$D:$D,"&lt;=9999", KickStarter!$R:$R, 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t="s">
        <v>8411</v>
      </c>
      <c r="B5" s="13">
        <f>COUNTIFS(KickStarter!$D:$D,"&gt;=10000", KickStarter!$F:$F, "Successful", KickStarter!$D:$D,"&lt;=14999", KickStarter!$R:$R, "plays")</f>
        <v>39</v>
      </c>
      <c r="C5" s="13">
        <f>COUNTIFS(KickStarter!$D:$D,"&gt;=10000", KickStarter!$F:$F, "Failed", KickStarter!$D:$D,"&lt;=14999", KickStarter!$R:$R, "plays")</f>
        <v>33</v>
      </c>
      <c r="D5" s="13">
        <f>COUNTIFS(KickStarter!$D:$D,"&gt;=10000", KickStarter!$F:$F, "Canceled", KickStarter!$D:$D,"&lt;=14999", KickStarter!$R:$R,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t="s">
        <v>8412</v>
      </c>
      <c r="B6" s="13">
        <f>COUNTIFS(KickStarter!$D:$D,"&gt;=15000", KickStarter!$F:$F, "Successful", KickStarter!$D:$D,"&lt;=19999", KickStarter!$R:$R, "plays")</f>
        <v>12</v>
      </c>
      <c r="C6" s="13">
        <f>COUNTIFS(KickStarter!$D:$D,"&gt;=15000", KickStarter!$F:$F, "Failed", KickStarter!$D:$D,"&lt;=19999", KickStarter!$R:$R, "plays")</f>
        <v>12</v>
      </c>
      <c r="D6" s="13">
        <f>COUNTIFS(KickStarter!$D:$D,"&gt;=15000", KickStarter!$F:$F, "Canceled", KickStarter!$D:$D,"&lt;=19999", KickStarter!$R:$R,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t="s">
        <v>8413</v>
      </c>
      <c r="B7" s="13">
        <f>COUNTIFS(KickStarter!$D:$D,"&gt;=20000", KickStarter!$F:$F, "Successful", KickStarter!$D:$D,"&lt;=24999", KickStarter!$R:$R, "plays")</f>
        <v>9</v>
      </c>
      <c r="C7" s="13">
        <f>COUNTIFS(KickStarter!$D:$D,"&gt;=20000", KickStarter!$F:$F, "Failed", KickStarter!$D:$D,"&lt;=24999", KickStarter!$R:$R, "plays")</f>
        <v>11</v>
      </c>
      <c r="D7" s="13">
        <f>COUNTIFS(KickStarter!$D:$D,"&gt;=20000", KickStarter!$F:$F, "Canceled", KickStarter!$D:$D,"&lt;=24999", KickStarter!$R:$R,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t="s">
        <v>8414</v>
      </c>
      <c r="B8" s="13">
        <f>COUNTIFS(KickStarter!$D:$D,"&gt;=25000", KickStarter!$F:$F, "Successful", KickStarter!$D:$D,"&lt;=29999", KickStarter!$R:$R, "plays")</f>
        <v>1</v>
      </c>
      <c r="C8" s="13">
        <f>COUNTIFS(KickStarter!$D:$D,"&gt;=25000", KickStarter!$F:$F, "Failed", KickStarter!$D:$D,"&lt;=29999", KickStarter!$R:$R, "plays")</f>
        <v>4</v>
      </c>
      <c r="D8" s="13">
        <f>COUNTIFS(KickStarter!$D:$D,"&gt;=25000", KickStarter!$F:$F, "Canceled", KickStarter!$D:$D,"&lt;=29999", KickStarter!$R:$R,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t="s">
        <v>8415</v>
      </c>
      <c r="B9" s="13">
        <f>COUNTIFS(KickStarter!$D:$D,"&gt;=30000", KickStarter!$F:$F, "Successful", KickStarter!$D:$D,"&lt;=34999", KickStarter!$R:$R, "plays")</f>
        <v>3</v>
      </c>
      <c r="C9" s="13">
        <f>COUNTIFS(KickStarter!$D:$D,"&gt;=30000", KickStarter!$F:$F, "Failed", KickStarter!$D:$D,"&lt;=34999", KickStarter!$R:$R, "plays")</f>
        <v>8</v>
      </c>
      <c r="D9" s="13">
        <f>COUNTIFS(KickStarter!$D:$D,"&gt;=30000", KickStarter!$F:$F, "Canceled", KickStarter!$D:$D,"&lt;=34999", KickStarter!$R:$R,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t="s">
        <v>8416</v>
      </c>
      <c r="B10" s="13">
        <f>COUNTIFS(KickStarter!$D:$D,"&gt;=35000", KickStarter!$F:$F, "Successful", KickStarter!$D:$D,"&lt;=39999", KickStarter!$R:$R, "plays")</f>
        <v>4</v>
      </c>
      <c r="C10" s="13">
        <f>COUNTIFS(KickStarter!$D:$D,"&gt;=35000", KickStarter!$F:$F, "Failed", KickStarter!$D:$D,"&lt;=39999", KickStarter!$R:$R, "plays")</f>
        <v>2</v>
      </c>
      <c r="D10" s="13">
        <f>COUNTIFS(KickStarter!$D:$D,"&gt;=35000", KickStarter!$F:$F, "Canceled", KickStarter!$D:$D,"&lt;=39999", KickStarter!$R:$R,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t="s">
        <v>8417</v>
      </c>
      <c r="B11" s="13">
        <f>COUNTIFS(KickStarter!$D:$D,"&gt;=40000", KickStarter!$F:$F, "Successful", KickStarter!$D:$D,"&lt;=44999", KickStarter!$R:$R, "plays")</f>
        <v>2</v>
      </c>
      <c r="C11" s="13">
        <f>COUNTIFS(KickStarter!$D:$D,"&gt;=40000", KickStarter!$F:$F, "Failed", KickStarter!$D:$D,"&lt;=44999", KickStarter!$R:$R, "plays")</f>
        <v>1</v>
      </c>
      <c r="D11" s="13">
        <f>COUNTIFS(KickStarter!$D:$D,"&gt;=40000", KickStarter!$F:$F, "Canceled", KickStarter!$D:$D,"&lt;=44999", KickStarter!$R:$R,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t="s">
        <v>8418</v>
      </c>
      <c r="B12" s="13">
        <f>COUNTIFS(KickStarter!$D:$D,"&gt;=45000", KickStarter!$F:$F, "Successful", KickStarter!$D:$D,"&lt;=49999", KickStarter!$R:$R, "plays")</f>
        <v>0</v>
      </c>
      <c r="C12" s="13">
        <f>COUNTIFS(KickStarter!$D:$D,"&gt;=45000", KickStarter!$F:$F, "Failed", KickStarter!$D:$D,"&lt;=49999", KickStarter!$R:$R, "plays")</f>
        <v>1</v>
      </c>
      <c r="D12" s="13">
        <f>COUNTIFS(KickStarter!$D:$D,"&gt;=45000", KickStarter!$F:$F, "Canceled", KickStarter!$D:$D,"&lt;=49999", KickStarter!$R:$R, 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t="s">
        <v>8419</v>
      </c>
      <c r="B13" s="13">
        <f>COUNTIFS(KickStarter!$D:$D,"&gt;=5000", KickStarter!$F:$F, "Successful",  KickStarter!$R:$R, "plays")</f>
        <v>165</v>
      </c>
      <c r="C13" s="13">
        <f>COUNTIFS(KickStarter!$D:$D,"&gt;=5000", KickStarter!$F:$F, "Failed",  KickStarter!$R:$R, "plays")</f>
        <v>162</v>
      </c>
      <c r="D13" s="13">
        <f>COUNTIFS(KickStarter!$D:$D,"&gt;=5000", KickStarter!$F:$F, "Canceled",  KickStarter!$R:$R, "plays")</f>
        <v>0</v>
      </c>
      <c r="E13">
        <f t="shared" si="0"/>
        <v>327</v>
      </c>
      <c r="F13" s="24">
        <f t="shared" si="1"/>
        <v>0.50458715596330272</v>
      </c>
      <c r="G13" s="24">
        <f t="shared" si="2"/>
        <v>0.49541284403669728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topLeftCell="C1" zoomScale="95" zoomScaleNormal="95" workbookViewId="0">
      <pane ySplit="1" topLeftCell="A84" activePane="bottomLeft" state="frozen"/>
      <selection pane="bottomLeft" activeCell="U2" sqref="U2: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customWidth="1"/>
    <col min="17" max="17" width="18.5" bestFit="1" customWidth="1"/>
    <col min="18" max="18" width="14.5" bestFit="1" customWidth="1"/>
    <col min="19" max="19" width="22.1640625" style="15" bestFit="1" customWidth="1"/>
    <col min="20" max="20" width="19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8400</v>
      </c>
      <c r="R1" s="1" t="s">
        <v>8358</v>
      </c>
      <c r="S1" s="14" t="s">
        <v>8365</v>
      </c>
      <c r="T1" s="1" t="s">
        <v>8366</v>
      </c>
      <c r="U1" s="1" t="s">
        <v>8401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ROUND(E2/L2,2)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ROUND(E3/L3,2)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ROUND(E67/L67,2)</f>
        <v>61.38</v>
      </c>
      <c r="Q67" s="10" t="s">
        <v>8308</v>
      </c>
      <c r="R67" t="s">
        <v>8309</v>
      </c>
      <c r="S67" s="15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5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5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5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5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5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5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5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5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5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5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5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5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5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5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5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5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5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5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5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5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5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5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5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5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5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5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5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5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5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5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5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5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5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5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5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5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5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5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5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5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5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5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5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5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5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5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5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5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5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5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5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5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5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5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5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5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5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5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5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5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5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5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5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ROUND(E131/L131,2)</f>
        <v>118.45</v>
      </c>
      <c r="Q131" s="10" t="s">
        <v>8308</v>
      </c>
      <c r="R131" t="s">
        <v>8309</v>
      </c>
      <c r="S131" s="15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5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5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5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5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5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5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5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5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5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5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5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5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5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5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5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5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5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5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5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5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5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5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5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5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5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5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5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5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5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5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5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5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5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5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5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5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5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5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5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5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5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5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5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5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5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5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5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5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5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5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5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5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5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5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5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5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5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5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5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5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5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5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5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ROUND(E195/L195,2)</f>
        <v>922.22</v>
      </c>
      <c r="Q195" s="10" t="s">
        <v>8323</v>
      </c>
      <c r="R195" t="s">
        <v>8324</v>
      </c>
      <c r="S195" s="15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5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5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5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5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5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5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5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5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5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5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5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5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5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5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5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5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5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5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5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5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5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5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5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5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5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5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5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5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5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5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5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5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5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5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5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5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5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5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5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5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5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5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5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5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5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5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5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5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5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5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5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5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5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5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5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5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5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5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5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5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5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5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5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ROUND(E259/L259,2)</f>
        <v>57.63</v>
      </c>
      <c r="Q259" s="10" t="s">
        <v>8323</v>
      </c>
      <c r="R259" t="s">
        <v>8324</v>
      </c>
      <c r="S259" s="15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5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5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5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5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5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5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5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5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5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5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5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5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5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5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5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5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5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5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5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5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5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5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5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5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5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5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5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5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5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5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5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5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5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5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5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5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5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5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5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5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5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5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5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5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5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5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5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5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5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5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5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5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5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5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5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5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5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5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5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5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5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5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5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ROUND(E323/L323,2)</f>
        <v>85</v>
      </c>
      <c r="Q323" s="10" t="s">
        <v>8308</v>
      </c>
      <c r="R323" t="s">
        <v>8310</v>
      </c>
      <c r="S323" s="15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5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5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5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5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5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5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5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5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5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5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5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5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5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5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5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5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5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5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5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5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5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5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5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5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5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5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5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5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5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5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5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5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5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5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5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5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5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5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5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5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5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5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5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5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5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5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5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5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5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5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5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5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5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5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5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5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5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5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5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5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5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5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5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ROUND(E387/L387,2)</f>
        <v>97.64</v>
      </c>
      <c r="Q387" s="10" t="s">
        <v>8321</v>
      </c>
      <c r="R387" t="s">
        <v>8322</v>
      </c>
      <c r="S387" s="15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5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5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5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5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5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5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5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5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5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5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5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5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5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5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5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5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5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5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5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5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5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5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5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5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5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5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5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5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5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5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5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5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5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5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5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5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5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5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5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5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5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5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5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5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5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5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5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5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5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5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5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5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5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5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5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5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5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5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5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5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5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5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5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ROUND(E451/L451,2)</f>
        <v>180.41</v>
      </c>
      <c r="Q451" s="10" t="s">
        <v>8313</v>
      </c>
      <c r="R451" t="s">
        <v>8314</v>
      </c>
      <c r="S451" s="15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5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5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5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5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5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5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5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5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5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5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5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5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5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5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5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5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5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5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5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5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5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5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5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5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5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5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5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5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5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5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5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5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5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5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5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5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5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5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5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5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5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5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5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5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5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5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5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5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5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5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5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5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5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5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5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5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5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5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5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5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5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5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5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ROUND(E515/L515,2)</f>
        <v>88.04</v>
      </c>
      <c r="Q515" s="10" t="s">
        <v>8327</v>
      </c>
      <c r="R515" t="s">
        <v>8331</v>
      </c>
      <c r="S515" s="15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5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5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5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5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5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5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5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5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5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5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5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5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5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5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5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5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5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5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5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5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5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5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5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5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5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5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5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5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5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5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5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5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5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5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5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5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5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5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5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5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5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5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5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5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5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5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5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5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5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5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5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5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5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5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5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5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5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5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5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5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5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5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5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ROUND(E579/L579,2)</f>
        <v>69.569999999999993</v>
      </c>
      <c r="Q579" s="10" t="s">
        <v>8323</v>
      </c>
      <c r="R579" t="s">
        <v>8326</v>
      </c>
      <c r="S579" s="15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5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5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5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5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5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5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5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5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5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5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5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5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5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5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5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5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5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5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5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5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5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5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5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5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5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5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5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5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15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t="s">
        <v>8326</v>
      </c>
      <c r="S609" s="15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5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5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5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5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5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5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5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5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5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5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5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5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5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5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5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5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5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5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5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5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5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5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5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5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5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5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5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5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5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5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5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5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5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ROUND(E643/L643,2)</f>
        <v>50.16</v>
      </c>
      <c r="Q643" s="10" t="s">
        <v>8323</v>
      </c>
      <c r="R643" t="s">
        <v>8326</v>
      </c>
      <c r="S643" s="15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5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5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5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5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5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5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5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5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5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5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5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5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5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5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5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5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5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5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5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5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5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5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5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5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5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5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5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5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5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5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5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5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5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5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5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5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5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5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5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5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5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5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5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5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5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5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5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5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5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5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5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5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5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5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5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5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5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5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15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15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5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5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5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ROUND(E707/L707,2)</f>
        <v>137.24</v>
      </c>
      <c r="Q707" s="10" t="s">
        <v>8323</v>
      </c>
      <c r="R707" t="s">
        <v>8326</v>
      </c>
      <c r="S707" s="15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5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5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5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5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5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5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5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5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5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5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5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5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5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5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5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5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5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5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5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5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5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5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5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5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5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5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5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5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5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5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5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5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5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5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5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5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5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5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5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5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5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5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5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5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5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5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5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t="s">
        <v>8322</v>
      </c>
      <c r="S755" s="15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t="s">
        <v>8328</v>
      </c>
      <c r="S756" s="15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5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5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5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5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5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5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5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5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5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5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5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5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5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5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ROUND(E771/L771,2)</f>
        <v>93.9</v>
      </c>
      <c r="Q771" s="10" t="s">
        <v>8308</v>
      </c>
      <c r="R771" t="s">
        <v>8310</v>
      </c>
      <c r="S771" s="15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5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5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5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5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5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5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5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5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5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5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5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5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5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5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5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5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5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5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5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5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5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5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5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5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5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5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5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5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5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5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5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5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5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5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5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5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5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5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5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5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5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5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5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5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5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5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5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5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5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5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5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5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5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5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5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5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5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5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5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5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5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5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5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ROUND(E835/L835,2)</f>
        <v>104.99</v>
      </c>
      <c r="Q835" s="10" t="s">
        <v>8323</v>
      </c>
      <c r="R835" t="s">
        <v>8326</v>
      </c>
      <c r="S835" s="15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5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5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5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5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5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5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5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5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5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5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5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5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5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5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5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5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5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5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5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5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5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5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5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5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5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5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5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5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5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5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5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5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5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5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5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5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5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5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5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5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5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5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5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5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5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5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5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5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5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5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5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5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5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5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5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5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5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5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5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5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5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5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5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ROUND(E899/L899,2)</f>
        <v>43.98</v>
      </c>
      <c r="Q899" s="10" t="s">
        <v>8316</v>
      </c>
      <c r="R899" t="s">
        <v>8334</v>
      </c>
      <c r="S899" s="15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5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5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5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5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5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5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5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5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5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5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5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5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5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8323</v>
      </c>
      <c r="R913" t="s">
        <v>8326</v>
      </c>
      <c r="S913" s="15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5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5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5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5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5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5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5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5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5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5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5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5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5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5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5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5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5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5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5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5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5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5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5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5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5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5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5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5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5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5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5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5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5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5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5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5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5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5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5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5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5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5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5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5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5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5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5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5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5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ROUND(E963/L963,2)</f>
        <v>108.02</v>
      </c>
      <c r="Q963" s="10" t="s">
        <v>8327</v>
      </c>
      <c r="R963" t="s">
        <v>8331</v>
      </c>
      <c r="S963" s="15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5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5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5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5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5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5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5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5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5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5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5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5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5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5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5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5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5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5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5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5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5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5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5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5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5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5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5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5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5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5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5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5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5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5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5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5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5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5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5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5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5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5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5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5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8321</v>
      </c>
      <c r="R1008" t="s">
        <v>8332</v>
      </c>
      <c r="S1008" s="15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8313</v>
      </c>
      <c r="R1009" t="s">
        <v>8314</v>
      </c>
      <c r="S1009" s="15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5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5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5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5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5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5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8321</v>
      </c>
      <c r="R1016" t="s">
        <v>8332</v>
      </c>
      <c r="S1016" s="15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8321</v>
      </c>
      <c r="R1017" t="s">
        <v>8322</v>
      </c>
      <c r="S1017" s="15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8327</v>
      </c>
      <c r="R1018" t="s">
        <v>8328</v>
      </c>
      <c r="S1018" s="15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8323</v>
      </c>
      <c r="R1019" t="s">
        <v>8326</v>
      </c>
      <c r="S1019" s="15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8323</v>
      </c>
      <c r="R1020" t="s">
        <v>8326</v>
      </c>
      <c r="S1020" s="15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5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5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5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5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5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5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ROUND(E1027/L1027,2)</f>
        <v>42.16</v>
      </c>
      <c r="Q1027" s="10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5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5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5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5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5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5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5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5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5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5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5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5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5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5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5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5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5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5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5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5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5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5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5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5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5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5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5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5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5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5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5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5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5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5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5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5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5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5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5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5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5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5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5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5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5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8316</v>
      </c>
      <c r="R1073" t="s">
        <v>8317</v>
      </c>
      <c r="S1073" s="15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8319</v>
      </c>
      <c r="R1074" t="s">
        <v>8320</v>
      </c>
      <c r="S1074" s="15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5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5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5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5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5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5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5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5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5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5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5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5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5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5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5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5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ROUND(E1091/L1091,2)</f>
        <v>71.34</v>
      </c>
      <c r="Q1091" s="10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5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5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t="s">
        <v>8335</v>
      </c>
      <c r="S1094" s="15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5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5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5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5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5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5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5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5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5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5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5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5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5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5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5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5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5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5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5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5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5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5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5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5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5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5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5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5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5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5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5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5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5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5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5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5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5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8311</v>
      </c>
      <c r="R1132" t="s">
        <v>8333</v>
      </c>
      <c r="S1132" s="15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8323</v>
      </c>
      <c r="R1133" t="s">
        <v>8326</v>
      </c>
      <c r="S1133" s="15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5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5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5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5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5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5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5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5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5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5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5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5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5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5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5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5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5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5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5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5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5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ROUND(E1155/L1155,2)</f>
        <v>51.47</v>
      </c>
      <c r="Q1155" s="10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5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5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5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5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5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5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5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5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5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5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5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5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5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5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5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5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5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5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5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5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5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5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5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5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5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5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5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5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5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5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5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5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5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5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5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5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5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5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5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5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5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5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5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5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5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5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5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5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5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5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5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5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5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5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5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5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5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5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5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5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5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5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8327</v>
      </c>
      <c r="R1218" t="s">
        <v>8350</v>
      </c>
      <c r="S1218" s="15">
        <f t="shared" si="92"/>
        <v>40847.171018518515</v>
      </c>
      <c r="T1218" s="16">
        <f t="shared" si="93"/>
        <v>40889.212685185186</v>
      </c>
      <c r="U1218">
        <f t="shared" si="94"/>
        <v>2011</v>
      </c>
    </row>
    <row r="1219" spans="1:21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ROUND(E1219/L1219,2)</f>
        <v>125.27</v>
      </c>
      <c r="Q1219" s="10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6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5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5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5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5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5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5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5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5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5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5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5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5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5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5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5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5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8327</v>
      </c>
      <c r="R1236" t="s">
        <v>8341</v>
      </c>
      <c r="S1236" s="15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5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5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5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5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5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5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5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5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5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5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5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5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5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5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5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5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5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5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5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5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5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5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5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5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5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5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5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5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5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5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5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5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5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5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5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5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5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5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5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5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5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5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5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5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5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5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ROUND(E1283/L1283,2)</f>
        <v>44.96</v>
      </c>
      <c r="Q1283" s="10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5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t="s">
        <v>8326</v>
      </c>
      <c r="S1285" s="15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t="s">
        <v>8335</v>
      </c>
      <c r="S1286" s="15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5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5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5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5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5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5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5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5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5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5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5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5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5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5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5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5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5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5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5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5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5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5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5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5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5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8323</v>
      </c>
      <c r="R1312" t="s">
        <v>8326</v>
      </c>
      <c r="S1312" s="15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8323</v>
      </c>
      <c r="R1313" t="s">
        <v>8326</v>
      </c>
      <c r="S1313" s="15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5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8321</v>
      </c>
      <c r="R1315" t="s">
        <v>8343</v>
      </c>
      <c r="S1315" s="15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8323</v>
      </c>
      <c r="R1316" t="s">
        <v>8326</v>
      </c>
      <c r="S1316" s="15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5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5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5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5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5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5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5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5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5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5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5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5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5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5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5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8323</v>
      </c>
      <c r="R1332" t="s">
        <v>8324</v>
      </c>
      <c r="S1332" s="15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8323</v>
      </c>
      <c r="R1333" t="s">
        <v>8326</v>
      </c>
      <c r="S1333" s="15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5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5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5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5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5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5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5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5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5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5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5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5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5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ROUND(E1347/L1347,2)</f>
        <v>100.06</v>
      </c>
      <c r="Q1347" s="10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5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5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5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5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5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5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5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5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5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5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5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5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5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5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5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5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5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5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5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5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5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5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5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5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5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5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5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5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5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5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5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5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5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5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5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5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5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5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5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5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5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5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5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5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5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5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5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5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8323</v>
      </c>
      <c r="R1396" t="s">
        <v>8326</v>
      </c>
      <c r="S1396" s="15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8323</v>
      </c>
      <c r="R1397" t="s">
        <v>8326</v>
      </c>
      <c r="S1397" s="15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5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5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5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5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5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5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5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8327</v>
      </c>
      <c r="R1405" t="s">
        <v>8331</v>
      </c>
      <c r="S1405" s="15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8327</v>
      </c>
      <c r="R1406" t="s">
        <v>8338</v>
      </c>
      <c r="S1406" s="15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5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5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5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5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ROUND(E1411/L1411,2)</f>
        <v>29.62</v>
      </c>
      <c r="Q1411" s="10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6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5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5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5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5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5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5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5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5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5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5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5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5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5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5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5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5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5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5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5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5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5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5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5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8327</v>
      </c>
      <c r="R1435" t="s">
        <v>8328</v>
      </c>
      <c r="S1435" s="15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8323</v>
      </c>
      <c r="R1436" t="s">
        <v>8326</v>
      </c>
      <c r="S1436" s="15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5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5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5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5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5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5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5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5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8311</v>
      </c>
      <c r="R1445" t="s">
        <v>8333</v>
      </c>
      <c r="S1445" s="15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5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8323</v>
      </c>
      <c r="R1447" t="s">
        <v>8326</v>
      </c>
      <c r="S1447" s="15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5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5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5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5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5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5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5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5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5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5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5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5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5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5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5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5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5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5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5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5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5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8319</v>
      </c>
      <c r="R1469" t="s">
        <v>8320</v>
      </c>
      <c r="S1469" s="15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8323</v>
      </c>
      <c r="R1470" t="s">
        <v>8335</v>
      </c>
      <c r="S1470" s="15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5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5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5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5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ROUND(E1475/L1475,2)</f>
        <v>41.96</v>
      </c>
      <c r="Q1475" s="10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5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5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5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5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5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5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5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5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5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5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5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5">
        <f t="shared" si="117"/>
        <v>42218.872986111113</v>
      </c>
      <c r="T1487" s="16">
        <f t="shared" si="118"/>
        <v>42244.166666666672</v>
      </c>
      <c r="U1487">
        <f t="shared" si="119"/>
        <v>2015</v>
      </c>
    </row>
    <row r="1488" spans="1:21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5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5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5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5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5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5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5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5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5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5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5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5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5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5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5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5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5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5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5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5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5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5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5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8323</v>
      </c>
      <c r="R1511" t="s">
        <v>8326</v>
      </c>
      <c r="S1511" s="15">
        <f t="shared" si="117"/>
        <v>41772.105937500004</v>
      </c>
      <c r="T1511" s="16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8323</v>
      </c>
      <c r="R1512" t="s">
        <v>8326</v>
      </c>
      <c r="S1512" s="15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8321</v>
      </c>
      <c r="R1513" t="s">
        <v>8343</v>
      </c>
      <c r="S1513" s="15">
        <f t="shared" si="117"/>
        <v>40861.27416666667</v>
      </c>
      <c r="T1513" s="16">
        <f t="shared" si="118"/>
        <v>40921.27416666667</v>
      </c>
      <c r="U1513">
        <f t="shared" si="119"/>
        <v>2011</v>
      </c>
    </row>
    <row r="1514" spans="1:21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8308</v>
      </c>
      <c r="R1514" t="s">
        <v>8310</v>
      </c>
      <c r="S1514" s="15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5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5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5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5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5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5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5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5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5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5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5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5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5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8327</v>
      </c>
      <c r="R1528" t="s">
        <v>8331</v>
      </c>
      <c r="S1528" s="15">
        <f t="shared" si="117"/>
        <v>42087.803310185183</v>
      </c>
      <c r="T1528" s="16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8323</v>
      </c>
      <c r="R1529" t="s">
        <v>8326</v>
      </c>
      <c r="S1529" s="15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5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5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8327</v>
      </c>
      <c r="R1532" t="s">
        <v>8331</v>
      </c>
      <c r="S1532" s="15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5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8323</v>
      </c>
      <c r="R1534" t="s">
        <v>8326</v>
      </c>
      <c r="S1534" s="15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5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5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5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5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ROUND(E1539/L1539,2)</f>
        <v>116.73</v>
      </c>
      <c r="Q1539" s="10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5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5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5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5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5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5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5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5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5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5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5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5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5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5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5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5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5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5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5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5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5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5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5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5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5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5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5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5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5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5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5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5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5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5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5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5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5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5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5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5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5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5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5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5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5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5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5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5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5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5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5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5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5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5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5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5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5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5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5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5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5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5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5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ROUND(E1603/L1603,2)</f>
        <v>166.06</v>
      </c>
      <c r="Q1603" s="10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5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5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5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8323</v>
      </c>
      <c r="R1607" t="s">
        <v>8326</v>
      </c>
      <c r="S1607" s="15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5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5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5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5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5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5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5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5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5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5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5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5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5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5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5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5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5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5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8327</v>
      </c>
      <c r="R1626" t="s">
        <v>8350</v>
      </c>
      <c r="S1626" s="15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8323</v>
      </c>
      <c r="R1627" t="s">
        <v>8335</v>
      </c>
      <c r="S1627" s="15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8323</v>
      </c>
      <c r="R1628" t="s">
        <v>8326</v>
      </c>
      <c r="S1628" s="15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5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5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5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8327</v>
      </c>
      <c r="R1632" t="s">
        <v>8331</v>
      </c>
      <c r="S1632" s="15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8323</v>
      </c>
      <c r="R1633" t="s">
        <v>8335</v>
      </c>
      <c r="S1633" s="15">
        <f t="shared" si="127"/>
        <v>41982.773356481484</v>
      </c>
      <c r="T1633" s="16">
        <f t="shared" si="128"/>
        <v>42022.773356481484</v>
      </c>
      <c r="U1633">
        <f t="shared" si="129"/>
        <v>2014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5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5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5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5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5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5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5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5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5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8327</v>
      </c>
      <c r="R1643" t="s">
        <v>8328</v>
      </c>
      <c r="S1643" s="15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8308</v>
      </c>
      <c r="R1644" t="s">
        <v>8342</v>
      </c>
      <c r="S1644" s="15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5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5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5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5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5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5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8327</v>
      </c>
      <c r="R1651" t="s">
        <v>8336</v>
      </c>
      <c r="S1651" s="15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8323</v>
      </c>
      <c r="R1652" t="s">
        <v>8335</v>
      </c>
      <c r="S1652" s="15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5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5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5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5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5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5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5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5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5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5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5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5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5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5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ROUND(E1667/L1667,2)</f>
        <v>47.57</v>
      </c>
      <c r="Q1667" s="10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5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5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5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5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5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8323</v>
      </c>
      <c r="R1673" t="s">
        <v>8326</v>
      </c>
      <c r="S1673" s="15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8323</v>
      </c>
      <c r="R1674" t="s">
        <v>8326</v>
      </c>
      <c r="S1674" s="15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5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5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5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5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5">
        <f t="shared" si="132"/>
        <v>42324.767361111109</v>
      </c>
      <c r="T1679" s="16">
        <f t="shared" si="133"/>
        <v>42379</v>
      </c>
      <c r="U1679">
        <f t="shared" si="134"/>
        <v>2015</v>
      </c>
    </row>
    <row r="1680" spans="1:21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t="s">
        <v>8335</v>
      </c>
      <c r="S1680" s="15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5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5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5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5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5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5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5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5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5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5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5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5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5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5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5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5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5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5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5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5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5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5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5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5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5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8323</v>
      </c>
      <c r="R1706" t="s">
        <v>8326</v>
      </c>
      <c r="S1706" s="15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8327</v>
      </c>
      <c r="R1707" t="s">
        <v>8328</v>
      </c>
      <c r="S1707" s="15">
        <f t="shared" si="132"/>
        <v>40758.733483796292</v>
      </c>
      <c r="T1707" s="16">
        <f t="shared" si="133"/>
        <v>40818.733483796292</v>
      </c>
      <c r="U1707">
        <f t="shared" si="134"/>
        <v>2011</v>
      </c>
    </row>
    <row r="1708" spans="1:21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8327</v>
      </c>
      <c r="R1708" t="s">
        <v>8328</v>
      </c>
      <c r="S1708" s="15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8323</v>
      </c>
      <c r="R1709" t="s">
        <v>8326</v>
      </c>
      <c r="S1709" s="15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8323</v>
      </c>
      <c r="R1710" t="s">
        <v>8326</v>
      </c>
      <c r="S1710" s="15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8323</v>
      </c>
      <c r="R1711" t="s">
        <v>8326</v>
      </c>
      <c r="S1711" s="15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t="s">
        <v>8335</v>
      </c>
      <c r="S1712" s="15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8323</v>
      </c>
      <c r="R1713" t="s">
        <v>8326</v>
      </c>
      <c r="S1713" s="15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5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5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5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5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5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5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5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5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5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5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5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5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5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5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5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5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5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ROUND(E1731/L1731,2)</f>
        <v>25</v>
      </c>
      <c r="Q1731" s="10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5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5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5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5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5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5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5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5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5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5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5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5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5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5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5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5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5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5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5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5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5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5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5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5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5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5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5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8323</v>
      </c>
      <c r="R1759" t="s">
        <v>8326</v>
      </c>
      <c r="S1759" s="15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8323</v>
      </c>
      <c r="R1760" t="s">
        <v>8326</v>
      </c>
      <c r="S1760" s="15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5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5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5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5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5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5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5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5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5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5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5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5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5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5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5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5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5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8327</v>
      </c>
      <c r="R1778" t="s">
        <v>8331</v>
      </c>
      <c r="S1778" s="15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8327</v>
      </c>
      <c r="R1779" t="s">
        <v>8328</v>
      </c>
      <c r="S1779" s="15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5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8323</v>
      </c>
      <c r="R1781" t="s">
        <v>8326</v>
      </c>
      <c r="S1781" s="15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8323</v>
      </c>
      <c r="R1782" t="s">
        <v>8326</v>
      </c>
      <c r="S1782" s="15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5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5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5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5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5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5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5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5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5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5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5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5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ROUND(E1795/L1795,2)</f>
        <v>63.97</v>
      </c>
      <c r="Q1795" s="10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5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5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5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5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5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5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5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5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5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5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5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5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5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5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5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5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5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8323</v>
      </c>
      <c r="R1813" t="s">
        <v>8326</v>
      </c>
      <c r="S1813" s="15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8323</v>
      </c>
      <c r="R1814" t="s">
        <v>8326</v>
      </c>
      <c r="S1814" s="15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5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5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5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5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5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5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5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5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5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5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5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5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5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5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5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5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5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8327</v>
      </c>
      <c r="R1832" t="s">
        <v>8341</v>
      </c>
      <c r="S1832" s="15">
        <f t="shared" si="142"/>
        <v>40127.700370370374</v>
      </c>
      <c r="T1832" s="16">
        <f t="shared" si="143"/>
        <v>40179.25</v>
      </c>
      <c r="U1832">
        <f t="shared" si="144"/>
        <v>2009</v>
      </c>
    </row>
    <row r="1833" spans="1:21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8308</v>
      </c>
      <c r="R1833" t="s">
        <v>8315</v>
      </c>
      <c r="S1833" s="15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5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5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5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5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5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5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5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5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5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5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5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5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5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5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5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5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8321</v>
      </c>
      <c r="R1850" t="s">
        <v>8322</v>
      </c>
      <c r="S1850" s="15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8327</v>
      </c>
      <c r="R1851" t="s">
        <v>8328</v>
      </c>
      <c r="S1851" s="15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5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5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5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5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5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5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5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ROUND(E1859/L1859,2)</f>
        <v>45.62</v>
      </c>
      <c r="Q1859" s="10" t="s">
        <v>8327</v>
      </c>
      <c r="R1859" t="s">
        <v>8331</v>
      </c>
      <c r="S1859" s="15">
        <f t="shared" ref="S1859:S1922" si="147">(((J1859/60)/60)/24)+DATE(1970,1,1)</f>
        <v>42614.722013888888</v>
      </c>
      <c r="T1859" s="16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5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5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5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5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5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5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5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5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5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5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5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5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5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5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5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5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5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5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5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5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5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5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5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8323</v>
      </c>
      <c r="R1883" t="s">
        <v>8326</v>
      </c>
      <c r="S1883" s="15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8311</v>
      </c>
      <c r="R1884" t="s">
        <v>8348</v>
      </c>
      <c r="S1884" s="15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5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5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5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5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5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5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5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8323</v>
      </c>
      <c r="R1892" t="s">
        <v>8326</v>
      </c>
      <c r="S1892" s="15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8323</v>
      </c>
      <c r="R1893" t="s">
        <v>8326</v>
      </c>
      <c r="S1893" s="15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5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5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5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5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8311</v>
      </c>
      <c r="R1898" t="s">
        <v>8333</v>
      </c>
      <c r="S1898" s="15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8319</v>
      </c>
      <c r="R1899" t="s">
        <v>8345</v>
      </c>
      <c r="S1899" s="15">
        <f t="shared" si="147"/>
        <v>42734.879236111112</v>
      </c>
      <c r="T1899" s="16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5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5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5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5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5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5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5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5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5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5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8327</v>
      </c>
      <c r="R1910" t="s">
        <v>8331</v>
      </c>
      <c r="S1910" s="15">
        <f t="shared" si="147"/>
        <v>41876.18618055556</v>
      </c>
      <c r="T1910" s="16">
        <f t="shared" si="148"/>
        <v>41897.18618055556</v>
      </c>
      <c r="U1910">
        <f t="shared" si="149"/>
        <v>2014</v>
      </c>
    </row>
    <row r="1911" spans="1:21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8327</v>
      </c>
      <c r="R1911" t="s">
        <v>8329</v>
      </c>
      <c r="S1911" s="15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8327</v>
      </c>
      <c r="R1912" t="s">
        <v>8328</v>
      </c>
      <c r="S1912" s="15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8327</v>
      </c>
      <c r="R1913" t="s">
        <v>8328</v>
      </c>
      <c r="S1913" s="15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8323</v>
      </c>
      <c r="R1914" t="s">
        <v>8335</v>
      </c>
      <c r="S1914" s="15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8323</v>
      </c>
      <c r="R1915" t="s">
        <v>8326</v>
      </c>
      <c r="S1915" s="15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8323</v>
      </c>
      <c r="R1916" t="s">
        <v>8326</v>
      </c>
      <c r="S1916" s="15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8323</v>
      </c>
      <c r="R1917" t="s">
        <v>8326</v>
      </c>
      <c r="S1917" s="15">
        <f t="shared" si="147"/>
        <v>41839.730937500004</v>
      </c>
      <c r="T1917" s="16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8323</v>
      </c>
      <c r="R1918" t="s">
        <v>8326</v>
      </c>
      <c r="S1918" s="15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8323</v>
      </c>
      <c r="R1919" t="s">
        <v>8326</v>
      </c>
      <c r="S1919" s="15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t="s">
        <v>8335</v>
      </c>
      <c r="S1920" s="15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5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5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ROUND(E1923/L1923,2)</f>
        <v>82.58</v>
      </c>
      <c r="Q1923" s="10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5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5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5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5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5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5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5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5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5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5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5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5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5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5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5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5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5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8311</v>
      </c>
      <c r="R1941" t="s">
        <v>8312</v>
      </c>
      <c r="S1941" s="15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8313</v>
      </c>
      <c r="R1942" t="s">
        <v>8314</v>
      </c>
      <c r="S1942" s="15">
        <f t="shared" si="152"/>
        <v>41978.760393518518</v>
      </c>
      <c r="T1942" s="16">
        <f t="shared" si="153"/>
        <v>42023.760393518518</v>
      </c>
      <c r="U1942">
        <f t="shared" si="154"/>
        <v>2014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5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5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5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5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5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5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5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5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5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5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5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5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5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5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5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5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5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5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5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5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5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5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5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5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5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5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8327</v>
      </c>
      <c r="R1969" t="s">
        <v>8331</v>
      </c>
      <c r="S1969" s="15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8323</v>
      </c>
      <c r="R1970" t="s">
        <v>8335</v>
      </c>
      <c r="S1970" s="15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5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5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5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5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5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5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5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8327</v>
      </c>
      <c r="R1978" t="s">
        <v>8338</v>
      </c>
      <c r="S1978" s="15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8308</v>
      </c>
      <c r="R1979" t="s">
        <v>8315</v>
      </c>
      <c r="S1979" s="15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5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5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5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5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5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5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5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ROUND(E1987/L1987,2)</f>
        <v>73.13</v>
      </c>
      <c r="Q1987" s="10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5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5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5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5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5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5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5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5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5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5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5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5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5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5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5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5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8323</v>
      </c>
      <c r="R2004" t="s">
        <v>8326</v>
      </c>
      <c r="S2004" s="15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5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5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8308</v>
      </c>
      <c r="R2007" t="s">
        <v>8310</v>
      </c>
      <c r="S2007" s="15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8323</v>
      </c>
      <c r="R2008" t="s">
        <v>8326</v>
      </c>
      <c r="S2008" s="15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8323</v>
      </c>
      <c r="R2009" t="s">
        <v>8326</v>
      </c>
      <c r="S2009" s="15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5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5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5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5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5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5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5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8308</v>
      </c>
      <c r="R2017" t="s">
        <v>8340</v>
      </c>
      <c r="S2017" s="15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8323</v>
      </c>
      <c r="R2018" t="s">
        <v>8326</v>
      </c>
      <c r="S2018" s="15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5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8327</v>
      </c>
      <c r="R2020" t="s">
        <v>8328</v>
      </c>
      <c r="S2020" s="15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8311</v>
      </c>
      <c r="R2021" t="s">
        <v>8356</v>
      </c>
      <c r="S2021" s="15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5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5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5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5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5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5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5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5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5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5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5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5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8327</v>
      </c>
      <c r="R2034" t="s">
        <v>8331</v>
      </c>
      <c r="S2034" s="15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8327</v>
      </c>
      <c r="R2035" t="s">
        <v>8341</v>
      </c>
      <c r="S2035" s="15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5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5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5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5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5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5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5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5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5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5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5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8327</v>
      </c>
      <c r="R2047" t="s">
        <v>8331</v>
      </c>
      <c r="S2047" s="15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5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8311</v>
      </c>
      <c r="R2049" t="s">
        <v>8348</v>
      </c>
      <c r="S2049" s="15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5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ROUND(E2051/L2051,2)</f>
        <v>87.31</v>
      </c>
      <c r="Q2051" s="10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5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5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t="s">
        <v>8324</v>
      </c>
      <c r="S2054" s="15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t="s">
        <v>8326</v>
      </c>
      <c r="S2055" s="15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8323</v>
      </c>
      <c r="R2056" t="s">
        <v>8326</v>
      </c>
      <c r="S2056" s="15">
        <f t="shared" si="162"/>
        <v>42725.031180555554</v>
      </c>
      <c r="T2056" s="16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8323</v>
      </c>
      <c r="R2057" t="s">
        <v>8326</v>
      </c>
      <c r="S2057" s="15">
        <f t="shared" si="162"/>
        <v>41764.44663194444</v>
      </c>
      <c r="T2057" s="16">
        <f t="shared" si="163"/>
        <v>41791.165972222225</v>
      </c>
      <c r="U2057">
        <f t="shared" si="164"/>
        <v>2014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5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5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5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5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5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5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5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5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t="s">
        <v>8324</v>
      </c>
      <c r="S2066" s="15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5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5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5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5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5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8321</v>
      </c>
      <c r="R2072" t="s">
        <v>8322</v>
      </c>
      <c r="S2072" s="15">
        <f t="shared" si="162"/>
        <v>41144.709490740745</v>
      </c>
      <c r="T2072" s="16">
        <f t="shared" si="163"/>
        <v>41158.709490740745</v>
      </c>
      <c r="U2072">
        <f t="shared" si="164"/>
        <v>2012</v>
      </c>
    </row>
    <row r="2073" spans="1:21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8323</v>
      </c>
      <c r="R2073" t="s">
        <v>8335</v>
      </c>
      <c r="S2073" s="15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5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5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5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5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5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5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5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5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5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5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5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5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5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5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8327</v>
      </c>
      <c r="R2088" t="s">
        <v>8331</v>
      </c>
      <c r="S2088" s="15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8323</v>
      </c>
      <c r="R2089" t="s">
        <v>8326</v>
      </c>
      <c r="S2089" s="15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8323</v>
      </c>
      <c r="R2090" t="s">
        <v>8326</v>
      </c>
      <c r="S2090" s="15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8321</v>
      </c>
      <c r="R2091" t="s">
        <v>8343</v>
      </c>
      <c r="S2091" s="15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8323</v>
      </c>
      <c r="R2092" t="s">
        <v>8324</v>
      </c>
      <c r="S2092" s="15">
        <f t="shared" si="162"/>
        <v>42226.651886574073</v>
      </c>
      <c r="T2092" s="16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5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5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5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5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5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5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8327</v>
      </c>
      <c r="R2099" t="s">
        <v>8336</v>
      </c>
      <c r="S2099" s="15">
        <f t="shared" si="162"/>
        <v>42545.125196759262</v>
      </c>
      <c r="T2099" s="16">
        <f t="shared" si="163"/>
        <v>42575.125196759262</v>
      </c>
      <c r="U2099">
        <f t="shared" si="164"/>
        <v>2016</v>
      </c>
    </row>
    <row r="2100" spans="1:21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5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8323</v>
      </c>
      <c r="R2101" t="s">
        <v>8326</v>
      </c>
      <c r="S2101" s="15">
        <f t="shared" si="162"/>
        <v>42722.882361111115</v>
      </c>
      <c r="T2101" s="16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5">
        <f t="shared" si="162"/>
        <v>41792.645277777774</v>
      </c>
      <c r="T2102" s="16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8323</v>
      </c>
      <c r="R2103" t="s">
        <v>8326</v>
      </c>
      <c r="S2103" s="15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8323</v>
      </c>
      <c r="R2104" t="s">
        <v>8326</v>
      </c>
      <c r="S2104" s="15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8323</v>
      </c>
      <c r="R2105" t="s">
        <v>8335</v>
      </c>
      <c r="S2105" s="15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8323</v>
      </c>
      <c r="R2106" t="s">
        <v>8335</v>
      </c>
      <c r="S2106" s="15">
        <f t="shared" si="162"/>
        <v>41793.17219907407</v>
      </c>
      <c r="T2106" s="16">
        <f t="shared" si="163"/>
        <v>41823.17219907407</v>
      </c>
      <c r="U2106">
        <f t="shared" si="164"/>
        <v>2014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5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5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5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5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5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8321</v>
      </c>
      <c r="R2112" t="s">
        <v>8325</v>
      </c>
      <c r="S2112" s="15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8327</v>
      </c>
      <c r="R2113" t="s">
        <v>8354</v>
      </c>
      <c r="S2113" s="15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5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ROUND(E2115/L2115,2)</f>
        <v>292.2</v>
      </c>
      <c r="Q2115" s="10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5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5">
        <f t="shared" si="167"/>
        <v>40205.174849537041</v>
      </c>
      <c r="T2117" s="16">
        <f t="shared" si="168"/>
        <v>40291.160416666666</v>
      </c>
      <c r="U2117">
        <f t="shared" si="169"/>
        <v>2010</v>
      </c>
    </row>
    <row r="2118" spans="1:21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5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5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5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5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5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5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5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5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5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5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5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5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5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5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5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5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5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5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5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5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5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5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5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5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5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5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5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5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5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5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5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5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5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5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5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5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5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5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8321</v>
      </c>
      <c r="R2156" t="s">
        <v>8343</v>
      </c>
      <c r="S2156" s="15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8327</v>
      </c>
      <c r="R2157" t="s">
        <v>8350</v>
      </c>
      <c r="S2157" s="15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8327</v>
      </c>
      <c r="R2158" t="s">
        <v>8328</v>
      </c>
      <c r="S2158" s="15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5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5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5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5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5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5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5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8323</v>
      </c>
      <c r="R2166" t="s">
        <v>8326</v>
      </c>
      <c r="S2166" s="15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8313</v>
      </c>
      <c r="R2167" t="s">
        <v>8314</v>
      </c>
      <c r="S2167" s="15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5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5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5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5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5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5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5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5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5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5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5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50.04</v>
      </c>
      <c r="Q2179" s="10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5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5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5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5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5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5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5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5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5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5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5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5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5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5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5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5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5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5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5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5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5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5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5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5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5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8323</v>
      </c>
      <c r="R2205" t="s">
        <v>8326</v>
      </c>
      <c r="S2205" s="15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8323</v>
      </c>
      <c r="R2206" t="s">
        <v>8326</v>
      </c>
      <c r="S2206" s="15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5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5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5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5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5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8327</v>
      </c>
      <c r="R2212" t="s">
        <v>8328</v>
      </c>
      <c r="S2212" s="15">
        <f t="shared" si="172"/>
        <v>41925.906689814816</v>
      </c>
      <c r="T2212" s="16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8323</v>
      </c>
      <c r="R2213" t="s">
        <v>8326</v>
      </c>
      <c r="S2213" s="15">
        <f t="shared" si="172"/>
        <v>42003.948425925926</v>
      </c>
      <c r="T2213" s="16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8323</v>
      </c>
      <c r="R2214" t="s">
        <v>8326</v>
      </c>
      <c r="S2214" s="15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5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5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5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5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8316</v>
      </c>
      <c r="R2219" t="s">
        <v>8344</v>
      </c>
      <c r="S2219" s="15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8319</v>
      </c>
      <c r="R2220" t="s">
        <v>8345</v>
      </c>
      <c r="S2220" s="15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5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5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5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5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5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8323</v>
      </c>
      <c r="R2226" t="s">
        <v>8326</v>
      </c>
      <c r="S2226" s="15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8327</v>
      </c>
      <c r="R2227" t="s">
        <v>8338</v>
      </c>
      <c r="S2227" s="15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8327</v>
      </c>
      <c r="R2228" t="s">
        <v>8328</v>
      </c>
      <c r="S2228" s="15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8323</v>
      </c>
      <c r="R2229" t="s">
        <v>8326</v>
      </c>
      <c r="S2229" s="15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8323</v>
      </c>
      <c r="R2230" t="s">
        <v>8326</v>
      </c>
      <c r="S2230" s="15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8323</v>
      </c>
      <c r="R2231" t="s">
        <v>8326</v>
      </c>
      <c r="S2231" s="15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5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5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8327</v>
      </c>
      <c r="R2234" t="s">
        <v>8328</v>
      </c>
      <c r="S2234" s="15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8323</v>
      </c>
      <c r="R2235" t="s">
        <v>8324</v>
      </c>
      <c r="S2235" s="15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8323</v>
      </c>
      <c r="R2236" t="s">
        <v>8326</v>
      </c>
      <c r="S2236" s="15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5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5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5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5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5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5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ROUND(E2243/L2243,2)</f>
        <v>44.92</v>
      </c>
      <c r="Q2243" s="10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5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5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5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5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5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5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5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5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5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t="s">
        <v>8324</v>
      </c>
      <c r="S2253" s="15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8323</v>
      </c>
      <c r="R2254" t="s">
        <v>8326</v>
      </c>
      <c r="S2254" s="15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t="s">
        <v>8335</v>
      </c>
      <c r="S2255" s="15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5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5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5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5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5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8327</v>
      </c>
      <c r="R2261" t="s">
        <v>8331</v>
      </c>
      <c r="S2261" s="15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8327</v>
      </c>
      <c r="R2262" t="s">
        <v>8329</v>
      </c>
      <c r="S2262" s="15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5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5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5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5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5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5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5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5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5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5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5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5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5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5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5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5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5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8327</v>
      </c>
      <c r="R2280" t="s">
        <v>8341</v>
      </c>
      <c r="S2280" s="15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8308</v>
      </c>
      <c r="R2281" t="s">
        <v>8340</v>
      </c>
      <c r="S2281" s="15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8323</v>
      </c>
      <c r="R2282" t="s">
        <v>8335</v>
      </c>
      <c r="S2282" s="15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5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5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5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5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5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5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8327</v>
      </c>
      <c r="R2289" t="s">
        <v>8331</v>
      </c>
      <c r="S2289" s="15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8323</v>
      </c>
      <c r="R2290" t="s">
        <v>8326</v>
      </c>
      <c r="S2290" s="15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5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5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5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5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5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5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5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5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5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5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5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5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5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5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5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5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ROUND(E2307/L2307,2)</f>
        <v>117.56</v>
      </c>
      <c r="Q2307" s="10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5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5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5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5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5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5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5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5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5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5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5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5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5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5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5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t="s">
        <v>8324</v>
      </c>
      <c r="S2323" s="15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5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8313</v>
      </c>
      <c r="R2325" t="s">
        <v>8314</v>
      </c>
      <c r="S2325" s="15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8323</v>
      </c>
      <c r="R2326" t="s">
        <v>8326</v>
      </c>
      <c r="S2326" s="15">
        <f t="shared" si="182"/>
        <v>41855.548101851848</v>
      </c>
      <c r="T2326" s="16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8323</v>
      </c>
      <c r="R2327" t="s">
        <v>8326</v>
      </c>
      <c r="S2327" s="15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8323</v>
      </c>
      <c r="R2328" t="s">
        <v>8326</v>
      </c>
      <c r="S2328" s="15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5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5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5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8316</v>
      </c>
      <c r="R2332" t="s">
        <v>8334</v>
      </c>
      <c r="S2332" s="15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8327</v>
      </c>
      <c r="R2333" t="s">
        <v>8338</v>
      </c>
      <c r="S2333" s="15">
        <f t="shared" si="182"/>
        <v>40313.930543981485</v>
      </c>
      <c r="T2333" s="16">
        <f t="shared" si="183"/>
        <v>40364.166666666664</v>
      </c>
      <c r="U2333">
        <f t="shared" si="184"/>
        <v>2010</v>
      </c>
    </row>
    <row r="2334" spans="1:21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8308</v>
      </c>
      <c r="R2334" t="s">
        <v>8342</v>
      </c>
      <c r="S2334" s="15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8327</v>
      </c>
      <c r="R2335" t="s">
        <v>8331</v>
      </c>
      <c r="S2335" s="15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8323</v>
      </c>
      <c r="R2336" t="s">
        <v>8326</v>
      </c>
      <c r="S2336" s="15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8323</v>
      </c>
      <c r="R2337" t="s">
        <v>8335</v>
      </c>
      <c r="S2337" s="15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5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8319</v>
      </c>
      <c r="R2339" t="s">
        <v>8345</v>
      </c>
      <c r="S2339" s="15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8313</v>
      </c>
      <c r="R2340" t="s">
        <v>8351</v>
      </c>
      <c r="S2340" s="15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5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5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5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5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5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8323</v>
      </c>
      <c r="R2346" t="s">
        <v>8326</v>
      </c>
      <c r="S2346" s="15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8323</v>
      </c>
      <c r="R2347" t="s">
        <v>8326</v>
      </c>
      <c r="S2347" s="15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5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5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5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5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8327</v>
      </c>
      <c r="R2352" t="s">
        <v>8338</v>
      </c>
      <c r="S2352" s="15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8323</v>
      </c>
      <c r="R2353" t="s">
        <v>8324</v>
      </c>
      <c r="S2353" s="15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5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5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8327</v>
      </c>
      <c r="R2356" t="s">
        <v>8331</v>
      </c>
      <c r="S2356" s="15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8327</v>
      </c>
      <c r="R2357" t="s">
        <v>8331</v>
      </c>
      <c r="S2357" s="15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8327</v>
      </c>
      <c r="R2358" t="s">
        <v>8331</v>
      </c>
      <c r="S2358" s="15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8327</v>
      </c>
      <c r="R2359" t="s">
        <v>8328</v>
      </c>
      <c r="S2359" s="15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8308</v>
      </c>
      <c r="R2360" t="s">
        <v>8340</v>
      </c>
      <c r="S2360" s="15">
        <f t="shared" si="182"/>
        <v>42319.035833333335</v>
      </c>
      <c r="T2360" s="16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5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5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8321</v>
      </c>
      <c r="R2363" t="s">
        <v>8322</v>
      </c>
      <c r="S2363" s="15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8327</v>
      </c>
      <c r="R2364" t="s">
        <v>8331</v>
      </c>
      <c r="S2364" s="15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8327</v>
      </c>
      <c r="R2365" t="s">
        <v>8331</v>
      </c>
      <c r="S2365" s="15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8319</v>
      </c>
      <c r="R2366" t="s">
        <v>8357</v>
      </c>
      <c r="S2366" s="15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8323</v>
      </c>
      <c r="R2367" t="s">
        <v>8326</v>
      </c>
      <c r="S2367" s="15">
        <f t="shared" si="182"/>
        <v>41875.922858796301</v>
      </c>
      <c r="T2367" s="16">
        <f t="shared" si="183"/>
        <v>41905.922858796301</v>
      </c>
      <c r="U2367">
        <f t="shared" si="184"/>
        <v>2014</v>
      </c>
    </row>
    <row r="2368" spans="1:21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8323</v>
      </c>
      <c r="R2368" t="s">
        <v>8335</v>
      </c>
      <c r="S2368" s="15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8323</v>
      </c>
      <c r="R2369" t="s">
        <v>8324</v>
      </c>
      <c r="S2369" s="15">
        <f t="shared" si="182"/>
        <v>42511.362048611118</v>
      </c>
      <c r="T2369" s="16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8323</v>
      </c>
      <c r="R2370" t="s">
        <v>8326</v>
      </c>
      <c r="S2370" s="15">
        <f t="shared" si="182"/>
        <v>41829.977326388893</v>
      </c>
      <c r="T2370" s="16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ROUND(E2371/L2371,2)</f>
        <v>125</v>
      </c>
      <c r="Q2371" s="10" t="s">
        <v>8323</v>
      </c>
      <c r="R2371" t="s">
        <v>8326</v>
      </c>
      <c r="S2371" s="15">
        <f t="shared" ref="S2371:S2434" si="187">(((J2371/60)/60)/24)+DATE(1970,1,1)</f>
        <v>42297.748738425929</v>
      </c>
      <c r="T2371" s="16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t="s">
        <v>8326</v>
      </c>
      <c r="S2372" s="15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t="s">
        <v>8326</v>
      </c>
      <c r="S2373" s="15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8323</v>
      </c>
      <c r="R2374" t="s">
        <v>8326</v>
      </c>
      <c r="S2374" s="15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5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5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5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5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5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t="s">
        <v>8335</v>
      </c>
      <c r="S2380" s="15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5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5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5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5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5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5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5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5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8308</v>
      </c>
      <c r="R2389" t="s">
        <v>8315</v>
      </c>
      <c r="S2389" s="15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8323</v>
      </c>
      <c r="R2390" t="s">
        <v>8335</v>
      </c>
      <c r="S2390" s="15">
        <f t="shared" si="187"/>
        <v>41975.700636574074</v>
      </c>
      <c r="T2390" s="16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5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5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5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5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8327</v>
      </c>
      <c r="R2395" t="s">
        <v>8331</v>
      </c>
      <c r="S2395" s="15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8319</v>
      </c>
      <c r="R2396" t="s">
        <v>8345</v>
      </c>
      <c r="S2396" s="15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5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5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5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5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5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5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5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5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5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5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8311</v>
      </c>
      <c r="R2407" t="s">
        <v>8352</v>
      </c>
      <c r="S2407" s="15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8313</v>
      </c>
      <c r="R2408" t="s">
        <v>8314</v>
      </c>
      <c r="S2408" s="15">
        <f t="shared" si="187"/>
        <v>41905.979629629634</v>
      </c>
      <c r="T2408" s="16">
        <f t="shared" si="188"/>
        <v>41935.979629629634</v>
      </c>
      <c r="U2408">
        <f t="shared" si="189"/>
        <v>2014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5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5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5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5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5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8313</v>
      </c>
      <c r="R2414" t="s">
        <v>8314</v>
      </c>
      <c r="S2414" s="15">
        <f t="shared" si="187"/>
        <v>42410.982002314813</v>
      </c>
      <c r="T2414" s="16">
        <f t="shared" si="188"/>
        <v>42440.982002314813</v>
      </c>
      <c r="U2414">
        <f t="shared" si="189"/>
        <v>2016</v>
      </c>
    </row>
    <row r="2415" spans="1:21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8308</v>
      </c>
      <c r="R2415" t="s">
        <v>8315</v>
      </c>
      <c r="S2415" s="15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8308</v>
      </c>
      <c r="R2416" t="s">
        <v>8310</v>
      </c>
      <c r="S2416" s="15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8323</v>
      </c>
      <c r="R2417" t="s">
        <v>8335</v>
      </c>
      <c r="S2417" s="15">
        <f t="shared" si="187"/>
        <v>41982.737071759257</v>
      </c>
      <c r="T2417" s="16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5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5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5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5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8327</v>
      </c>
      <c r="R2422" t="s">
        <v>8331</v>
      </c>
      <c r="S2422" s="15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8323</v>
      </c>
      <c r="R2423" t="s">
        <v>8326</v>
      </c>
      <c r="S2423" s="15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5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5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5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8321</v>
      </c>
      <c r="R2427" t="s">
        <v>8339</v>
      </c>
      <c r="S2427" s="15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8308</v>
      </c>
      <c r="R2428" t="s">
        <v>8310</v>
      </c>
      <c r="S2428" s="15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5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5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5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5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5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8308</v>
      </c>
      <c r="R2434" t="s">
        <v>8342</v>
      </c>
      <c r="S2434" s="15">
        <f t="shared" si="187"/>
        <v>41948.00209490741</v>
      </c>
      <c r="T2434" s="16">
        <f t="shared" si="188"/>
        <v>41978.00209490741</v>
      </c>
      <c r="U2434">
        <f t="shared" si="189"/>
        <v>2014</v>
      </c>
    </row>
    <row r="2435" spans="1:21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ROUND(E2435/L2435,2)</f>
        <v>40.479999999999997</v>
      </c>
      <c r="Q2435" s="10" t="s">
        <v>8316</v>
      </c>
      <c r="R2435" t="s">
        <v>8334</v>
      </c>
      <c r="S2435" s="15">
        <f t="shared" ref="S2435:S2498" si="192">(((J2435/60)/60)/24)+DATE(1970,1,1)</f>
        <v>41572.229849537034</v>
      </c>
      <c r="T2435" s="16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5">
        <f t="shared" si="192"/>
        <v>42175.948981481488</v>
      </c>
      <c r="T2436" s="16">
        <f t="shared" si="193"/>
        <v>42205.948981481488</v>
      </c>
      <c r="U2436">
        <f t="shared" si="194"/>
        <v>2015</v>
      </c>
    </row>
    <row r="2437" spans="1:21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5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8323</v>
      </c>
      <c r="R2438" t="s">
        <v>8326</v>
      </c>
      <c r="S2438" s="15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5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5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5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5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5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5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5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5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5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5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5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5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8311</v>
      </c>
      <c r="R2451" t="s">
        <v>8333</v>
      </c>
      <c r="S2451" s="15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8323</v>
      </c>
      <c r="R2452" t="s">
        <v>8326</v>
      </c>
      <c r="S2452" s="15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5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5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5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5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5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5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5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5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8319</v>
      </c>
      <c r="R2461" t="s">
        <v>8320</v>
      </c>
      <c r="S2461" s="15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8311</v>
      </c>
      <c r="R2462" t="s">
        <v>8356</v>
      </c>
      <c r="S2462" s="15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8321</v>
      </c>
      <c r="R2463" t="s">
        <v>8332</v>
      </c>
      <c r="S2463" s="15">
        <f t="shared" si="192"/>
        <v>42318.025011574078</v>
      </c>
      <c r="T2463" s="16">
        <f t="shared" si="193"/>
        <v>42378.025011574078</v>
      </c>
      <c r="U2463">
        <f t="shared" si="194"/>
        <v>2015</v>
      </c>
    </row>
    <row r="2464" spans="1:21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8321</v>
      </c>
      <c r="R2464" t="s">
        <v>8325</v>
      </c>
      <c r="S2464" s="15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8311</v>
      </c>
      <c r="R2465" t="s">
        <v>8348</v>
      </c>
      <c r="S2465" s="15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8319</v>
      </c>
      <c r="R2466" t="s">
        <v>8345</v>
      </c>
      <c r="S2466" s="15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5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8323</v>
      </c>
      <c r="R2468" t="s">
        <v>8326</v>
      </c>
      <c r="S2468" s="15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5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5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8323</v>
      </c>
      <c r="R2471" t="s">
        <v>8335</v>
      </c>
      <c r="S2471" s="15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8323</v>
      </c>
      <c r="R2472" t="s">
        <v>8324</v>
      </c>
      <c r="S2472" s="15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8323</v>
      </c>
      <c r="R2473" t="s">
        <v>8326</v>
      </c>
      <c r="S2473" s="15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5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5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5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5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8323</v>
      </c>
      <c r="R2478" t="s">
        <v>8326</v>
      </c>
      <c r="S2478" s="15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8323</v>
      </c>
      <c r="R2479" t="s">
        <v>8326</v>
      </c>
      <c r="S2479" s="15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8323</v>
      </c>
      <c r="R2480" t="s">
        <v>8326</v>
      </c>
      <c r="S2480" s="15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5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5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5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5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5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5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5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5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5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5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5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5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8327</v>
      </c>
      <c r="R2493" t="s">
        <v>8328</v>
      </c>
      <c r="S2493" s="15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t="s">
        <v>8328</v>
      </c>
      <c r="S2494" s="15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8323</v>
      </c>
      <c r="R2495" t="s">
        <v>8326</v>
      </c>
      <c r="S2495" s="15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5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5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5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ROUND(E2499/L2499,2)</f>
        <v>34.880000000000003</v>
      </c>
      <c r="Q2499" s="10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5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5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8323</v>
      </c>
      <c r="R2502" t="s">
        <v>8326</v>
      </c>
      <c r="S2502" s="15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8323</v>
      </c>
      <c r="R2503" t="s">
        <v>8326</v>
      </c>
      <c r="S2503" s="15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5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5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5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5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5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5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5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5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8323</v>
      </c>
      <c r="R2512" t="s">
        <v>8324</v>
      </c>
      <c r="S2512" s="15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8323</v>
      </c>
      <c r="R2513" t="s">
        <v>8326</v>
      </c>
      <c r="S2513" s="15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8323</v>
      </c>
      <c r="R2514" t="s">
        <v>8326</v>
      </c>
      <c r="S2514" s="15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5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5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5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5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5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5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5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5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5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5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8321</v>
      </c>
      <c r="R2525" t="s">
        <v>8322</v>
      </c>
      <c r="S2525" s="15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8308</v>
      </c>
      <c r="R2526" t="s">
        <v>8310</v>
      </c>
      <c r="S2526" s="15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5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5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5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5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5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5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5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5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5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5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5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5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5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5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5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5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8313</v>
      </c>
      <c r="R2543" t="s">
        <v>8314</v>
      </c>
      <c r="S2543" s="15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8323</v>
      </c>
      <c r="R2544" t="s">
        <v>8326</v>
      </c>
      <c r="S2544" s="15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8311</v>
      </c>
      <c r="R2545" t="s">
        <v>8349</v>
      </c>
      <c r="S2545" s="15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8327</v>
      </c>
      <c r="R2546" t="s">
        <v>8330</v>
      </c>
      <c r="S2546" s="15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8323</v>
      </c>
      <c r="R2547" t="s">
        <v>8326</v>
      </c>
      <c r="S2547" s="15">
        <f t="shared" si="197"/>
        <v>42672.955138888887</v>
      </c>
      <c r="T2547" s="16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8323</v>
      </c>
      <c r="R2548" t="s">
        <v>8326</v>
      </c>
      <c r="S2548" s="15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8323</v>
      </c>
      <c r="R2549" t="s">
        <v>8326</v>
      </c>
      <c r="S2549" s="15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8323</v>
      </c>
      <c r="R2550" t="s">
        <v>8326</v>
      </c>
      <c r="S2550" s="15">
        <f t="shared" si="197"/>
        <v>41841.651597222226</v>
      </c>
      <c r="T2550" s="16">
        <f t="shared" si="198"/>
        <v>41881.229166666664</v>
      </c>
      <c r="U2550">
        <f t="shared" si="199"/>
        <v>2014</v>
      </c>
    </row>
    <row r="2551" spans="1:21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5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5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5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8327</v>
      </c>
      <c r="R2554" t="s">
        <v>8329</v>
      </c>
      <c r="S2554" s="15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5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5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8323</v>
      </c>
      <c r="R2557" t="s">
        <v>8326</v>
      </c>
      <c r="S2557" s="15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5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5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5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5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5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ROUND(E2563/L2563,2)</f>
        <v>24.5</v>
      </c>
      <c r="Q2563" s="10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t="s">
        <v>8343</v>
      </c>
      <c r="S2564" s="15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t="s">
        <v>8310</v>
      </c>
      <c r="S2565" s="15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t="s">
        <v>8324</v>
      </c>
      <c r="S2566" s="15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5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8327</v>
      </c>
      <c r="R2568" t="s">
        <v>8331</v>
      </c>
      <c r="S2568" s="15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8323</v>
      </c>
      <c r="R2569" t="s">
        <v>8326</v>
      </c>
      <c r="S2569" s="15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5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5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5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5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5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5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5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5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5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8327</v>
      </c>
      <c r="R2579" t="s">
        <v>8331</v>
      </c>
      <c r="S2579" s="15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8327</v>
      </c>
      <c r="R2580" t="s">
        <v>8328</v>
      </c>
      <c r="S2580" s="15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8323</v>
      </c>
      <c r="R2581" t="s">
        <v>8326</v>
      </c>
      <c r="S2581" s="15">
        <f t="shared" si="202"/>
        <v>41983.752847222218</v>
      </c>
      <c r="T2581" s="16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8323</v>
      </c>
      <c r="R2582" t="s">
        <v>8326</v>
      </c>
      <c r="S2582" s="15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5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5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5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8323</v>
      </c>
      <c r="R2586" t="s">
        <v>8326</v>
      </c>
      <c r="S2586" s="15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5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8323</v>
      </c>
      <c r="R2588" t="s">
        <v>8324</v>
      </c>
      <c r="S2588" s="15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5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5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5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5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8323</v>
      </c>
      <c r="R2593" t="s">
        <v>8326</v>
      </c>
      <c r="S2593" s="15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8323</v>
      </c>
      <c r="R2594" t="s">
        <v>8326</v>
      </c>
      <c r="S2594" s="15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8323</v>
      </c>
      <c r="R2595" t="s">
        <v>8324</v>
      </c>
      <c r="S2595" s="15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8321</v>
      </c>
      <c r="R2596" t="s">
        <v>8322</v>
      </c>
      <c r="S2596" s="15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8316</v>
      </c>
      <c r="R2597" t="s">
        <v>8334</v>
      </c>
      <c r="S2597" s="15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8321</v>
      </c>
      <c r="R2598" t="s">
        <v>8332</v>
      </c>
      <c r="S2598" s="15">
        <f t="shared" si="202"/>
        <v>41995.752986111111</v>
      </c>
      <c r="T2598" s="16">
        <f t="shared" si="203"/>
        <v>42034.708333333328</v>
      </c>
      <c r="U2598">
        <f t="shared" si="204"/>
        <v>2014</v>
      </c>
    </row>
    <row r="2599" spans="1:21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8321</v>
      </c>
      <c r="R2599" t="s">
        <v>8343</v>
      </c>
      <c r="S2599" s="15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8321</v>
      </c>
      <c r="R2600" t="s">
        <v>8322</v>
      </c>
      <c r="S2600" s="15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8311</v>
      </c>
      <c r="R2601" t="s">
        <v>8348</v>
      </c>
      <c r="S2601" s="15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5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5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5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5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5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5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5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8323</v>
      </c>
      <c r="R2609" t="s">
        <v>8324</v>
      </c>
      <c r="S2609" s="15">
        <f t="shared" si="202"/>
        <v>42630.922893518517</v>
      </c>
      <c r="T2609" s="16">
        <f t="shared" si="203"/>
        <v>42665.922893518517</v>
      </c>
      <c r="U2609">
        <f t="shared" si="204"/>
        <v>2016</v>
      </c>
    </row>
    <row r="2610" spans="1:21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8323</v>
      </c>
      <c r="R2610" t="s">
        <v>8335</v>
      </c>
      <c r="S2610" s="15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5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5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5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5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5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5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5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5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5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5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5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5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5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5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5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0" t="s">
        <v>8321</v>
      </c>
      <c r="R2626" t="s">
        <v>8325</v>
      </c>
      <c r="S2626" s="15">
        <f t="shared" si="202"/>
        <v>41900.505312499998</v>
      </c>
      <c r="T2626" s="16">
        <f t="shared" si="203"/>
        <v>41930.505312499998</v>
      </c>
      <c r="U2626">
        <f t="shared" si="204"/>
        <v>2014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ROUND(E2627/L2627,2)</f>
        <v>62.22</v>
      </c>
      <c r="Q2627" s="10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t="s">
        <v>8334</v>
      </c>
      <c r="S2628" s="15">
        <f t="shared" si="207"/>
        <v>41255.833611111113</v>
      </c>
      <c r="T2628" s="16">
        <f t="shared" si="208"/>
        <v>41285.833611111113</v>
      </c>
      <c r="U2628">
        <f t="shared" si="209"/>
        <v>2012</v>
      </c>
    </row>
    <row r="2629" spans="1:21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5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5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5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t="s">
        <v>8310</v>
      </c>
      <c r="S2632" s="15">
        <f t="shared" si="207"/>
        <v>41971.866574074069</v>
      </c>
      <c r="T2632" s="16">
        <f t="shared" si="208"/>
        <v>42016.866574074069</v>
      </c>
      <c r="U2632">
        <f t="shared" si="209"/>
        <v>2014</v>
      </c>
    </row>
    <row r="2633" spans="1:21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t="s">
        <v>8314</v>
      </c>
      <c r="S2633" s="15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5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t="s">
        <v>8331</v>
      </c>
      <c r="S2635" s="15">
        <f t="shared" si="207"/>
        <v>41246.874814814815</v>
      </c>
      <c r="T2635" s="16">
        <f t="shared" si="208"/>
        <v>41276.874814814815</v>
      </c>
      <c r="U2635">
        <f t="shared" si="209"/>
        <v>2012</v>
      </c>
    </row>
    <row r="2636" spans="1:21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t="s">
        <v>8356</v>
      </c>
      <c r="S2636" s="15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8323</v>
      </c>
      <c r="R2637" t="s">
        <v>8326</v>
      </c>
      <c r="S2637" s="15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8323</v>
      </c>
      <c r="R2638" t="s">
        <v>8326</v>
      </c>
      <c r="S2638" s="15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8323</v>
      </c>
      <c r="R2639" t="s">
        <v>8326</v>
      </c>
      <c r="S2639" s="15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5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t="s">
        <v>8331</v>
      </c>
      <c r="S2641" s="15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t="s">
        <v>8336</v>
      </c>
      <c r="S2642" s="15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8323</v>
      </c>
      <c r="R2643" t="s">
        <v>8326</v>
      </c>
      <c r="S2643" s="15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5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5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5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5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5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5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5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5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5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5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5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5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8323</v>
      </c>
      <c r="R2656" t="s">
        <v>8326</v>
      </c>
      <c r="S2656" s="15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8323</v>
      </c>
      <c r="R2657" t="s">
        <v>8335</v>
      </c>
      <c r="S2657" s="15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5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8327</v>
      </c>
      <c r="R2659" t="s">
        <v>8331</v>
      </c>
      <c r="S2659" s="15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8327</v>
      </c>
      <c r="R2660" t="s">
        <v>8350</v>
      </c>
      <c r="S2660" s="15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8327</v>
      </c>
      <c r="R2661" t="s">
        <v>8331</v>
      </c>
      <c r="S2661" s="15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8323</v>
      </c>
      <c r="R2662" t="s">
        <v>8326</v>
      </c>
      <c r="S2662" s="15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8323</v>
      </c>
      <c r="R2663" t="s">
        <v>8326</v>
      </c>
      <c r="S2663" s="15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5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5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5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5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5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5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5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5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5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5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5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5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8321</v>
      </c>
      <c r="R2676" t="s">
        <v>8343</v>
      </c>
      <c r="S2676" s="15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8321</v>
      </c>
      <c r="R2677" t="s">
        <v>8337</v>
      </c>
      <c r="S2677" s="15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8327</v>
      </c>
      <c r="R2678" t="s">
        <v>8331</v>
      </c>
      <c r="S2678" s="15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8323</v>
      </c>
      <c r="R2679" t="s">
        <v>8326</v>
      </c>
      <c r="S2679" s="15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5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5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5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5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5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5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5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8323</v>
      </c>
      <c r="R2687" t="s">
        <v>8335</v>
      </c>
      <c r="S2687" s="15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5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5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5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ROUND(E2691/L2691,2)</f>
        <v>37.54</v>
      </c>
      <c r="Q2691" s="10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5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5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5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5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5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5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8321</v>
      </c>
      <c r="R2698" t="s">
        <v>8339</v>
      </c>
      <c r="S2698" s="15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8308</v>
      </c>
      <c r="R2699" t="s">
        <v>8310</v>
      </c>
      <c r="S2699" s="15">
        <f t="shared" si="212"/>
        <v>42411.828287037039</v>
      </c>
      <c r="T2699" s="16">
        <f t="shared" si="213"/>
        <v>42441.828287037039</v>
      </c>
      <c r="U2699">
        <f t="shared" si="214"/>
        <v>2016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5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5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5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5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5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8327</v>
      </c>
      <c r="R2705" t="s">
        <v>8331</v>
      </c>
      <c r="S2705" s="15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8308</v>
      </c>
      <c r="R2706" t="s">
        <v>8342</v>
      </c>
      <c r="S2706" s="15">
        <f t="shared" si="212"/>
        <v>41989.853692129633</v>
      </c>
      <c r="T2706" s="16">
        <f t="shared" si="213"/>
        <v>42019.811805555553</v>
      </c>
      <c r="U2706">
        <f t="shared" si="214"/>
        <v>2014</v>
      </c>
    </row>
    <row r="2707" spans="1:21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8321</v>
      </c>
      <c r="R2707" t="s">
        <v>8343</v>
      </c>
      <c r="S2707" s="15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8321</v>
      </c>
      <c r="R2708" t="s">
        <v>8343</v>
      </c>
      <c r="S2708" s="15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8319</v>
      </c>
      <c r="R2709" t="s">
        <v>8345</v>
      </c>
      <c r="S2709" s="15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8319</v>
      </c>
      <c r="R2710" t="s">
        <v>8345</v>
      </c>
      <c r="S2710" s="15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8323</v>
      </c>
      <c r="R2711" t="s">
        <v>8326</v>
      </c>
      <c r="S2711" s="15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8323</v>
      </c>
      <c r="R2712" t="s">
        <v>8326</v>
      </c>
      <c r="S2712" s="15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5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5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5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5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5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8323</v>
      </c>
      <c r="R2718" t="s">
        <v>8326</v>
      </c>
      <c r="S2718" s="15">
        <f t="shared" si="212"/>
        <v>42064.785613425927</v>
      </c>
      <c r="T2718" s="16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8323</v>
      </c>
      <c r="R2719" t="s">
        <v>8326</v>
      </c>
      <c r="S2719" s="15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5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5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8323</v>
      </c>
      <c r="R2722" t="s">
        <v>8326</v>
      </c>
      <c r="S2722" s="15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8323</v>
      </c>
      <c r="R2723" t="s">
        <v>8326</v>
      </c>
      <c r="S2723" s="15">
        <f t="shared" si="212"/>
        <v>41982.87364583333</v>
      </c>
      <c r="T2723" s="16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5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8321</v>
      </c>
      <c r="R2725" t="s">
        <v>8325</v>
      </c>
      <c r="S2725" s="15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8327</v>
      </c>
      <c r="R2726" t="s">
        <v>8331</v>
      </c>
      <c r="S2726" s="15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8308</v>
      </c>
      <c r="R2727" t="s">
        <v>8342</v>
      </c>
      <c r="S2727" s="15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5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5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8319</v>
      </c>
      <c r="R2730" t="s">
        <v>8320</v>
      </c>
      <c r="S2730" s="15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5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8323</v>
      </c>
      <c r="R2732" t="s">
        <v>8326</v>
      </c>
      <c r="S2732" s="15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8323</v>
      </c>
      <c r="R2733" t="s">
        <v>8326</v>
      </c>
      <c r="S2733" s="15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8323</v>
      </c>
      <c r="R2734" t="s">
        <v>8326</v>
      </c>
      <c r="S2734" s="15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5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5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5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8321</v>
      </c>
      <c r="R2738" t="s">
        <v>8343</v>
      </c>
      <c r="S2738" s="15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5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8316</v>
      </c>
      <c r="R2740" t="s">
        <v>8344</v>
      </c>
      <c r="S2740" s="15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5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8323</v>
      </c>
      <c r="R2742" t="s">
        <v>8326</v>
      </c>
      <c r="S2742" s="15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5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5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5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5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5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5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5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5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8321</v>
      </c>
      <c r="R2751" t="s">
        <v>8332</v>
      </c>
      <c r="S2751" s="15">
        <f t="shared" si="212"/>
        <v>41989.91134259259</v>
      </c>
      <c r="T2751" s="16">
        <f t="shared" si="213"/>
        <v>42005.332638888889</v>
      </c>
      <c r="U2751">
        <f t="shared" si="214"/>
        <v>2014</v>
      </c>
    </row>
    <row r="2752" spans="1:21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8316</v>
      </c>
      <c r="R2752" t="s">
        <v>8334</v>
      </c>
      <c r="S2752" s="15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8323</v>
      </c>
      <c r="R2753" t="s">
        <v>8326</v>
      </c>
      <c r="S2753" s="15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5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ROUND(E2755/L2755,2)</f>
        <v>45.33</v>
      </c>
      <c r="Q2755" s="10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5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t="s">
        <v>8337</v>
      </c>
      <c r="S2757" s="15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t="s">
        <v>8310</v>
      </c>
      <c r="S2758" s="15">
        <f t="shared" si="217"/>
        <v>42715.688437500001</v>
      </c>
      <c r="T2758" s="16">
        <f t="shared" si="218"/>
        <v>42745.688437500001</v>
      </c>
      <c r="U2758">
        <f t="shared" si="219"/>
        <v>2016</v>
      </c>
    </row>
    <row r="2759" spans="1:21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t="s">
        <v>8348</v>
      </c>
      <c r="S2759" s="15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5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5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5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5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5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5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8323</v>
      </c>
      <c r="R2766" t="s">
        <v>8326</v>
      </c>
      <c r="S2766" s="15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5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8323</v>
      </c>
      <c r="R2768" t="s">
        <v>8326</v>
      </c>
      <c r="S2768" s="15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5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5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5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8323</v>
      </c>
      <c r="R2772" t="s">
        <v>8326</v>
      </c>
      <c r="S2772" s="15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8323</v>
      </c>
      <c r="R2773" t="s">
        <v>8326</v>
      </c>
      <c r="S2773" s="15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5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5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8321</v>
      </c>
      <c r="R2776" t="s">
        <v>8325</v>
      </c>
      <c r="S2776" s="15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8313</v>
      </c>
      <c r="R2777" t="s">
        <v>8314</v>
      </c>
      <c r="S2777" s="15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8311</v>
      </c>
      <c r="R2778" t="s">
        <v>8356</v>
      </c>
      <c r="S2778" s="15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5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8321</v>
      </c>
      <c r="R2780" t="s">
        <v>8322</v>
      </c>
      <c r="S2780" s="15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8323</v>
      </c>
      <c r="R2781" t="s">
        <v>8324</v>
      </c>
      <c r="S2781" s="15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8327</v>
      </c>
      <c r="R2782" t="s">
        <v>8350</v>
      </c>
      <c r="S2782" s="15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8311</v>
      </c>
      <c r="R2783" t="s">
        <v>8333</v>
      </c>
      <c r="S2783" s="15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8323</v>
      </c>
      <c r="R2784" t="s">
        <v>8326</v>
      </c>
      <c r="S2784" s="15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5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5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5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5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5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5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5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5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5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5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5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5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5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5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5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5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5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5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8323</v>
      </c>
      <c r="R2803" t="s">
        <v>8326</v>
      </c>
      <c r="S2803" s="15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8323</v>
      </c>
      <c r="R2804" t="s">
        <v>8326</v>
      </c>
      <c r="S2804" s="15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5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5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5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5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5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5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8321</v>
      </c>
      <c r="R2811" t="s">
        <v>8339</v>
      </c>
      <c r="S2811" s="15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8313</v>
      </c>
      <c r="R2812" t="s">
        <v>8314</v>
      </c>
      <c r="S2812" s="15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8319</v>
      </c>
      <c r="R2813" t="s">
        <v>8345</v>
      </c>
      <c r="S2813" s="15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8323</v>
      </c>
      <c r="R2814" t="s">
        <v>8324</v>
      </c>
      <c r="S2814" s="15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5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5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5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5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ROUND(E2819/L2819,2)</f>
        <v>108.33</v>
      </c>
      <c r="Q2819" s="10" t="s">
        <v>8321</v>
      </c>
      <c r="R2819" t="s">
        <v>8325</v>
      </c>
      <c r="S2819" s="15">
        <f t="shared" ref="S2819:S2882" si="222">(((J2819/60)/60)/24)+DATE(1970,1,1)</f>
        <v>42052.83530092593</v>
      </c>
      <c r="T2819" s="16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t="s">
        <v>8325</v>
      </c>
      <c r="S2820" s="15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5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5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5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8323</v>
      </c>
      <c r="R2824" t="s">
        <v>8326</v>
      </c>
      <c r="S2824" s="15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8323</v>
      </c>
      <c r="R2825" t="s">
        <v>8326</v>
      </c>
      <c r="S2825" s="15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5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5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5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5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8327</v>
      </c>
      <c r="R2830" t="s">
        <v>8331</v>
      </c>
      <c r="S2830" s="15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8316</v>
      </c>
      <c r="R2831" t="s">
        <v>8334</v>
      </c>
      <c r="S2831" s="15">
        <f t="shared" si="222"/>
        <v>42712.300567129627</v>
      </c>
      <c r="T2831" s="16">
        <f t="shared" si="223"/>
        <v>42742.300567129627</v>
      </c>
      <c r="U2831">
        <f t="shared" si="224"/>
        <v>2016</v>
      </c>
    </row>
    <row r="2832" spans="1:21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8319</v>
      </c>
      <c r="R2832" t="s">
        <v>8345</v>
      </c>
      <c r="S2832" s="15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5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5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5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5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5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8327</v>
      </c>
      <c r="R2838" t="s">
        <v>8331</v>
      </c>
      <c r="S2838" s="15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8327</v>
      </c>
      <c r="R2839" t="s">
        <v>8328</v>
      </c>
      <c r="S2839" s="15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8323</v>
      </c>
      <c r="R2840" t="s">
        <v>8326</v>
      </c>
      <c r="S2840" s="15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5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8327</v>
      </c>
      <c r="R2842" t="s">
        <v>8336</v>
      </c>
      <c r="S2842" s="15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8327</v>
      </c>
      <c r="R2843" t="s">
        <v>8336</v>
      </c>
      <c r="S2843" s="15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8327</v>
      </c>
      <c r="R2844" t="s">
        <v>8331</v>
      </c>
      <c r="S2844" s="15">
        <f t="shared" si="222"/>
        <v>41634.797013888885</v>
      </c>
      <c r="T2844" s="16">
        <f t="shared" si="223"/>
        <v>41670.792361111111</v>
      </c>
      <c r="U2844">
        <f t="shared" si="224"/>
        <v>2013</v>
      </c>
    </row>
    <row r="2845" spans="1:21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8327</v>
      </c>
      <c r="R2845" t="s">
        <v>8328</v>
      </c>
      <c r="S2845" s="15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8308</v>
      </c>
      <c r="R2846" t="s">
        <v>8342</v>
      </c>
      <c r="S2846" s="15">
        <f t="shared" si="222"/>
        <v>42327.825289351851</v>
      </c>
      <c r="T2846" s="16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8323</v>
      </c>
      <c r="R2847" t="s">
        <v>8326</v>
      </c>
      <c r="S2847" s="15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8323</v>
      </c>
      <c r="R2848" t="s">
        <v>8335</v>
      </c>
      <c r="S2848" s="15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8323</v>
      </c>
      <c r="R2849" t="s">
        <v>8324</v>
      </c>
      <c r="S2849" s="15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8323</v>
      </c>
      <c r="R2850" t="s">
        <v>8324</v>
      </c>
      <c r="S2850" s="15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t="s">
        <v>8326</v>
      </c>
      <c r="S2851" s="15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5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5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5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5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5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5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5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5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8323</v>
      </c>
      <c r="R2860" t="s">
        <v>8326</v>
      </c>
      <c r="S2860" s="15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8323</v>
      </c>
      <c r="R2861" t="s">
        <v>8326</v>
      </c>
      <c r="S2861" s="15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5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5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8327</v>
      </c>
      <c r="R2864" t="s">
        <v>8328</v>
      </c>
      <c r="S2864" s="15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5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8313</v>
      </c>
      <c r="R2866" t="s">
        <v>8351</v>
      </c>
      <c r="S2866" s="15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5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8323</v>
      </c>
      <c r="R2868" t="s">
        <v>8324</v>
      </c>
      <c r="S2868" s="15">
        <f t="shared" si="222"/>
        <v>42031.011249999996</v>
      </c>
      <c r="T2868" s="16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5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5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5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5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5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5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5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5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5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5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5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8316</v>
      </c>
      <c r="R2880" t="s">
        <v>8344</v>
      </c>
      <c r="S2880" s="15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8308</v>
      </c>
      <c r="R2881" t="s">
        <v>8342</v>
      </c>
      <c r="S2881" s="15">
        <f t="shared" si="222"/>
        <v>42360.932152777779</v>
      </c>
      <c r="T2881" s="16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5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ROUND(E2883/L2883,2)</f>
        <v>38.57</v>
      </c>
      <c r="Q2883" s="10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5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5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5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5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5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8321</v>
      </c>
      <c r="R2889" t="s">
        <v>8343</v>
      </c>
      <c r="S2889" s="15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8308</v>
      </c>
      <c r="R2890" t="s">
        <v>8310</v>
      </c>
      <c r="S2890" s="15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5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8308</v>
      </c>
      <c r="R2892" t="s">
        <v>8318</v>
      </c>
      <c r="S2892" s="15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8311</v>
      </c>
      <c r="R2893" t="s">
        <v>8356</v>
      </c>
      <c r="S2893" s="15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8323</v>
      </c>
      <c r="R2894" t="s">
        <v>8326</v>
      </c>
      <c r="S2894" s="15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8323</v>
      </c>
      <c r="R2895" t="s">
        <v>8326</v>
      </c>
      <c r="S2895" s="15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5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5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5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5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5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8323</v>
      </c>
      <c r="R2901" t="s">
        <v>8326</v>
      </c>
      <c r="S2901" s="15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8323</v>
      </c>
      <c r="R2902" t="s">
        <v>8326</v>
      </c>
      <c r="S2902" s="15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8321</v>
      </c>
      <c r="R2903" t="s">
        <v>8325</v>
      </c>
      <c r="S2903" s="15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8321</v>
      </c>
      <c r="R2904" t="s">
        <v>8325</v>
      </c>
      <c r="S2904" s="15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8321</v>
      </c>
      <c r="R2905" t="s">
        <v>8325</v>
      </c>
      <c r="S2905" s="15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8321</v>
      </c>
      <c r="R2906" t="s">
        <v>8339</v>
      </c>
      <c r="S2906" s="15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8308</v>
      </c>
      <c r="R2907" t="s">
        <v>8342</v>
      </c>
      <c r="S2907" s="15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8308</v>
      </c>
      <c r="R2908" t="s">
        <v>8310</v>
      </c>
      <c r="S2908" s="15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8346</v>
      </c>
      <c r="R2909" t="s">
        <v>8347</v>
      </c>
      <c r="S2909" s="15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8319</v>
      </c>
      <c r="R2910" t="s">
        <v>8345</v>
      </c>
      <c r="S2910" s="15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8323</v>
      </c>
      <c r="R2911" t="s">
        <v>8335</v>
      </c>
      <c r="S2911" s="15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8323</v>
      </c>
      <c r="R2912" t="s">
        <v>8326</v>
      </c>
      <c r="S2912" s="15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8323</v>
      </c>
      <c r="R2913" t="s">
        <v>8326</v>
      </c>
      <c r="S2913" s="15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8323</v>
      </c>
      <c r="R2914" t="s">
        <v>8326</v>
      </c>
      <c r="S2914" s="15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8323</v>
      </c>
      <c r="R2915" t="s">
        <v>8326</v>
      </c>
      <c r="S2915" s="15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8323</v>
      </c>
      <c r="R2916" t="s">
        <v>8326</v>
      </c>
      <c r="S2916" s="15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5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5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8327</v>
      </c>
      <c r="R2919" t="s">
        <v>8354</v>
      </c>
      <c r="S2919" s="15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8311</v>
      </c>
      <c r="R2920" t="s">
        <v>8348</v>
      </c>
      <c r="S2920" s="15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5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5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5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5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5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5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5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5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5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5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5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5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5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5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5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5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5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5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8323</v>
      </c>
      <c r="R2939" t="s">
        <v>8326</v>
      </c>
      <c r="S2939" s="15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8323</v>
      </c>
      <c r="R2940" t="s">
        <v>8326</v>
      </c>
      <c r="S2940" s="15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8308</v>
      </c>
      <c r="R2941" t="s">
        <v>8342</v>
      </c>
      <c r="S2941" s="15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8311</v>
      </c>
      <c r="R2942" t="s">
        <v>8349</v>
      </c>
      <c r="S2942" s="15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5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5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5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5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ROUND(E2947/L2947,2)</f>
        <v>71.67</v>
      </c>
      <c r="Q2947" s="10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5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5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5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t="s">
        <v>8310</v>
      </c>
      <c r="S2951" s="15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5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8316</v>
      </c>
      <c r="R2953" t="s">
        <v>8344</v>
      </c>
      <c r="S2953" s="15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5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5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8327</v>
      </c>
      <c r="R2956" t="s">
        <v>8354</v>
      </c>
      <c r="S2956" s="15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8319</v>
      </c>
      <c r="R2957" t="s">
        <v>8357</v>
      </c>
      <c r="S2957" s="15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8321</v>
      </c>
      <c r="R2958" t="s">
        <v>8343</v>
      </c>
      <c r="S2958" s="15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5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8308</v>
      </c>
      <c r="R2960" t="s">
        <v>8310</v>
      </c>
      <c r="S2960" s="15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8327</v>
      </c>
      <c r="R2961" t="s">
        <v>8328</v>
      </c>
      <c r="S2961" s="15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8311</v>
      </c>
      <c r="R2962" t="s">
        <v>8349</v>
      </c>
      <c r="S2962" s="15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8313</v>
      </c>
      <c r="R2963" t="s">
        <v>8351</v>
      </c>
      <c r="S2963" s="15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5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5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8319</v>
      </c>
      <c r="R2966" t="s">
        <v>8345</v>
      </c>
      <c r="S2966" s="15">
        <f t="shared" si="232"/>
        <v>42399.882615740738</v>
      </c>
      <c r="T2966" s="16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8323</v>
      </c>
      <c r="R2967" t="s">
        <v>8326</v>
      </c>
      <c r="S2967" s="15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5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8323</v>
      </c>
      <c r="R2969" t="s">
        <v>8326</v>
      </c>
      <c r="S2969" s="15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8323</v>
      </c>
      <c r="R2970" t="s">
        <v>8326</v>
      </c>
      <c r="S2970" s="15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8321</v>
      </c>
      <c r="R2971" t="s">
        <v>8325</v>
      </c>
      <c r="S2971" s="15">
        <f t="shared" si="232"/>
        <v>42403.080497685187</v>
      </c>
      <c r="T2971" s="16">
        <f t="shared" si="233"/>
        <v>42433.080497685187</v>
      </c>
      <c r="U2971">
        <f t="shared" si="234"/>
        <v>2016</v>
      </c>
    </row>
    <row r="2972" spans="1:21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8308</v>
      </c>
      <c r="R2972" t="s">
        <v>8342</v>
      </c>
      <c r="S2972" s="15">
        <f t="shared" si="232"/>
        <v>42345.860150462962</v>
      </c>
      <c r="T2972" s="16">
        <f t="shared" si="233"/>
        <v>42375.860150462962</v>
      </c>
      <c r="U2972">
        <f t="shared" si="234"/>
        <v>2015</v>
      </c>
    </row>
    <row r="2973" spans="1:21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8327</v>
      </c>
      <c r="R2973" t="s">
        <v>8328</v>
      </c>
      <c r="S2973" s="15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8311</v>
      </c>
      <c r="R2974" t="s">
        <v>8333</v>
      </c>
      <c r="S2974" s="15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8311</v>
      </c>
      <c r="R2975" t="s">
        <v>8348</v>
      </c>
      <c r="S2975" s="15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8323</v>
      </c>
      <c r="R2976" t="s">
        <v>8324</v>
      </c>
      <c r="S2976" s="15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8323</v>
      </c>
      <c r="R2977" t="s">
        <v>8326</v>
      </c>
      <c r="S2977" s="15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8323</v>
      </c>
      <c r="R2978" t="s">
        <v>8326</v>
      </c>
      <c r="S2978" s="15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5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5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5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5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8323</v>
      </c>
      <c r="R2983" t="s">
        <v>8326</v>
      </c>
      <c r="S2983" s="15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8323</v>
      </c>
      <c r="R2984" t="s">
        <v>8326</v>
      </c>
      <c r="S2984" s="15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5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5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5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5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5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5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5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5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5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8321</v>
      </c>
      <c r="R2994" t="s">
        <v>8325</v>
      </c>
      <c r="S2994" s="15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5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8327</v>
      </c>
      <c r="R2996" t="s">
        <v>8331</v>
      </c>
      <c r="S2996" s="15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8308</v>
      </c>
      <c r="R2997" t="s">
        <v>8342</v>
      </c>
      <c r="S2997" s="15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5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5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5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8311</v>
      </c>
      <c r="R3001" t="s">
        <v>8352</v>
      </c>
      <c r="S3001" s="15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8323</v>
      </c>
      <c r="R3002" t="s">
        <v>8326</v>
      </c>
      <c r="S3002" s="15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8308</v>
      </c>
      <c r="R3003" t="s">
        <v>8342</v>
      </c>
      <c r="S3003" s="15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8323</v>
      </c>
      <c r="R3004" t="s">
        <v>8324</v>
      </c>
      <c r="S3004" s="15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5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8311</v>
      </c>
      <c r="R3006" t="s">
        <v>8352</v>
      </c>
      <c r="S3006" s="15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8327</v>
      </c>
      <c r="R3007" t="s">
        <v>8350</v>
      </c>
      <c r="S3007" s="15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8313</v>
      </c>
      <c r="R3008" t="s">
        <v>8355</v>
      </c>
      <c r="S3008" s="15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8323</v>
      </c>
      <c r="R3009" t="s">
        <v>8326</v>
      </c>
      <c r="S3009" s="15">
        <f t="shared" si="232"/>
        <v>41793.191875000004</v>
      </c>
      <c r="T3009" s="16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0" t="s">
        <v>8323</v>
      </c>
      <c r="R3010" t="s">
        <v>8326</v>
      </c>
      <c r="S3010" s="15">
        <f t="shared" si="232"/>
        <v>42132.809953703705</v>
      </c>
      <c r="T3010" s="16">
        <f t="shared" si="233"/>
        <v>42192.809953703705</v>
      </c>
      <c r="U3010">
        <f t="shared" si="234"/>
        <v>2015</v>
      </c>
    </row>
    <row r="3011" spans="1:21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ROUND(E3011/L3011,2)</f>
        <v>23.57</v>
      </c>
      <c r="Q3011" s="10" t="s">
        <v>8316</v>
      </c>
      <c r="R3011" t="s">
        <v>8334</v>
      </c>
      <c r="S3011" s="15">
        <f t="shared" ref="S3011:S3074" si="237">(((J3011/60)/60)/24)+DATE(1970,1,1)</f>
        <v>40973.740451388891</v>
      </c>
      <c r="T3011" s="16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8323</v>
      </c>
      <c r="R3012" t="s">
        <v>8326</v>
      </c>
      <c r="S3012" s="15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5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t="s">
        <v>8350</v>
      </c>
      <c r="S3014" s="15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t="s">
        <v>8350</v>
      </c>
      <c r="S3015" s="15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5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5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5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8327</v>
      </c>
      <c r="R3019" t="s">
        <v>8331</v>
      </c>
      <c r="S3019" s="15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8323</v>
      </c>
      <c r="R3020" t="s">
        <v>8326</v>
      </c>
      <c r="S3020" s="15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5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5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8319</v>
      </c>
      <c r="R3023" t="s">
        <v>8345</v>
      </c>
      <c r="S3023" s="15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8319</v>
      </c>
      <c r="R3024" t="s">
        <v>8345</v>
      </c>
      <c r="S3024" s="15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5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5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8321</v>
      </c>
      <c r="R3027" t="s">
        <v>8339</v>
      </c>
      <c r="S3027" s="15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8311</v>
      </c>
      <c r="R3028" t="s">
        <v>8352</v>
      </c>
      <c r="S3028" s="15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8327</v>
      </c>
      <c r="R3029" t="s">
        <v>8330</v>
      </c>
      <c r="S3029" s="15">
        <f t="shared" si="237"/>
        <v>42673.577534722222</v>
      </c>
      <c r="T3029" s="16">
        <f t="shared" si="238"/>
        <v>42713.619201388887</v>
      </c>
      <c r="U3029">
        <f t="shared" si="239"/>
        <v>2016</v>
      </c>
    </row>
    <row r="3030" spans="1:21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8311</v>
      </c>
      <c r="R3030" t="s">
        <v>8356</v>
      </c>
      <c r="S3030" s="15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5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5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5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8311</v>
      </c>
      <c r="R3034" t="s">
        <v>8348</v>
      </c>
      <c r="S3034" s="15">
        <f t="shared" si="237"/>
        <v>42708.668576388889</v>
      </c>
      <c r="T3034" s="16">
        <f t="shared" si="238"/>
        <v>42738.668576388889</v>
      </c>
      <c r="U3034">
        <f t="shared" si="239"/>
        <v>2016</v>
      </c>
    </row>
    <row r="3035" spans="1:21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8319</v>
      </c>
      <c r="R3035" t="s">
        <v>8345</v>
      </c>
      <c r="S3035" s="15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5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5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8321</v>
      </c>
      <c r="R3038" t="s">
        <v>8339</v>
      </c>
      <c r="S3038" s="15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8323</v>
      </c>
      <c r="R3039" t="s">
        <v>8324</v>
      </c>
      <c r="S3039" s="15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5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5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5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5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5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5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5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8323</v>
      </c>
      <c r="R3047" t="s">
        <v>8326</v>
      </c>
      <c r="S3047" s="15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8323</v>
      </c>
      <c r="R3048" t="s">
        <v>8326</v>
      </c>
      <c r="S3048" s="15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8323</v>
      </c>
      <c r="R3049" t="s">
        <v>8326</v>
      </c>
      <c r="S3049" s="15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8323</v>
      </c>
      <c r="R3050" t="s">
        <v>8326</v>
      </c>
      <c r="S3050" s="15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5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8327</v>
      </c>
      <c r="R3052" t="s">
        <v>8354</v>
      </c>
      <c r="S3052" s="15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8308</v>
      </c>
      <c r="R3053" t="s">
        <v>8340</v>
      </c>
      <c r="S3053" s="15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5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5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5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8321</v>
      </c>
      <c r="R3057" t="s">
        <v>8325</v>
      </c>
      <c r="S3057" s="15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8316</v>
      </c>
      <c r="R3058" t="s">
        <v>8334</v>
      </c>
      <c r="S3058" s="15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8323</v>
      </c>
      <c r="R3059" t="s">
        <v>8326</v>
      </c>
      <c r="S3059" s="15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8323</v>
      </c>
      <c r="R3060" t="s">
        <v>8335</v>
      </c>
      <c r="S3060" s="15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8323</v>
      </c>
      <c r="R3061" t="s">
        <v>8326</v>
      </c>
      <c r="S3061" s="15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5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8316</v>
      </c>
      <c r="R3063" t="s">
        <v>8334</v>
      </c>
      <c r="S3063" s="15">
        <f t="shared" si="237"/>
        <v>41557.013182870374</v>
      </c>
      <c r="T3063" s="16">
        <f t="shared" si="238"/>
        <v>41587.054849537039</v>
      </c>
      <c r="U3063">
        <f t="shared" si="239"/>
        <v>2013</v>
      </c>
    </row>
    <row r="3064" spans="1:21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8323</v>
      </c>
      <c r="R3064" t="s">
        <v>8324</v>
      </c>
      <c r="S3064" s="15">
        <f t="shared" si="237"/>
        <v>42435.942083333335</v>
      </c>
      <c r="T3064" s="16">
        <f t="shared" si="238"/>
        <v>42495.900416666671</v>
      </c>
      <c r="U3064">
        <f t="shared" si="239"/>
        <v>2016</v>
      </c>
    </row>
    <row r="3065" spans="1:21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8308</v>
      </c>
      <c r="R3065" t="s">
        <v>8310</v>
      </c>
      <c r="S3065" s="15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8323</v>
      </c>
      <c r="R3066" t="s">
        <v>8324</v>
      </c>
      <c r="S3066" s="15">
        <f t="shared" si="237"/>
        <v>41981.57230324074</v>
      </c>
      <c r="T3066" s="16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5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8321</v>
      </c>
      <c r="R3068" t="s">
        <v>8339</v>
      </c>
      <c r="S3068" s="15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8327</v>
      </c>
      <c r="R3069" t="s">
        <v>8328</v>
      </c>
      <c r="S3069" s="15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8316</v>
      </c>
      <c r="R3070" t="s">
        <v>8344</v>
      </c>
      <c r="S3070" s="15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8311</v>
      </c>
      <c r="R3071" t="s">
        <v>8349</v>
      </c>
      <c r="S3071" s="15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8316</v>
      </c>
      <c r="R3072" t="s">
        <v>8344</v>
      </c>
      <c r="S3072" s="15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8323</v>
      </c>
      <c r="R3073" t="s">
        <v>8324</v>
      </c>
      <c r="S3073" s="15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0" t="s">
        <v>8323</v>
      </c>
      <c r="R3074" t="s">
        <v>8326</v>
      </c>
      <c r="S3074" s="15">
        <f t="shared" si="237"/>
        <v>41843.775011574071</v>
      </c>
      <c r="T3074" s="16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ROUND(E3075/L3075,2)</f>
        <v>62.5</v>
      </c>
      <c r="Q3075" s="10" t="s">
        <v>8323</v>
      </c>
      <c r="R3075" t="s">
        <v>8326</v>
      </c>
      <c r="S3075" s="15">
        <f t="shared" ref="S3075:S3138" si="242">(((J3075/60)/60)/24)+DATE(1970,1,1)</f>
        <v>41878.911550925928</v>
      </c>
      <c r="T3075" s="16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5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5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5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5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8327</v>
      </c>
      <c r="R3080" t="s">
        <v>8350</v>
      </c>
      <c r="S3080" s="15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8319</v>
      </c>
      <c r="R3081" t="s">
        <v>8320</v>
      </c>
      <c r="S3081" s="15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8308</v>
      </c>
      <c r="R3082" t="s">
        <v>8342</v>
      </c>
      <c r="S3082" s="15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8319</v>
      </c>
      <c r="R3083" t="s">
        <v>8345</v>
      </c>
      <c r="S3083" s="15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8323</v>
      </c>
      <c r="R3084" t="s">
        <v>8326</v>
      </c>
      <c r="S3084" s="15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8323</v>
      </c>
      <c r="R3085" t="s">
        <v>8326</v>
      </c>
      <c r="S3085" s="15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5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5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8327</v>
      </c>
      <c r="R3088" t="s">
        <v>8354</v>
      </c>
      <c r="S3088" s="15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t="s">
        <v>8324</v>
      </c>
      <c r="S3089" s="15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8323</v>
      </c>
      <c r="R3090" t="s">
        <v>8335</v>
      </c>
      <c r="S3090" s="15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5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8308</v>
      </c>
      <c r="R3092" t="s">
        <v>8342</v>
      </c>
      <c r="S3092" s="15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5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8316</v>
      </c>
      <c r="R3094" t="s">
        <v>8334</v>
      </c>
      <c r="S3094" s="15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5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5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8321</v>
      </c>
      <c r="R3097" t="s">
        <v>8325</v>
      </c>
      <c r="S3097" s="15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8327</v>
      </c>
      <c r="R3098" t="s">
        <v>8330</v>
      </c>
      <c r="S3098" s="15">
        <f t="shared" si="242"/>
        <v>42559.814178240747</v>
      </c>
      <c r="T3098" s="16">
        <f t="shared" si="243"/>
        <v>42589.814178240747</v>
      </c>
      <c r="U3098">
        <f t="shared" si="244"/>
        <v>2016</v>
      </c>
    </row>
    <row r="3099" spans="1:21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8311</v>
      </c>
      <c r="R3099" t="s">
        <v>8356</v>
      </c>
      <c r="S3099" s="15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8323</v>
      </c>
      <c r="R3100" t="s">
        <v>8335</v>
      </c>
      <c r="S3100" s="15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8323</v>
      </c>
      <c r="R3101" t="s">
        <v>8326</v>
      </c>
      <c r="S3101" s="15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8323</v>
      </c>
      <c r="R3102" t="s">
        <v>8326</v>
      </c>
      <c r="S3102" s="15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5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5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8319</v>
      </c>
      <c r="R3105" t="s">
        <v>8320</v>
      </c>
      <c r="S3105" s="15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8308</v>
      </c>
      <c r="R3106" t="s">
        <v>8342</v>
      </c>
      <c r="S3106" s="15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5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8308</v>
      </c>
      <c r="R3108" t="s">
        <v>8342</v>
      </c>
      <c r="S3108" s="15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8308</v>
      </c>
      <c r="R3109" t="s">
        <v>8310</v>
      </c>
      <c r="S3109" s="15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8308</v>
      </c>
      <c r="R3110" t="s">
        <v>8310</v>
      </c>
      <c r="S3110" s="15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8308</v>
      </c>
      <c r="R3111" t="s">
        <v>8310</v>
      </c>
      <c r="S3111" s="15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8327</v>
      </c>
      <c r="R3112" t="s">
        <v>8331</v>
      </c>
      <c r="S3112" s="15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8308</v>
      </c>
      <c r="R3113" t="s">
        <v>8315</v>
      </c>
      <c r="S3113" s="15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5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5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8311</v>
      </c>
      <c r="R3116" t="s">
        <v>8352</v>
      </c>
      <c r="S3116" s="15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8311</v>
      </c>
      <c r="R3117" t="s">
        <v>8356</v>
      </c>
      <c r="S3117" s="15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8323</v>
      </c>
      <c r="R3118" t="s">
        <v>8324</v>
      </c>
      <c r="S3118" s="15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8323</v>
      </c>
      <c r="R3119" t="s">
        <v>8326</v>
      </c>
      <c r="S3119" s="15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5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5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5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8308</v>
      </c>
      <c r="R3123" t="s">
        <v>8310</v>
      </c>
      <c r="S3123" s="15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8327</v>
      </c>
      <c r="R3124" t="s">
        <v>8350</v>
      </c>
      <c r="S3124" s="15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5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8323</v>
      </c>
      <c r="R3126" t="s">
        <v>8326</v>
      </c>
      <c r="S3126" s="15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8321</v>
      </c>
      <c r="R3127" t="s">
        <v>8325</v>
      </c>
      <c r="S3127" s="15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8308</v>
      </c>
      <c r="R3128" t="s">
        <v>8342</v>
      </c>
      <c r="S3128" s="15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8327</v>
      </c>
      <c r="R3129" t="s">
        <v>8350</v>
      </c>
      <c r="S3129" s="15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8316</v>
      </c>
      <c r="R3130" t="s">
        <v>8334</v>
      </c>
      <c r="S3130" s="15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8319</v>
      </c>
      <c r="R3131" t="s">
        <v>8345</v>
      </c>
      <c r="S3131" s="15">
        <f t="shared" si="242"/>
        <v>41854.747592592597</v>
      </c>
      <c r="T3131" s="16">
        <f t="shared" si="243"/>
        <v>41914.747592592597</v>
      </c>
      <c r="U3131">
        <f t="shared" si="244"/>
        <v>2014</v>
      </c>
    </row>
    <row r="3132" spans="1:21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8319</v>
      </c>
      <c r="R3132" t="s">
        <v>8345</v>
      </c>
      <c r="S3132" s="15">
        <f t="shared" si="242"/>
        <v>42124.893182870372</v>
      </c>
      <c r="T3132" s="16">
        <f t="shared" si="243"/>
        <v>42154.893182870372</v>
      </c>
      <c r="U3132">
        <f t="shared" si="244"/>
        <v>2015</v>
      </c>
    </row>
    <row r="3133" spans="1:21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8319</v>
      </c>
      <c r="R3133" t="s">
        <v>8345</v>
      </c>
      <c r="S3133" s="15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8308</v>
      </c>
      <c r="R3134" t="s">
        <v>8310</v>
      </c>
      <c r="S3134" s="15">
        <f t="shared" si="242"/>
        <v>42172.816423611104</v>
      </c>
      <c r="T3134" s="16">
        <f t="shared" si="243"/>
        <v>42202.816423611104</v>
      </c>
      <c r="U3134">
        <f t="shared" si="244"/>
        <v>2015</v>
      </c>
    </row>
    <row r="3135" spans="1:21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8311</v>
      </c>
      <c r="R3135" t="s">
        <v>8348</v>
      </c>
      <c r="S3135" s="15">
        <f t="shared" si="242"/>
        <v>42360.437152777777</v>
      </c>
      <c r="T3135" s="16">
        <f t="shared" si="243"/>
        <v>42420.437152777777</v>
      </c>
      <c r="U3135">
        <f t="shared" si="244"/>
        <v>2015</v>
      </c>
    </row>
    <row r="3136" spans="1:21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8311</v>
      </c>
      <c r="R3136" t="s">
        <v>8348</v>
      </c>
      <c r="S3136" s="15">
        <f t="shared" si="242"/>
        <v>42340.360312500001</v>
      </c>
      <c r="T3136" s="16">
        <f t="shared" si="243"/>
        <v>42370.360312500001</v>
      </c>
      <c r="U3136">
        <f t="shared" si="244"/>
        <v>2015</v>
      </c>
    </row>
    <row r="3137" spans="1:21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8311</v>
      </c>
      <c r="R3137" t="s">
        <v>8352</v>
      </c>
      <c r="S3137" s="15">
        <f t="shared" si="242"/>
        <v>41991.713460648149</v>
      </c>
      <c r="T3137" s="16">
        <f t="shared" si="243"/>
        <v>42050.651388888888</v>
      </c>
      <c r="U3137">
        <f t="shared" si="244"/>
        <v>2014</v>
      </c>
    </row>
    <row r="3138" spans="1:21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0" t="s">
        <v>8313</v>
      </c>
      <c r="R3138" t="s">
        <v>8355</v>
      </c>
      <c r="S3138" s="15">
        <f t="shared" si="242"/>
        <v>41871.65315972222</v>
      </c>
      <c r="T3138" s="16">
        <f t="shared" si="243"/>
        <v>41902.65315972222</v>
      </c>
      <c r="U3138">
        <f t="shared" si="244"/>
        <v>2014</v>
      </c>
    </row>
    <row r="3139" spans="1:21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ROUND(E3139/L3139,2)</f>
        <v>100</v>
      </c>
      <c r="Q3139" s="10" t="s">
        <v>8311</v>
      </c>
      <c r="R3139" t="s">
        <v>8349</v>
      </c>
      <c r="S3139" s="15">
        <f t="shared" ref="S3139:S3202" si="247">(((J3139/60)/60)/24)+DATE(1970,1,1)</f>
        <v>40672.729872685188</v>
      </c>
      <c r="T3139" s="16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t="s">
        <v>8342</v>
      </c>
      <c r="S3140" s="15">
        <f t="shared" si="247"/>
        <v>42063.721817129626</v>
      </c>
      <c r="T3140" s="16">
        <f t="shared" si="248"/>
        <v>42108.680150462969</v>
      </c>
      <c r="U3140">
        <f t="shared" si="249"/>
        <v>2015</v>
      </c>
    </row>
    <row r="3141" spans="1:21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t="s">
        <v>8345</v>
      </c>
      <c r="S3141" s="15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t="s">
        <v>8356</v>
      </c>
      <c r="S3142" s="15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t="s">
        <v>8324</v>
      </c>
      <c r="S3143" s="15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8323</v>
      </c>
      <c r="R3144" t="s">
        <v>8326</v>
      </c>
      <c r="S3144" s="15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8323</v>
      </c>
      <c r="R3145" t="s">
        <v>8335</v>
      </c>
      <c r="S3145" s="15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5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8323</v>
      </c>
      <c r="R3147" t="s">
        <v>8326</v>
      </c>
      <c r="S3147" s="15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8323</v>
      </c>
      <c r="R3148" t="s">
        <v>8326</v>
      </c>
      <c r="S3148" s="15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8326</v>
      </c>
      <c r="S3149" s="15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8323</v>
      </c>
      <c r="R3150" t="s">
        <v>8326</v>
      </c>
      <c r="S3150" s="15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8323</v>
      </c>
      <c r="R3151" t="s">
        <v>8326</v>
      </c>
      <c r="S3151" s="15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5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5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5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8323</v>
      </c>
      <c r="R3155" t="s">
        <v>8326</v>
      </c>
      <c r="S3155" s="15">
        <f t="shared" si="247"/>
        <v>41920.963472222218</v>
      </c>
      <c r="T3155" s="16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8323</v>
      </c>
      <c r="R3156" t="s">
        <v>8326</v>
      </c>
      <c r="S3156" s="15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8313</v>
      </c>
      <c r="R3157" t="s">
        <v>8355</v>
      </c>
      <c r="S3157" s="15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8323</v>
      </c>
      <c r="R3158" t="s">
        <v>8326</v>
      </c>
      <c r="S3158" s="15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5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5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5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5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8308</v>
      </c>
      <c r="R3163" t="s">
        <v>8310</v>
      </c>
      <c r="S3163" s="15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8327</v>
      </c>
      <c r="R3164" t="s">
        <v>8350</v>
      </c>
      <c r="S3164" s="15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8327</v>
      </c>
      <c r="R3165" t="s">
        <v>8350</v>
      </c>
      <c r="S3165" s="15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5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8311</v>
      </c>
      <c r="R3167" t="s">
        <v>8356</v>
      </c>
      <c r="S3167" s="15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8323</v>
      </c>
      <c r="R3168" t="s">
        <v>8326</v>
      </c>
      <c r="S3168" s="15">
        <f t="shared" si="247"/>
        <v>42358.684872685189</v>
      </c>
      <c r="T3168" s="16">
        <f t="shared" si="248"/>
        <v>42387</v>
      </c>
      <c r="U3168">
        <f t="shared" si="249"/>
        <v>2015</v>
      </c>
    </row>
    <row r="3169" spans="1:21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5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5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8311</v>
      </c>
      <c r="R3171" t="s">
        <v>8349</v>
      </c>
      <c r="S3171" s="15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8327</v>
      </c>
      <c r="R3172" t="s">
        <v>8330</v>
      </c>
      <c r="S3172" s="15">
        <f t="shared" si="247"/>
        <v>41841.56381944444</v>
      </c>
      <c r="T3172" s="16">
        <f t="shared" si="248"/>
        <v>41882.818749999999</v>
      </c>
      <c r="U3172">
        <f t="shared" si="249"/>
        <v>2014</v>
      </c>
    </row>
    <row r="3173" spans="1:21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8308</v>
      </c>
      <c r="R3173" t="s">
        <v>8318</v>
      </c>
      <c r="S3173" s="15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8316</v>
      </c>
      <c r="R3174" t="s">
        <v>8334</v>
      </c>
      <c r="S3174" s="15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8316</v>
      </c>
      <c r="R3175" t="s">
        <v>8334</v>
      </c>
      <c r="S3175" s="15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8319</v>
      </c>
      <c r="R3176" t="s">
        <v>8320</v>
      </c>
      <c r="S3176" s="15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5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5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5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8321</v>
      </c>
      <c r="R3180" t="s">
        <v>8339</v>
      </c>
      <c r="S3180" s="15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8308</v>
      </c>
      <c r="R3181" t="s">
        <v>8342</v>
      </c>
      <c r="S3181" s="15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5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5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8308</v>
      </c>
      <c r="R3184" t="s">
        <v>8342</v>
      </c>
      <c r="S3184" s="15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8311</v>
      </c>
      <c r="R3185" t="s">
        <v>8349</v>
      </c>
      <c r="S3185" s="15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5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8323</v>
      </c>
      <c r="R3187" t="s">
        <v>8326</v>
      </c>
      <c r="S3187" s="15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8323</v>
      </c>
      <c r="R3188" t="s">
        <v>8326</v>
      </c>
      <c r="S3188" s="15">
        <f t="shared" si="247"/>
        <v>42497.070775462969</v>
      </c>
      <c r="T3188" s="16">
        <f t="shared" si="248"/>
        <v>42514.600694444445</v>
      </c>
      <c r="U3188">
        <f t="shared" si="249"/>
        <v>2016</v>
      </c>
    </row>
    <row r="3189" spans="1:21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5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5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5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5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8308</v>
      </c>
      <c r="R3193" t="s">
        <v>8310</v>
      </c>
      <c r="S3193" s="15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5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8311</v>
      </c>
      <c r="R3195" t="s">
        <v>8348</v>
      </c>
      <c r="S3195" s="15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8313</v>
      </c>
      <c r="R3196" t="s">
        <v>8351</v>
      </c>
      <c r="S3196" s="15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5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8308</v>
      </c>
      <c r="R3198" t="s">
        <v>8342</v>
      </c>
      <c r="S3198" s="15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8319</v>
      </c>
      <c r="R3199" t="s">
        <v>8357</v>
      </c>
      <c r="S3199" s="15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8319</v>
      </c>
      <c r="R3200" t="s">
        <v>8345</v>
      </c>
      <c r="S3200" s="15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8323</v>
      </c>
      <c r="R3201" t="s">
        <v>8326</v>
      </c>
      <c r="S3201" s="15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0" t="s">
        <v>8323</v>
      </c>
      <c r="R3202" t="s">
        <v>8326</v>
      </c>
      <c r="S3202" s="15">
        <f t="shared" si="247"/>
        <v>41940.967951388891</v>
      </c>
      <c r="T3202" s="16">
        <f t="shared" si="248"/>
        <v>41952.5</v>
      </c>
      <c r="U3202">
        <f t="shared" si="249"/>
        <v>2014</v>
      </c>
    </row>
    <row r="3203" spans="1:21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ROUND(E3203/L3203,2)</f>
        <v>37.5</v>
      </c>
      <c r="Q3203" s="10" t="s">
        <v>8323</v>
      </c>
      <c r="R3203" t="s">
        <v>8324</v>
      </c>
      <c r="S3203" s="15">
        <f t="shared" ref="S3203:S3266" si="252">(((J3203/60)/60)/24)+DATE(1970,1,1)</f>
        <v>42122.670069444444</v>
      </c>
      <c r="T3203" s="16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8323</v>
      </c>
      <c r="R3204" t="s">
        <v>8326</v>
      </c>
      <c r="S3204" s="15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5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5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5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5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8319</v>
      </c>
      <c r="R3209" t="s">
        <v>8345</v>
      </c>
      <c r="S3209" s="15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8323</v>
      </c>
      <c r="R3210" t="s">
        <v>8324</v>
      </c>
      <c r="S3210" s="15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8321</v>
      </c>
      <c r="R3211" t="s">
        <v>8337</v>
      </c>
      <c r="S3211" s="15">
        <f t="shared" si="252"/>
        <v>42709.993981481486</v>
      </c>
      <c r="T3211" s="16">
        <f t="shared" si="253"/>
        <v>42769.993981481486</v>
      </c>
      <c r="U3211">
        <f t="shared" si="254"/>
        <v>2016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5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8327</v>
      </c>
      <c r="R3213" t="s">
        <v>8328</v>
      </c>
      <c r="S3213" s="15">
        <f t="shared" si="252"/>
        <v>40878.758217592593</v>
      </c>
      <c r="T3213" s="16">
        <f t="shared" si="253"/>
        <v>40923.758217592593</v>
      </c>
      <c r="U3213">
        <f t="shared" si="254"/>
        <v>2011</v>
      </c>
    </row>
    <row r="3214" spans="1:21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8316</v>
      </c>
      <c r="R3214" t="s">
        <v>8334</v>
      </c>
      <c r="S3214" s="15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8319</v>
      </c>
      <c r="R3215" t="s">
        <v>8345</v>
      </c>
      <c r="S3215" s="15">
        <f t="shared" si="252"/>
        <v>41870.87467592593</v>
      </c>
      <c r="T3215" s="16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8323</v>
      </c>
      <c r="R3216" t="s">
        <v>8326</v>
      </c>
      <c r="S3216" s="15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8323</v>
      </c>
      <c r="R3217" t="s">
        <v>8326</v>
      </c>
      <c r="S3217" s="15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5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8323</v>
      </c>
      <c r="R3219" t="s">
        <v>8326</v>
      </c>
      <c r="S3219" s="15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5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5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8308</v>
      </c>
      <c r="R3222" t="s">
        <v>8342</v>
      </c>
      <c r="S3222" s="15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8308</v>
      </c>
      <c r="R3223" t="s">
        <v>8342</v>
      </c>
      <c r="S3223" s="15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5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8327</v>
      </c>
      <c r="R3225" t="s">
        <v>8350</v>
      </c>
      <c r="S3225" s="15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5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8308</v>
      </c>
      <c r="R3227" t="s">
        <v>8310</v>
      </c>
      <c r="S3227" s="15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5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8319</v>
      </c>
      <c r="R3229" t="s">
        <v>8357</v>
      </c>
      <c r="S3229" s="15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8323</v>
      </c>
      <c r="R3230" t="s">
        <v>8326</v>
      </c>
      <c r="S3230" s="15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8323</v>
      </c>
      <c r="R3231" t="s">
        <v>8326</v>
      </c>
      <c r="S3231" s="15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5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5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5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8321</v>
      </c>
      <c r="R3235" t="s">
        <v>8339</v>
      </c>
      <c r="S3235" s="15">
        <f t="shared" si="252"/>
        <v>41547.694456018515</v>
      </c>
      <c r="T3235" s="16">
        <f t="shared" si="253"/>
        <v>41569.165972222225</v>
      </c>
      <c r="U3235">
        <f t="shared" si="254"/>
        <v>2013</v>
      </c>
    </row>
    <row r="3236" spans="1:21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8342</v>
      </c>
      <c r="S3236" s="15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8308</v>
      </c>
      <c r="R3237" t="s">
        <v>8310</v>
      </c>
      <c r="S3237" s="15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5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5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8308</v>
      </c>
      <c r="R3240" t="s">
        <v>8342</v>
      </c>
      <c r="S3240" s="15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8313</v>
      </c>
      <c r="R3241" t="s">
        <v>8355</v>
      </c>
      <c r="S3241" s="15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8308</v>
      </c>
      <c r="R3242" t="s">
        <v>8318</v>
      </c>
      <c r="S3242" s="15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8323</v>
      </c>
      <c r="R3243" t="s">
        <v>8326</v>
      </c>
      <c r="S3243" s="15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8323</v>
      </c>
      <c r="R3244" t="s">
        <v>8326</v>
      </c>
      <c r="S3244" s="15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8323</v>
      </c>
      <c r="R3245" t="s">
        <v>8326</v>
      </c>
      <c r="S3245" s="15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5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5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5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8308</v>
      </c>
      <c r="R3249" t="s">
        <v>8342</v>
      </c>
      <c r="S3249" s="15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8316</v>
      </c>
      <c r="R3250" t="s">
        <v>8334</v>
      </c>
      <c r="S3250" s="15">
        <f t="shared" si="252"/>
        <v>41101.906111111115</v>
      </c>
      <c r="T3250" s="16">
        <f t="shared" si="253"/>
        <v>41131.906111111115</v>
      </c>
      <c r="U3250">
        <f t="shared" si="254"/>
        <v>2012</v>
      </c>
    </row>
    <row r="3251" spans="1:21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8323</v>
      </c>
      <c r="R3251" t="s">
        <v>8324</v>
      </c>
      <c r="S3251" s="15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5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8311</v>
      </c>
      <c r="R3253" t="s">
        <v>8348</v>
      </c>
      <c r="S3253" s="15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8311</v>
      </c>
      <c r="R3254" t="s">
        <v>8349</v>
      </c>
      <c r="S3254" s="15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8308</v>
      </c>
      <c r="R3255" t="s">
        <v>8342</v>
      </c>
      <c r="S3255" s="15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8308</v>
      </c>
      <c r="R3256" t="s">
        <v>8342</v>
      </c>
      <c r="S3256" s="15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5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8323</v>
      </c>
      <c r="R3258" t="s">
        <v>8326</v>
      </c>
      <c r="S3258" s="15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5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5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5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5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5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8321</v>
      </c>
      <c r="R3264" t="s">
        <v>8339</v>
      </c>
      <c r="S3264" s="15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8308</v>
      </c>
      <c r="R3265" t="s">
        <v>8342</v>
      </c>
      <c r="S3265" s="15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5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ROUND(E3267/L3267,2)</f>
        <v>25.5</v>
      </c>
      <c r="Q3267" s="10" t="s">
        <v>8321</v>
      </c>
      <c r="R3267" t="s">
        <v>8325</v>
      </c>
      <c r="S3267" s="15">
        <f t="shared" ref="S3267:S3330" si="257">(((J3267/60)/60)/24)+DATE(1970,1,1)</f>
        <v>41825.791226851856</v>
      </c>
      <c r="T3267" s="16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t="s">
        <v>8339</v>
      </c>
      <c r="S3268" s="15">
        <f t="shared" si="257"/>
        <v>41605.167696759258</v>
      </c>
      <c r="T3268" s="16">
        <f t="shared" si="258"/>
        <v>41655.166666666664</v>
      </c>
      <c r="U3268">
        <f t="shared" si="259"/>
        <v>2013</v>
      </c>
    </row>
    <row r="3269" spans="1:21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t="s">
        <v>8334</v>
      </c>
      <c r="S3269" s="15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t="s">
        <v>8330</v>
      </c>
      <c r="S3270" s="15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t="s">
        <v>8344</v>
      </c>
      <c r="S3271" s="15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8313</v>
      </c>
      <c r="R3272" t="s">
        <v>8353</v>
      </c>
      <c r="S3272" s="15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8319</v>
      </c>
      <c r="R3273" t="s">
        <v>8345</v>
      </c>
      <c r="S3273" s="15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8308</v>
      </c>
      <c r="R3274" t="s">
        <v>8315</v>
      </c>
      <c r="S3274" s="15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5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8321</v>
      </c>
      <c r="R3276" t="s">
        <v>8325</v>
      </c>
      <c r="S3276" s="15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8325</v>
      </c>
      <c r="S3277" s="15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8321</v>
      </c>
      <c r="R3278" t="s">
        <v>8339</v>
      </c>
      <c r="S3278" s="15">
        <f t="shared" si="257"/>
        <v>40894.906956018516</v>
      </c>
      <c r="T3278" s="16">
        <f t="shared" si="258"/>
        <v>40954.906956018516</v>
      </c>
      <c r="U3278">
        <f t="shared" si="259"/>
        <v>2011</v>
      </c>
    </row>
    <row r="3279" spans="1:21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8321</v>
      </c>
      <c r="R3279" t="s">
        <v>8339</v>
      </c>
      <c r="S3279" s="15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8321</v>
      </c>
      <c r="R3280" t="s">
        <v>8339</v>
      </c>
      <c r="S3280" s="15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8308</v>
      </c>
      <c r="R3281" t="s">
        <v>8342</v>
      </c>
      <c r="S3281" s="15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8311</v>
      </c>
      <c r="R3282" t="s">
        <v>8352</v>
      </c>
      <c r="S3282" s="15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8327</v>
      </c>
      <c r="R3283" t="s">
        <v>8350</v>
      </c>
      <c r="S3283" s="15">
        <f t="shared" si="257"/>
        <v>41616.027754629627</v>
      </c>
      <c r="T3283" s="16">
        <f t="shared" si="258"/>
        <v>41646.027754629627</v>
      </c>
      <c r="U3283">
        <f t="shared" si="259"/>
        <v>2013</v>
      </c>
    </row>
    <row r="3284" spans="1:21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8327</v>
      </c>
      <c r="R3284" t="s">
        <v>8350</v>
      </c>
      <c r="S3284" s="15">
        <f t="shared" si="257"/>
        <v>42368.333668981482</v>
      </c>
      <c r="T3284" s="16">
        <f t="shared" si="258"/>
        <v>42398.333668981482</v>
      </c>
      <c r="U3284">
        <f t="shared" si="259"/>
        <v>2015</v>
      </c>
    </row>
    <row r="3285" spans="1:21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8346</v>
      </c>
      <c r="R3285" t="s">
        <v>8347</v>
      </c>
      <c r="S3285" s="15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8316</v>
      </c>
      <c r="R3286" t="s">
        <v>8344</v>
      </c>
      <c r="S3286" s="15">
        <f t="shared" si="257"/>
        <v>42558.989513888882</v>
      </c>
      <c r="T3286" s="16">
        <f t="shared" si="258"/>
        <v>42588.989513888882</v>
      </c>
      <c r="U3286">
        <f t="shared" si="259"/>
        <v>2016</v>
      </c>
    </row>
    <row r="3287" spans="1:21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8319</v>
      </c>
      <c r="R3287" t="s">
        <v>8345</v>
      </c>
      <c r="S3287" s="15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8311</v>
      </c>
      <c r="R3288" t="s">
        <v>8352</v>
      </c>
      <c r="S3288" s="15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8313</v>
      </c>
      <c r="R3289" t="s">
        <v>8355</v>
      </c>
      <c r="S3289" s="15">
        <f t="shared" si="257"/>
        <v>42108.05322916666</v>
      </c>
      <c r="T3289" s="16">
        <f t="shared" si="258"/>
        <v>42123.05322916666</v>
      </c>
      <c r="U3289">
        <f t="shared" si="259"/>
        <v>2015</v>
      </c>
    </row>
    <row r="3290" spans="1:21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8327</v>
      </c>
      <c r="R3290" t="s">
        <v>8330</v>
      </c>
      <c r="S3290" s="15">
        <f t="shared" si="257"/>
        <v>41887.801064814819</v>
      </c>
      <c r="T3290" s="16">
        <f t="shared" si="258"/>
        <v>41917.801064814819</v>
      </c>
      <c r="U3290">
        <f t="shared" si="259"/>
        <v>2014</v>
      </c>
    </row>
    <row r="3291" spans="1:21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8308</v>
      </c>
      <c r="R3291" t="s">
        <v>8318</v>
      </c>
      <c r="S3291" s="15">
        <f t="shared" si="257"/>
        <v>42326.685428240744</v>
      </c>
      <c r="T3291" s="16">
        <f t="shared" si="258"/>
        <v>42371.685428240744</v>
      </c>
      <c r="U3291">
        <f t="shared" si="259"/>
        <v>2015</v>
      </c>
    </row>
    <row r="3292" spans="1:21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8313</v>
      </c>
      <c r="R3292" t="s">
        <v>8353</v>
      </c>
      <c r="S3292" s="15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t="s">
        <v>8334</v>
      </c>
      <c r="S3293" s="15">
        <f t="shared" si="257"/>
        <v>40198.424849537041</v>
      </c>
      <c r="T3293" s="16">
        <f t="shared" si="258"/>
        <v>40252.290972222225</v>
      </c>
      <c r="U3293">
        <f t="shared" si="259"/>
        <v>2010</v>
      </c>
    </row>
    <row r="3294" spans="1:21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8316</v>
      </c>
      <c r="R3294" t="s">
        <v>8334</v>
      </c>
      <c r="S3294" s="15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8308</v>
      </c>
      <c r="R3295" t="s">
        <v>8342</v>
      </c>
      <c r="S3295" s="15">
        <f t="shared" si="257"/>
        <v>42215.662314814821</v>
      </c>
      <c r="T3295" s="16">
        <f t="shared" si="258"/>
        <v>42245.662314814821</v>
      </c>
      <c r="U3295">
        <f t="shared" si="259"/>
        <v>2015</v>
      </c>
    </row>
    <row r="3296" spans="1:21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8308</v>
      </c>
      <c r="R3296" t="s">
        <v>8342</v>
      </c>
      <c r="S3296" s="15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8319</v>
      </c>
      <c r="R3297" t="s">
        <v>8345</v>
      </c>
      <c r="S3297" s="15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8319</v>
      </c>
      <c r="R3298" t="s">
        <v>8345</v>
      </c>
      <c r="S3298" s="15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8319</v>
      </c>
      <c r="R3299" t="s">
        <v>8345</v>
      </c>
      <c r="S3299" s="15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8319</v>
      </c>
      <c r="R3300" t="s">
        <v>8345</v>
      </c>
      <c r="S3300" s="15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8323</v>
      </c>
      <c r="R3301" t="s">
        <v>8324</v>
      </c>
      <c r="S3301" s="15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8323</v>
      </c>
      <c r="R3302" t="s">
        <v>8324</v>
      </c>
      <c r="S3302" s="15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5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8323</v>
      </c>
      <c r="R3304" t="s">
        <v>8335</v>
      </c>
      <c r="S3304" s="15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8323</v>
      </c>
      <c r="R3305" t="s">
        <v>8326</v>
      </c>
      <c r="S3305" s="15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8323</v>
      </c>
      <c r="R3306" t="s">
        <v>8326</v>
      </c>
      <c r="S3306" s="15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8323</v>
      </c>
      <c r="R3307" t="s">
        <v>8326</v>
      </c>
      <c r="S3307" s="15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5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5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5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5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8321</v>
      </c>
      <c r="R3312" t="s">
        <v>8339</v>
      </c>
      <c r="S3312" s="15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5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8327</v>
      </c>
      <c r="R3314" t="s">
        <v>8350</v>
      </c>
      <c r="S3314" s="15">
        <f t="shared" si="257"/>
        <v>41230.77311342593</v>
      </c>
      <c r="T3314" s="16">
        <f t="shared" si="258"/>
        <v>41290.77311342593</v>
      </c>
      <c r="U3314">
        <f t="shared" si="259"/>
        <v>2012</v>
      </c>
    </row>
    <row r="3315" spans="1:21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8327</v>
      </c>
      <c r="R3315" t="s">
        <v>8350</v>
      </c>
      <c r="S3315" s="15">
        <f t="shared" si="257"/>
        <v>41184.167129629634</v>
      </c>
      <c r="T3315" s="16">
        <f t="shared" si="258"/>
        <v>41224.208796296298</v>
      </c>
      <c r="U3315">
        <f t="shared" si="259"/>
        <v>2012</v>
      </c>
    </row>
    <row r="3316" spans="1:21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8316</v>
      </c>
      <c r="R3316" t="s">
        <v>8334</v>
      </c>
      <c r="S3316" s="15">
        <f t="shared" si="257"/>
        <v>42440.371111111104</v>
      </c>
      <c r="T3316" s="16">
        <f t="shared" si="258"/>
        <v>42470.329444444447</v>
      </c>
      <c r="U3316">
        <f t="shared" si="259"/>
        <v>2016</v>
      </c>
    </row>
    <row r="3317" spans="1:21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8316</v>
      </c>
      <c r="R3317" t="s">
        <v>8334</v>
      </c>
      <c r="S3317" s="15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8316</v>
      </c>
      <c r="R3318" t="s">
        <v>8334</v>
      </c>
      <c r="S3318" s="15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8316</v>
      </c>
      <c r="R3319" t="s">
        <v>8334</v>
      </c>
      <c r="S3319" s="15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8311</v>
      </c>
      <c r="R3320" t="s">
        <v>8348</v>
      </c>
      <c r="S3320" s="15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8319</v>
      </c>
      <c r="R3321" t="s">
        <v>8345</v>
      </c>
      <c r="S3321" s="15">
        <f t="shared" si="257"/>
        <v>42338.615393518514</v>
      </c>
      <c r="T3321" s="16">
        <f t="shared" si="258"/>
        <v>42398.615393518514</v>
      </c>
      <c r="U3321">
        <f t="shared" si="259"/>
        <v>2015</v>
      </c>
    </row>
    <row r="3322" spans="1:21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8311</v>
      </c>
      <c r="R3322" t="s">
        <v>8356</v>
      </c>
      <c r="S3322" s="15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8323</v>
      </c>
      <c r="R3323" t="s">
        <v>8326</v>
      </c>
      <c r="S3323" s="15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8323</v>
      </c>
      <c r="R3324" t="s">
        <v>8326</v>
      </c>
      <c r="S3324" s="15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8323</v>
      </c>
      <c r="R3325" t="s">
        <v>8326</v>
      </c>
      <c r="S3325" s="15">
        <f t="shared" si="257"/>
        <v>42342.845555555556</v>
      </c>
      <c r="T3325" s="16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8323</v>
      </c>
      <c r="R3326" t="s">
        <v>8326</v>
      </c>
      <c r="S3326" s="15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8323</v>
      </c>
      <c r="R3327" t="s">
        <v>8326</v>
      </c>
      <c r="S3327" s="15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5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8319</v>
      </c>
      <c r="R3329" t="s">
        <v>8345</v>
      </c>
      <c r="S3329" s="15">
        <f t="shared" si="257"/>
        <v>42728.827407407407</v>
      </c>
      <c r="T3329" s="16">
        <f t="shared" si="258"/>
        <v>42747.695833333331</v>
      </c>
      <c r="U3329">
        <f t="shared" si="259"/>
        <v>2016</v>
      </c>
    </row>
    <row r="3330" spans="1:21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0" t="s">
        <v>8308</v>
      </c>
      <c r="R3330" t="s">
        <v>8318</v>
      </c>
      <c r="S3330" s="15">
        <f t="shared" si="257"/>
        <v>41859.925856481481</v>
      </c>
      <c r="T3330" s="16">
        <f t="shared" si="258"/>
        <v>41889.925856481481</v>
      </c>
      <c r="U3330">
        <f t="shared" si="259"/>
        <v>2014</v>
      </c>
    </row>
    <row r="3331" spans="1:21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ROUND(E3331/L3331,2)</f>
        <v>6.83</v>
      </c>
      <c r="Q3331" s="10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t="s">
        <v>8324</v>
      </c>
      <c r="S3332" s="15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8323</v>
      </c>
      <c r="R3333" t="s">
        <v>8326</v>
      </c>
      <c r="S3333" s="15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t="s">
        <v>8337</v>
      </c>
      <c r="S3334" s="15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t="s">
        <v>8337</v>
      </c>
      <c r="S3335" s="15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8327</v>
      </c>
      <c r="R3336" t="s">
        <v>8350</v>
      </c>
      <c r="S3336" s="15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8327</v>
      </c>
      <c r="R3337" t="s">
        <v>8350</v>
      </c>
      <c r="S3337" s="15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5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8313</v>
      </c>
      <c r="R3339" t="s">
        <v>8314</v>
      </c>
      <c r="S3339" s="15">
        <f t="shared" si="262"/>
        <v>41956.250034722223</v>
      </c>
      <c r="T3339" s="16">
        <f t="shared" si="263"/>
        <v>42016.250034722223</v>
      </c>
      <c r="U3339">
        <f t="shared" si="264"/>
        <v>2014</v>
      </c>
    </row>
    <row r="3340" spans="1:21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8313</v>
      </c>
      <c r="R3340" t="s">
        <v>8314</v>
      </c>
      <c r="S3340" s="15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8313</v>
      </c>
      <c r="R3341" t="s">
        <v>8314</v>
      </c>
      <c r="S3341" s="15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8319</v>
      </c>
      <c r="R3342" t="s">
        <v>8345</v>
      </c>
      <c r="S3342" s="15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8323</v>
      </c>
      <c r="R3343" t="s">
        <v>8326</v>
      </c>
      <c r="S3343" s="15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8323</v>
      </c>
      <c r="R3344" t="s">
        <v>8324</v>
      </c>
      <c r="S3344" s="15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8323</v>
      </c>
      <c r="R3345" t="s">
        <v>8335</v>
      </c>
      <c r="S3345" s="15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8323</v>
      </c>
      <c r="R3346" t="s">
        <v>8326</v>
      </c>
      <c r="S3346" s="15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5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5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5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5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8316</v>
      </c>
      <c r="R3351" t="s">
        <v>8344</v>
      </c>
      <c r="S3351" s="15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8308</v>
      </c>
      <c r="R3352" t="s">
        <v>8315</v>
      </c>
      <c r="S3352" s="15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8319</v>
      </c>
      <c r="R3353" t="s">
        <v>8345</v>
      </c>
      <c r="S3353" s="15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8311</v>
      </c>
      <c r="R3354" t="s">
        <v>8356</v>
      </c>
      <c r="S3354" s="15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8308</v>
      </c>
      <c r="R3355" t="s">
        <v>8342</v>
      </c>
      <c r="S3355" s="15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8319</v>
      </c>
      <c r="R3356" t="s">
        <v>8345</v>
      </c>
      <c r="S3356" s="15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8319</v>
      </c>
      <c r="R3357" t="s">
        <v>8345</v>
      </c>
      <c r="S3357" s="15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8313</v>
      </c>
      <c r="R3358" t="s">
        <v>8355</v>
      </c>
      <c r="S3358" s="15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8327</v>
      </c>
      <c r="R3359" t="s">
        <v>8330</v>
      </c>
      <c r="S3359" s="15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5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8319</v>
      </c>
      <c r="R3361" t="s">
        <v>8345</v>
      </c>
      <c r="S3361" s="15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8311</v>
      </c>
      <c r="R3362" t="s">
        <v>8356</v>
      </c>
      <c r="S3362" s="15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5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8323</v>
      </c>
      <c r="R3364" t="s">
        <v>8335</v>
      </c>
      <c r="S3364" s="15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8323</v>
      </c>
      <c r="R3365" t="s">
        <v>8335</v>
      </c>
      <c r="S3365" s="15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5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8327</v>
      </c>
      <c r="R3367" t="s">
        <v>8330</v>
      </c>
      <c r="S3367" s="15">
        <f t="shared" si="262"/>
        <v>42341.59129629629</v>
      </c>
      <c r="T3367" s="16">
        <f t="shared" si="263"/>
        <v>42387.541666666672</v>
      </c>
      <c r="U3367">
        <f t="shared" si="264"/>
        <v>2015</v>
      </c>
    </row>
    <row r="3368" spans="1:21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8316</v>
      </c>
      <c r="R3368" t="s">
        <v>8334</v>
      </c>
      <c r="S3368" s="15">
        <f t="shared" si="262"/>
        <v>41974.911087962959</v>
      </c>
      <c r="T3368" s="16">
        <f t="shared" si="263"/>
        <v>42014.332638888889</v>
      </c>
      <c r="U3368">
        <f t="shared" si="264"/>
        <v>2014</v>
      </c>
    </row>
    <row r="3369" spans="1:21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5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5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5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5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8321</v>
      </c>
      <c r="R3373" t="s">
        <v>8339</v>
      </c>
      <c r="S3373" s="15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8308</v>
      </c>
      <c r="R3374" t="s">
        <v>8342</v>
      </c>
      <c r="S3374" s="15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5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8321</v>
      </c>
      <c r="R3376" t="s">
        <v>8339</v>
      </c>
      <c r="S3376" s="15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8327</v>
      </c>
      <c r="R3377" t="s">
        <v>8328</v>
      </c>
      <c r="S3377" s="15">
        <f t="shared" si="262"/>
        <v>40877.25099537037</v>
      </c>
      <c r="T3377" s="16">
        <f t="shared" si="263"/>
        <v>40922.25099537037</v>
      </c>
      <c r="U3377">
        <f t="shared" si="264"/>
        <v>2011</v>
      </c>
    </row>
    <row r="3378" spans="1:21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8327</v>
      </c>
      <c r="R3378" t="s">
        <v>8350</v>
      </c>
      <c r="S3378" s="15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5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8319</v>
      </c>
      <c r="R3380" t="s">
        <v>8345</v>
      </c>
      <c r="S3380" s="15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8311</v>
      </c>
      <c r="R3381" t="s">
        <v>8352</v>
      </c>
      <c r="S3381" s="15">
        <f t="shared" si="262"/>
        <v>40682.884791666671</v>
      </c>
      <c r="T3381" s="16">
        <f t="shared" si="263"/>
        <v>40712.884791666671</v>
      </c>
      <c r="U3381">
        <f t="shared" si="264"/>
        <v>2011</v>
      </c>
    </row>
    <row r="3382" spans="1:21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8313</v>
      </c>
      <c r="R3382" t="s">
        <v>8314</v>
      </c>
      <c r="S3382" s="15">
        <f t="shared" si="262"/>
        <v>42252.788900462961</v>
      </c>
      <c r="T3382" s="16">
        <f t="shared" si="263"/>
        <v>42282.788900462961</v>
      </c>
      <c r="U3382">
        <f t="shared" si="264"/>
        <v>2015</v>
      </c>
    </row>
    <row r="3383" spans="1:21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8308</v>
      </c>
      <c r="R3383" t="s">
        <v>8342</v>
      </c>
      <c r="S3383" s="15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8319</v>
      </c>
      <c r="R3384" t="s">
        <v>8345</v>
      </c>
      <c r="S3384" s="15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8319</v>
      </c>
      <c r="R3385" t="s">
        <v>8357</v>
      </c>
      <c r="S3385" s="15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8323</v>
      </c>
      <c r="R3386" t="s">
        <v>8326</v>
      </c>
      <c r="S3386" s="15">
        <f t="shared" si="262"/>
        <v>42709.546064814815</v>
      </c>
      <c r="T3386" s="16">
        <f t="shared" si="263"/>
        <v>42739.546064814815</v>
      </c>
      <c r="U3386">
        <f t="shared" si="264"/>
        <v>2016</v>
      </c>
    </row>
    <row r="3387" spans="1:21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8323</v>
      </c>
      <c r="R3387" t="s">
        <v>8335</v>
      </c>
      <c r="S3387" s="15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5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8327</v>
      </c>
      <c r="R3389" t="s">
        <v>8341</v>
      </c>
      <c r="S3389" s="15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8323</v>
      </c>
      <c r="R3390" t="s">
        <v>8326</v>
      </c>
      <c r="S3390" s="15">
        <f t="shared" si="262"/>
        <v>42359.725243055553</v>
      </c>
      <c r="T3390" s="16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8323</v>
      </c>
      <c r="R3391" t="s">
        <v>8326</v>
      </c>
      <c r="S3391" s="15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5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5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5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ROUND(E3395/L3395,2)</f>
        <v>13.01</v>
      </c>
      <c r="Q3395" s="10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t="s">
        <v>8339</v>
      </c>
      <c r="S3396" s="15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t="s">
        <v>8342</v>
      </c>
      <c r="S3397" s="15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t="s">
        <v>8310</v>
      </c>
      <c r="S3398" s="15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t="s">
        <v>8348</v>
      </c>
      <c r="S3399" s="15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8316</v>
      </c>
      <c r="R3400" t="s">
        <v>8344</v>
      </c>
      <c r="S3400" s="15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8316</v>
      </c>
      <c r="R3401" t="s">
        <v>8334</v>
      </c>
      <c r="S3401" s="15">
        <f t="shared" si="267"/>
        <v>40710.731180555551</v>
      </c>
      <c r="T3401" s="16">
        <f t="shared" si="268"/>
        <v>40740.731180555551</v>
      </c>
      <c r="U3401">
        <f t="shared" si="269"/>
        <v>2011</v>
      </c>
    </row>
    <row r="3402" spans="1:21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8319</v>
      </c>
      <c r="R3402" t="s">
        <v>8345</v>
      </c>
      <c r="S3402" s="15">
        <f t="shared" si="267"/>
        <v>42180.18604166666</v>
      </c>
      <c r="T3402" s="16">
        <f t="shared" si="268"/>
        <v>42220.18604166666</v>
      </c>
      <c r="U3402">
        <f t="shared" si="269"/>
        <v>2015</v>
      </c>
    </row>
    <row r="3403" spans="1:21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8319</v>
      </c>
      <c r="R3403" t="s">
        <v>8345</v>
      </c>
      <c r="S3403" s="15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8323</v>
      </c>
      <c r="R3404" t="s">
        <v>8324</v>
      </c>
      <c r="S3404" s="15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8323</v>
      </c>
      <c r="R3405" t="s">
        <v>8324</v>
      </c>
      <c r="S3405" s="15">
        <f t="shared" si="267"/>
        <v>41977.780104166668</v>
      </c>
      <c r="T3405" s="16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8323</v>
      </c>
      <c r="R3406" t="s">
        <v>8326</v>
      </c>
      <c r="S3406" s="15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8323</v>
      </c>
      <c r="R3407" t="s">
        <v>8326</v>
      </c>
      <c r="S3407" s="15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8321</v>
      </c>
      <c r="R3408" t="s">
        <v>8339</v>
      </c>
      <c r="S3408" s="15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8321</v>
      </c>
      <c r="R3409" t="s">
        <v>8339</v>
      </c>
      <c r="S3409" s="15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8308</v>
      </c>
      <c r="R3410" t="s">
        <v>8342</v>
      </c>
      <c r="S3410" s="15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8327</v>
      </c>
      <c r="R3411" t="s">
        <v>8350</v>
      </c>
      <c r="S3411" s="15">
        <f t="shared" si="267"/>
        <v>41124.479722222226</v>
      </c>
      <c r="T3411" s="16">
        <f t="shared" si="268"/>
        <v>41154.479722222226</v>
      </c>
      <c r="U3411">
        <f t="shared" si="269"/>
        <v>2012</v>
      </c>
    </row>
    <row r="3412" spans="1:21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8316</v>
      </c>
      <c r="R3412" t="s">
        <v>8334</v>
      </c>
      <c r="S3412" s="15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8316</v>
      </c>
      <c r="R3413" t="s">
        <v>8334</v>
      </c>
      <c r="S3413" s="15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8319</v>
      </c>
      <c r="R3414" t="s">
        <v>8345</v>
      </c>
      <c r="S3414" s="15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8327</v>
      </c>
      <c r="R3415" t="s">
        <v>8354</v>
      </c>
      <c r="S3415" s="15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8313</v>
      </c>
      <c r="R3416" t="s">
        <v>8314</v>
      </c>
      <c r="S3416" s="15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8313</v>
      </c>
      <c r="R3417" t="s">
        <v>8353</v>
      </c>
      <c r="S3417" s="15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8316</v>
      </c>
      <c r="R3418" t="s">
        <v>8334</v>
      </c>
      <c r="S3418" s="15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8316</v>
      </c>
      <c r="R3419" t="s">
        <v>8334</v>
      </c>
      <c r="S3419" s="15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8308</v>
      </c>
      <c r="R3420" t="s">
        <v>8342</v>
      </c>
      <c r="S3420" s="15">
        <f t="shared" si="267"/>
        <v>41954.722916666666</v>
      </c>
      <c r="T3420" s="16">
        <f t="shared" si="268"/>
        <v>42014.722916666666</v>
      </c>
      <c r="U3420">
        <f t="shared" si="269"/>
        <v>2014</v>
      </c>
    </row>
    <row r="3421" spans="1:21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8308</v>
      </c>
      <c r="R3421" t="s">
        <v>8342</v>
      </c>
      <c r="S3421" s="15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8319</v>
      </c>
      <c r="R3422" t="s">
        <v>8345</v>
      </c>
      <c r="S3422" s="15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8319</v>
      </c>
      <c r="R3423" t="s">
        <v>8345</v>
      </c>
      <c r="S3423" s="15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8311</v>
      </c>
      <c r="R3424" t="s">
        <v>8356</v>
      </c>
      <c r="S3424" s="15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8323</v>
      </c>
      <c r="R3425" t="s">
        <v>8326</v>
      </c>
      <c r="S3425" s="15">
        <f t="shared" si="267"/>
        <v>41953.773090277777</v>
      </c>
      <c r="T3425" s="16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8323</v>
      </c>
      <c r="R3426" t="s">
        <v>8326</v>
      </c>
      <c r="S3426" s="15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8323</v>
      </c>
      <c r="R3427" t="s">
        <v>8324</v>
      </c>
      <c r="S3427" s="15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8323</v>
      </c>
      <c r="R3428" t="s">
        <v>8324</v>
      </c>
      <c r="S3428" s="15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8323</v>
      </c>
      <c r="R3429" t="s">
        <v>8335</v>
      </c>
      <c r="S3429" s="15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8323</v>
      </c>
      <c r="R3430" t="s">
        <v>8326</v>
      </c>
      <c r="S3430" s="15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8323</v>
      </c>
      <c r="R3431" t="s">
        <v>8326</v>
      </c>
      <c r="S3431" s="15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8323</v>
      </c>
      <c r="R3432" t="s">
        <v>8335</v>
      </c>
      <c r="S3432" s="15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8323</v>
      </c>
      <c r="R3433" t="s">
        <v>8326</v>
      </c>
      <c r="S3433" s="15">
        <f t="shared" si="267"/>
        <v>42317.826377314821</v>
      </c>
      <c r="T3433" s="16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8323</v>
      </c>
      <c r="R3434" t="s">
        <v>8326</v>
      </c>
      <c r="S3434" s="15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8323</v>
      </c>
      <c r="R3435" t="s">
        <v>8326</v>
      </c>
      <c r="S3435" s="15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8323</v>
      </c>
      <c r="R3436" t="s">
        <v>8326</v>
      </c>
      <c r="S3436" s="15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8323</v>
      </c>
      <c r="R3437" t="s">
        <v>8326</v>
      </c>
      <c r="S3437" s="15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8321</v>
      </c>
      <c r="R3438" t="s">
        <v>8339</v>
      </c>
      <c r="S3438" s="15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8323</v>
      </c>
      <c r="R3439" t="s">
        <v>8324</v>
      </c>
      <c r="S3439" s="15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8323</v>
      </c>
      <c r="R3440" t="s">
        <v>8326</v>
      </c>
      <c r="S3440" s="15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8323</v>
      </c>
      <c r="R3441" t="s">
        <v>8326</v>
      </c>
      <c r="S3441" s="15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8327</v>
      </c>
      <c r="R3442" t="s">
        <v>8330</v>
      </c>
      <c r="S3442" s="15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8323</v>
      </c>
      <c r="R3443" t="s">
        <v>8324</v>
      </c>
      <c r="S3443" s="15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8311</v>
      </c>
      <c r="R3444" t="s">
        <v>8352</v>
      </c>
      <c r="S3444" s="15">
        <f t="shared" si="267"/>
        <v>41456.981215277774</v>
      </c>
      <c r="T3444" s="16">
        <f t="shared" si="268"/>
        <v>41486.981215277774</v>
      </c>
      <c r="U3444">
        <f t="shared" si="269"/>
        <v>2013</v>
      </c>
    </row>
    <row r="3445" spans="1:21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8327</v>
      </c>
      <c r="R3445" t="s">
        <v>8350</v>
      </c>
      <c r="S3445" s="15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8316</v>
      </c>
      <c r="R3446" t="s">
        <v>8334</v>
      </c>
      <c r="S3446" s="15">
        <f t="shared" si="267"/>
        <v>41250.025902777779</v>
      </c>
      <c r="T3446" s="16">
        <f t="shared" si="268"/>
        <v>41280.025902777779</v>
      </c>
      <c r="U3446">
        <f t="shared" si="269"/>
        <v>2012</v>
      </c>
    </row>
    <row r="3447" spans="1:21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8316</v>
      </c>
      <c r="R3447" t="s">
        <v>8344</v>
      </c>
      <c r="S3447" s="15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8319</v>
      </c>
      <c r="R3448" t="s">
        <v>8345</v>
      </c>
      <c r="S3448" s="15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8323</v>
      </c>
      <c r="R3449" t="s">
        <v>8326</v>
      </c>
      <c r="S3449" s="15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8323</v>
      </c>
      <c r="R3450" t="s">
        <v>8326</v>
      </c>
      <c r="S3450" s="15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8323</v>
      </c>
      <c r="R3451" t="s">
        <v>8326</v>
      </c>
      <c r="S3451" s="15">
        <f t="shared" si="267"/>
        <v>42559.474004629628</v>
      </c>
      <c r="T3451" s="16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8323</v>
      </c>
      <c r="R3452" t="s">
        <v>8326</v>
      </c>
      <c r="S3452" s="15">
        <f t="shared" si="267"/>
        <v>41995.084074074075</v>
      </c>
      <c r="T3452" s="16">
        <f t="shared" si="268"/>
        <v>42024.802777777775</v>
      </c>
      <c r="U3452">
        <f t="shared" si="269"/>
        <v>2014</v>
      </c>
    </row>
    <row r="3453" spans="1:21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8321</v>
      </c>
      <c r="R3453" t="s">
        <v>8325</v>
      </c>
      <c r="S3453" s="15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8308</v>
      </c>
      <c r="R3454" t="s">
        <v>8342</v>
      </c>
      <c r="S3454" s="15">
        <f t="shared" si="267"/>
        <v>42340.847361111111</v>
      </c>
      <c r="T3454" s="16">
        <f t="shared" si="268"/>
        <v>42370.847361111111</v>
      </c>
      <c r="U3454">
        <f t="shared" si="269"/>
        <v>2015</v>
      </c>
    </row>
    <row r="3455" spans="1:21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8308</v>
      </c>
      <c r="R3455" t="s">
        <v>8342</v>
      </c>
      <c r="S3455" s="15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8327</v>
      </c>
      <c r="R3456" t="s">
        <v>8328</v>
      </c>
      <c r="S3456" s="15">
        <f t="shared" si="267"/>
        <v>40981.802615740737</v>
      </c>
      <c r="T3456" s="16">
        <f t="shared" si="268"/>
        <v>41041.104861111111</v>
      </c>
      <c r="U3456">
        <f t="shared" si="269"/>
        <v>2012</v>
      </c>
    </row>
    <row r="3457" spans="1:21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8316</v>
      </c>
      <c r="R3457" t="s">
        <v>8344</v>
      </c>
      <c r="S3457" s="15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0" t="s">
        <v>8313</v>
      </c>
      <c r="R3458" t="s">
        <v>8355</v>
      </c>
      <c r="S3458" s="15">
        <f t="shared" si="267"/>
        <v>42170.996527777781</v>
      </c>
      <c r="T3458" s="16">
        <f t="shared" si="268"/>
        <v>42185.996527777781</v>
      </c>
      <c r="U3458">
        <f t="shared" si="269"/>
        <v>2015</v>
      </c>
    </row>
    <row r="3459" spans="1:21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ROUND(E3459/L3459,2)</f>
        <v>20</v>
      </c>
      <c r="Q3459" s="10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8323</v>
      </c>
      <c r="R3460" t="s">
        <v>8326</v>
      </c>
      <c r="S3460" s="15">
        <f t="shared" si="272"/>
        <v>41831.675034722226</v>
      </c>
      <c r="T3460" s="16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8323</v>
      </c>
      <c r="R3461" t="s">
        <v>8326</v>
      </c>
      <c r="S3461" s="15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8323</v>
      </c>
      <c r="R3462" t="s">
        <v>8326</v>
      </c>
      <c r="S3462" s="15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8323</v>
      </c>
      <c r="R3463" t="s">
        <v>8326</v>
      </c>
      <c r="S3463" s="15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8323</v>
      </c>
      <c r="R3464" t="s">
        <v>8326</v>
      </c>
      <c r="S3464" s="15">
        <f t="shared" si="272"/>
        <v>42039.194988425923</v>
      </c>
      <c r="T3464" s="16">
        <f t="shared" si="273"/>
        <v>42099.153321759266</v>
      </c>
      <c r="U3464">
        <f t="shared" si="274"/>
        <v>2015</v>
      </c>
    </row>
    <row r="3465" spans="1:21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5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5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5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5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5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5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8316</v>
      </c>
      <c r="R3471" t="s">
        <v>8334</v>
      </c>
      <c r="S3471" s="15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8323</v>
      </c>
      <c r="R3472" t="s">
        <v>8326</v>
      </c>
      <c r="S3472" s="15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5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8346</v>
      </c>
      <c r="R3474" t="s">
        <v>8347</v>
      </c>
      <c r="S3474" s="15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5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8311</v>
      </c>
      <c r="R3476" t="s">
        <v>8348</v>
      </c>
      <c r="S3476" s="15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8311</v>
      </c>
      <c r="R3477" t="s">
        <v>8348</v>
      </c>
      <c r="S3477" s="15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8311</v>
      </c>
      <c r="R3478" t="s">
        <v>8348</v>
      </c>
      <c r="S3478" s="15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8311</v>
      </c>
      <c r="R3479" t="s">
        <v>8348</v>
      </c>
      <c r="S3479" s="15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8313</v>
      </c>
      <c r="R3480" t="s">
        <v>8351</v>
      </c>
      <c r="S3480" s="15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8313</v>
      </c>
      <c r="R3481" t="s">
        <v>8314</v>
      </c>
      <c r="S3481" s="15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8308</v>
      </c>
      <c r="R3482" t="s">
        <v>8342</v>
      </c>
      <c r="S3482" s="15">
        <f t="shared" si="272"/>
        <v>42577.607361111113</v>
      </c>
      <c r="T3482" s="16">
        <f t="shared" si="273"/>
        <v>42607.607361111113</v>
      </c>
      <c r="U3482">
        <f t="shared" si="274"/>
        <v>2016</v>
      </c>
    </row>
    <row r="3483" spans="1:21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8308</v>
      </c>
      <c r="R3483" t="s">
        <v>8315</v>
      </c>
      <c r="S3483" s="15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5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8323</v>
      </c>
      <c r="R3485" t="s">
        <v>8326</v>
      </c>
      <c r="S3485" s="15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8323</v>
      </c>
      <c r="R3486" t="s">
        <v>8326</v>
      </c>
      <c r="S3486" s="15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5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5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5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5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5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5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5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5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8321</v>
      </c>
      <c r="R3495" t="s">
        <v>8339</v>
      </c>
      <c r="S3495" s="15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8308</v>
      </c>
      <c r="R3496" t="s">
        <v>8310</v>
      </c>
      <c r="S3496" s="15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8316</v>
      </c>
      <c r="R3497" t="s">
        <v>8334</v>
      </c>
      <c r="S3497" s="15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8344</v>
      </c>
      <c r="S3498" s="15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8327</v>
      </c>
      <c r="R3499" t="s">
        <v>8330</v>
      </c>
      <c r="S3499" s="15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8323</v>
      </c>
      <c r="R3500" t="s">
        <v>8324</v>
      </c>
      <c r="S3500" s="15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8323</v>
      </c>
      <c r="R3501" t="s">
        <v>8326</v>
      </c>
      <c r="S3501" s="15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8326</v>
      </c>
      <c r="S3502" s="15">
        <f t="shared" si="272"/>
        <v>41961.492488425924</v>
      </c>
      <c r="T3502" s="16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8323</v>
      </c>
      <c r="R3503" t="s">
        <v>8326</v>
      </c>
      <c r="S3503" s="15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5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8321</v>
      </c>
      <c r="R3505" t="s">
        <v>8337</v>
      </c>
      <c r="S3505" s="15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5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8321</v>
      </c>
      <c r="R3507" t="s">
        <v>8325</v>
      </c>
      <c r="S3507" s="15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8321</v>
      </c>
      <c r="R3508" t="s">
        <v>8339</v>
      </c>
      <c r="S3508" s="15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8321</v>
      </c>
      <c r="R3509" t="s">
        <v>8339</v>
      </c>
      <c r="S3509" s="15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8321</v>
      </c>
      <c r="R3510" t="s">
        <v>8339</v>
      </c>
      <c r="S3510" s="15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8308</v>
      </c>
      <c r="R3511" t="s">
        <v>8342</v>
      </c>
      <c r="S3511" s="15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8308</v>
      </c>
      <c r="R3512" t="s">
        <v>8342</v>
      </c>
      <c r="S3512" s="15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5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8308</v>
      </c>
      <c r="R3514" t="s">
        <v>8342</v>
      </c>
      <c r="S3514" s="15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8311</v>
      </c>
      <c r="R3515" t="s">
        <v>8352</v>
      </c>
      <c r="S3515" s="15">
        <f t="shared" si="272"/>
        <v>42349.824097222227</v>
      </c>
      <c r="T3515" s="16">
        <f t="shared" si="273"/>
        <v>42399.824097222227</v>
      </c>
      <c r="U3515">
        <f t="shared" si="274"/>
        <v>2015</v>
      </c>
    </row>
    <row r="3516" spans="1:21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8327</v>
      </c>
      <c r="R3516" t="s">
        <v>8336</v>
      </c>
      <c r="S3516" s="15">
        <f t="shared" si="272"/>
        <v>42165.79833333334</v>
      </c>
      <c r="T3516" s="16">
        <f t="shared" si="273"/>
        <v>42195.79833333334</v>
      </c>
      <c r="U3516">
        <f t="shared" si="274"/>
        <v>2015</v>
      </c>
    </row>
    <row r="3517" spans="1:21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8346</v>
      </c>
      <c r="R3517" t="s">
        <v>8347</v>
      </c>
      <c r="S3517" s="15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8316</v>
      </c>
      <c r="R3518" t="s">
        <v>8334</v>
      </c>
      <c r="S3518" s="15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8316</v>
      </c>
      <c r="R3519" t="s">
        <v>8334</v>
      </c>
      <c r="S3519" s="15">
        <f t="shared" si="272"/>
        <v>41526.345914351856</v>
      </c>
      <c r="T3519" s="16">
        <f t="shared" si="273"/>
        <v>41556.345914351856</v>
      </c>
      <c r="U3519">
        <f t="shared" si="274"/>
        <v>2013</v>
      </c>
    </row>
    <row r="3520" spans="1:21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8316</v>
      </c>
      <c r="R3520" t="s">
        <v>8344</v>
      </c>
      <c r="S3520" s="15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8319</v>
      </c>
      <c r="R3521" t="s">
        <v>8345</v>
      </c>
      <c r="S3521" s="15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0" t="s">
        <v>8313</v>
      </c>
      <c r="R3522" t="s">
        <v>8355</v>
      </c>
      <c r="S3522" s="15">
        <f t="shared" si="272"/>
        <v>41935.509652777779</v>
      </c>
      <c r="T3522" s="16">
        <f t="shared" si="273"/>
        <v>41965.551319444443</v>
      </c>
      <c r="U3522">
        <f t="shared" si="274"/>
        <v>2014</v>
      </c>
    </row>
    <row r="3523" spans="1:21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ROUND(E3523/L3523,2)</f>
        <v>10</v>
      </c>
      <c r="Q3523" s="10" t="s">
        <v>8311</v>
      </c>
      <c r="R3523" t="s">
        <v>8349</v>
      </c>
      <c r="S3523" s="15">
        <f t="shared" ref="S3523:S3586" si="277">(((J3523/60)/60)/24)+DATE(1970,1,1)</f>
        <v>42121.367002314815</v>
      </c>
      <c r="T3523" s="16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8327</v>
      </c>
      <c r="R3524" t="s">
        <v>8330</v>
      </c>
      <c r="S3524" s="15">
        <f t="shared" si="277"/>
        <v>41989.664409722223</v>
      </c>
      <c r="T3524" s="16">
        <f t="shared" si="278"/>
        <v>42019.664409722223</v>
      </c>
      <c r="U3524">
        <f t="shared" si="279"/>
        <v>2014</v>
      </c>
    </row>
    <row r="3525" spans="1:21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8316</v>
      </c>
      <c r="R3525" t="s">
        <v>8344</v>
      </c>
      <c r="S3525" s="15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8316</v>
      </c>
      <c r="R3526" t="s">
        <v>8344</v>
      </c>
      <c r="S3526" s="15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8318</v>
      </c>
      <c r="S3527" s="15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8316</v>
      </c>
      <c r="R3528" t="s">
        <v>8334</v>
      </c>
      <c r="S3528" s="15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8327</v>
      </c>
      <c r="R3529" t="s">
        <v>8329</v>
      </c>
      <c r="S3529" s="15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8308</v>
      </c>
      <c r="R3530" t="s">
        <v>8342</v>
      </c>
      <c r="S3530" s="15">
        <f t="shared" si="277"/>
        <v>42017.843287037031</v>
      </c>
      <c r="T3530" s="16">
        <f t="shared" si="278"/>
        <v>42047.843287037031</v>
      </c>
      <c r="U3530">
        <f t="shared" si="279"/>
        <v>2015</v>
      </c>
    </row>
    <row r="3531" spans="1:21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8308</v>
      </c>
      <c r="R3531" t="s">
        <v>8342</v>
      </c>
      <c r="S3531" s="15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8319</v>
      </c>
      <c r="R3532" t="s">
        <v>8345</v>
      </c>
      <c r="S3532" s="15">
        <f t="shared" si="277"/>
        <v>42383.899456018517</v>
      </c>
      <c r="T3532" s="16">
        <f t="shared" si="278"/>
        <v>42413.899456018517</v>
      </c>
      <c r="U3532">
        <f t="shared" si="279"/>
        <v>2016</v>
      </c>
    </row>
    <row r="3533" spans="1:21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8319</v>
      </c>
      <c r="R3533" t="s">
        <v>8345</v>
      </c>
      <c r="S3533" s="15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8311</v>
      </c>
      <c r="R3534" t="s">
        <v>8356</v>
      </c>
      <c r="S3534" s="15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8311</v>
      </c>
      <c r="R3535" t="s">
        <v>8356</v>
      </c>
      <c r="S3535" s="15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8323</v>
      </c>
      <c r="R3536" t="s">
        <v>8326</v>
      </c>
      <c r="S3536" s="15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8323</v>
      </c>
      <c r="R3537" t="s">
        <v>8326</v>
      </c>
      <c r="S3537" s="15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8323</v>
      </c>
      <c r="R3538" t="s">
        <v>8324</v>
      </c>
      <c r="S3538" s="15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8323</v>
      </c>
      <c r="R3539" t="s">
        <v>8324</v>
      </c>
      <c r="S3539" s="15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5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5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8323</v>
      </c>
      <c r="R3542" t="s">
        <v>8326</v>
      </c>
      <c r="S3542" s="15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8323</v>
      </c>
      <c r="R3543" t="s">
        <v>8326</v>
      </c>
      <c r="S3543" s="15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t="s">
        <v>8326</v>
      </c>
      <c r="S3544" s="15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8323</v>
      </c>
      <c r="R3545" t="s">
        <v>8335</v>
      </c>
      <c r="S3545" s="15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8323</v>
      </c>
      <c r="R3546" t="s">
        <v>8326</v>
      </c>
      <c r="S3546" s="15">
        <f t="shared" si="277"/>
        <v>42128.431064814817</v>
      </c>
      <c r="T3546" s="16">
        <f t="shared" si="278"/>
        <v>42146.875</v>
      </c>
      <c r="U3546">
        <f t="shared" si="279"/>
        <v>2015</v>
      </c>
    </row>
    <row r="3547" spans="1:21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8323</v>
      </c>
      <c r="R3547" t="s">
        <v>8335</v>
      </c>
      <c r="S3547" s="15">
        <f t="shared" si="277"/>
        <v>41865.659780092588</v>
      </c>
      <c r="T3547" s="16">
        <f t="shared" si="278"/>
        <v>41890.659780092588</v>
      </c>
      <c r="U3547">
        <f t="shared" si="279"/>
        <v>2014</v>
      </c>
    </row>
    <row r="3548" spans="1:21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8323</v>
      </c>
      <c r="R3548" t="s">
        <v>8335</v>
      </c>
      <c r="S3548" s="15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8323</v>
      </c>
      <c r="R3549" t="s">
        <v>8326</v>
      </c>
      <c r="S3549" s="15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8323</v>
      </c>
      <c r="R3550" t="s">
        <v>8326</v>
      </c>
      <c r="S3550" s="15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8323</v>
      </c>
      <c r="R3551" t="s">
        <v>8326</v>
      </c>
      <c r="S3551" s="15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8323</v>
      </c>
      <c r="R3552" t="s">
        <v>8326</v>
      </c>
      <c r="S3552" s="15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8323</v>
      </c>
      <c r="R3553" t="s">
        <v>8326</v>
      </c>
      <c r="S3553" s="15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5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8321</v>
      </c>
      <c r="R3555" t="s">
        <v>8337</v>
      </c>
      <c r="S3555" s="15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8308</v>
      </c>
      <c r="R3556" t="s">
        <v>8310</v>
      </c>
      <c r="S3556" s="15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t="s">
        <v>8318</v>
      </c>
      <c r="S3557" s="15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5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8319</v>
      </c>
      <c r="R3559" t="s">
        <v>8345</v>
      </c>
      <c r="S3559" s="15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8311</v>
      </c>
      <c r="R3560" t="s">
        <v>8348</v>
      </c>
      <c r="S3560" s="15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5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8323</v>
      </c>
      <c r="R3562" t="s">
        <v>8326</v>
      </c>
      <c r="S3562" s="15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5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8308</v>
      </c>
      <c r="R3564" t="s">
        <v>8342</v>
      </c>
      <c r="S3564" s="15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8308</v>
      </c>
      <c r="R3565" t="s">
        <v>8342</v>
      </c>
      <c r="S3565" s="15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5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8311</v>
      </c>
      <c r="R3567" t="s">
        <v>8348</v>
      </c>
      <c r="S3567" s="15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8313</v>
      </c>
      <c r="R3568" t="s">
        <v>8355</v>
      </c>
      <c r="S3568" s="15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8316</v>
      </c>
      <c r="R3569" t="s">
        <v>8344</v>
      </c>
      <c r="S3569" s="15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8323</v>
      </c>
      <c r="R3570" t="s">
        <v>8326</v>
      </c>
      <c r="S3570" s="15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8321</v>
      </c>
      <c r="R3571" t="s">
        <v>8325</v>
      </c>
      <c r="S3571" s="15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8339</v>
      </c>
      <c r="S3572" s="15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8321</v>
      </c>
      <c r="R3573" t="s">
        <v>8339</v>
      </c>
      <c r="S3573" s="15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8308</v>
      </c>
      <c r="R3574" t="s">
        <v>8342</v>
      </c>
      <c r="S3574" s="15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8311</v>
      </c>
      <c r="R3575" t="s">
        <v>8352</v>
      </c>
      <c r="S3575" s="15">
        <f t="shared" si="277"/>
        <v>41471.446851851848</v>
      </c>
      <c r="T3575" s="16">
        <f t="shared" si="278"/>
        <v>41501.446851851848</v>
      </c>
      <c r="U3575">
        <f t="shared" si="279"/>
        <v>2013</v>
      </c>
    </row>
    <row r="3576" spans="1:21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8316</v>
      </c>
      <c r="R3576" t="s">
        <v>8334</v>
      </c>
      <c r="S3576" s="15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8316</v>
      </c>
      <c r="R3577" t="s">
        <v>8334</v>
      </c>
      <c r="S3577" s="15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8316</v>
      </c>
      <c r="R3578" t="s">
        <v>8334</v>
      </c>
      <c r="S3578" s="15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8316</v>
      </c>
      <c r="R3579" t="s">
        <v>8344</v>
      </c>
      <c r="S3579" s="15">
        <f t="shared" si="277"/>
        <v>41975.347523148142</v>
      </c>
      <c r="T3579" s="16">
        <f t="shared" si="278"/>
        <v>42005.347523148142</v>
      </c>
      <c r="U3579">
        <f t="shared" si="279"/>
        <v>2014</v>
      </c>
    </row>
    <row r="3580" spans="1:21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8319</v>
      </c>
      <c r="R3580" t="s">
        <v>8345</v>
      </c>
      <c r="S3580" s="15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8327</v>
      </c>
      <c r="R3581" t="s">
        <v>8354</v>
      </c>
      <c r="S3581" s="15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8311</v>
      </c>
      <c r="R3582" t="s">
        <v>8352</v>
      </c>
      <c r="S3582" s="15">
        <f t="shared" si="277"/>
        <v>41136.85805555556</v>
      </c>
      <c r="T3582" s="16">
        <f t="shared" si="278"/>
        <v>41159.32708333333</v>
      </c>
      <c r="U3582">
        <f t="shared" si="279"/>
        <v>2012</v>
      </c>
    </row>
    <row r="3583" spans="1:21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5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8313</v>
      </c>
      <c r="R3584" t="s">
        <v>8351</v>
      </c>
      <c r="S3584" s="15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8327</v>
      </c>
      <c r="R3585" t="s">
        <v>8330</v>
      </c>
      <c r="S3585" s="15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5">
        <f t="shared" si="277"/>
        <v>42019.737766203703</v>
      </c>
      <c r="T3586" s="16">
        <f t="shared" si="278"/>
        <v>42077.625</v>
      </c>
      <c r="U3586">
        <f t="shared" si="279"/>
        <v>2015</v>
      </c>
    </row>
    <row r="3587" spans="1:21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ROUND(E3587/L3587,2)</f>
        <v>1</v>
      </c>
      <c r="Q3587" s="10" t="s">
        <v>8319</v>
      </c>
      <c r="R3587" t="s">
        <v>8345</v>
      </c>
      <c r="S3587" s="15">
        <f t="shared" ref="S3587:S3650" si="282">(((J3587/60)/60)/24)+DATE(1970,1,1)</f>
        <v>42027.856990740736</v>
      </c>
      <c r="T3587" s="16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t="s">
        <v>8345</v>
      </c>
      <c r="S3588" s="15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8319</v>
      </c>
      <c r="R3589" t="s">
        <v>8345</v>
      </c>
      <c r="S3589" s="15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8319</v>
      </c>
      <c r="R3590" t="s">
        <v>8345</v>
      </c>
      <c r="S3590" s="15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8323</v>
      </c>
      <c r="R3591" t="s">
        <v>8326</v>
      </c>
      <c r="S3591" s="15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5">
        <f t="shared" si="282"/>
        <v>41985.427361111113</v>
      </c>
      <c r="T3592" s="16">
        <f t="shared" si="283"/>
        <v>42015.427361111113</v>
      </c>
      <c r="U3592">
        <f t="shared" si="284"/>
        <v>2014</v>
      </c>
    </row>
    <row r="3593" spans="1:21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8324</v>
      </c>
      <c r="S3593" s="15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8335</v>
      </c>
      <c r="S3594" s="15">
        <f t="shared" si="282"/>
        <v>41799.259039351848</v>
      </c>
      <c r="T3594" s="16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8323</v>
      </c>
      <c r="R3595" t="s">
        <v>8326</v>
      </c>
      <c r="S3595" s="15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8323</v>
      </c>
      <c r="R3596" t="s">
        <v>8326</v>
      </c>
      <c r="S3596" s="15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8323</v>
      </c>
      <c r="R3597" t="s">
        <v>8326</v>
      </c>
      <c r="S3597" s="15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8323</v>
      </c>
      <c r="R3598" t="s">
        <v>8326</v>
      </c>
      <c r="S3598" s="15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8323</v>
      </c>
      <c r="R3599" t="s">
        <v>8326</v>
      </c>
      <c r="S3599" s="15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8323</v>
      </c>
      <c r="R3600" t="s">
        <v>8326</v>
      </c>
      <c r="S3600" s="15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8308</v>
      </c>
      <c r="R3601" t="s">
        <v>8342</v>
      </c>
      <c r="S3601" s="15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5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8316</v>
      </c>
      <c r="R3603" t="s">
        <v>8344</v>
      </c>
      <c r="S3603" s="15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5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8321</v>
      </c>
      <c r="R3605" t="s">
        <v>8325</v>
      </c>
      <c r="S3605" s="15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5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8308</v>
      </c>
      <c r="R3607" t="s">
        <v>8310</v>
      </c>
      <c r="S3607" s="15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8311</v>
      </c>
      <c r="R3608" t="s">
        <v>8348</v>
      </c>
      <c r="S3608" s="15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8313</v>
      </c>
      <c r="R3609" t="s">
        <v>8351</v>
      </c>
      <c r="S3609" s="15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8308</v>
      </c>
      <c r="R3610" t="s">
        <v>8342</v>
      </c>
      <c r="S3610" s="15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8323</v>
      </c>
      <c r="R3611" t="s">
        <v>8324</v>
      </c>
      <c r="S3611" s="15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8323</v>
      </c>
      <c r="R3612" t="s">
        <v>8335</v>
      </c>
      <c r="S3612" s="15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8323</v>
      </c>
      <c r="R3613" t="s">
        <v>8326</v>
      </c>
      <c r="S3613" s="15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8323</v>
      </c>
      <c r="R3614" t="s">
        <v>8326</v>
      </c>
      <c r="S3614" s="15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5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8323</v>
      </c>
      <c r="R3616" t="s">
        <v>8326</v>
      </c>
      <c r="S3616" s="15">
        <f t="shared" si="282"/>
        <v>42358.573182870372</v>
      </c>
      <c r="T3616" s="16">
        <f t="shared" si="283"/>
        <v>42377.273611111115</v>
      </c>
      <c r="U3616">
        <f t="shared" si="284"/>
        <v>2015</v>
      </c>
    </row>
    <row r="3617" spans="1:21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8321</v>
      </c>
      <c r="R3617" t="s">
        <v>8339</v>
      </c>
      <c r="S3617" s="15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8308</v>
      </c>
      <c r="R3618" t="s">
        <v>8342</v>
      </c>
      <c r="S3618" s="15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8311</v>
      </c>
      <c r="R3619" t="s">
        <v>8352</v>
      </c>
      <c r="S3619" s="15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8311</v>
      </c>
      <c r="R3620" t="s">
        <v>8348</v>
      </c>
      <c r="S3620" s="15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8313</v>
      </c>
      <c r="R3621" t="s">
        <v>8353</v>
      </c>
      <c r="S3621" s="15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8316</v>
      </c>
      <c r="R3622" t="s">
        <v>8334</v>
      </c>
      <c r="S3622" s="15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t="s">
        <v>8334</v>
      </c>
      <c r="S3623" s="15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8308</v>
      </c>
      <c r="R3624" t="s">
        <v>8342</v>
      </c>
      <c r="S3624" s="15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8319</v>
      </c>
      <c r="R3625" t="s">
        <v>8345</v>
      </c>
      <c r="S3625" s="15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8319</v>
      </c>
      <c r="R3626" t="s">
        <v>8345</v>
      </c>
      <c r="S3626" s="15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8311</v>
      </c>
      <c r="R3627" t="s">
        <v>8356</v>
      </c>
      <c r="S3627" s="15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8326</v>
      </c>
      <c r="S3628" s="15">
        <f t="shared" si="282"/>
        <v>42444.877743055549</v>
      </c>
      <c r="T3628" s="16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8323</v>
      </c>
      <c r="R3629" t="s">
        <v>8326</v>
      </c>
      <c r="S3629" s="15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8323</v>
      </c>
      <c r="R3630" t="s">
        <v>8324</v>
      </c>
      <c r="S3630" s="15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8323</v>
      </c>
      <c r="R3631" t="s">
        <v>8324</v>
      </c>
      <c r="S3631" s="15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8323</v>
      </c>
      <c r="R3632" t="s">
        <v>8335</v>
      </c>
      <c r="S3632" s="15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8323</v>
      </c>
      <c r="R3633" t="s">
        <v>8326</v>
      </c>
      <c r="S3633" s="15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8321</v>
      </c>
      <c r="R3634" t="s">
        <v>8337</v>
      </c>
      <c r="S3634" s="15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8321</v>
      </c>
      <c r="R3635" t="s">
        <v>8325</v>
      </c>
      <c r="S3635" s="15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8321</v>
      </c>
      <c r="R3636" t="s">
        <v>8325</v>
      </c>
      <c r="S3636" s="15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8321</v>
      </c>
      <c r="R3637" t="s">
        <v>8325</v>
      </c>
      <c r="S3637" s="15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8321</v>
      </c>
      <c r="R3638" t="s">
        <v>8339</v>
      </c>
      <c r="S3638" s="15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8321</v>
      </c>
      <c r="R3639" t="s">
        <v>8339</v>
      </c>
      <c r="S3639" s="15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8321</v>
      </c>
      <c r="R3640" t="s">
        <v>8339</v>
      </c>
      <c r="S3640" s="15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5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8308</v>
      </c>
      <c r="R3642" t="s">
        <v>8342</v>
      </c>
      <c r="S3642" s="15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8342</v>
      </c>
      <c r="S3643" s="15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8308</v>
      </c>
      <c r="R3644" t="s">
        <v>8342</v>
      </c>
      <c r="S3644" s="15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8308</v>
      </c>
      <c r="R3645" t="s">
        <v>8342</v>
      </c>
      <c r="S3645" s="15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8308</v>
      </c>
      <c r="R3646" t="s">
        <v>8342</v>
      </c>
      <c r="S3646" s="15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8342</v>
      </c>
      <c r="S3647" s="15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8308</v>
      </c>
      <c r="R3648" t="s">
        <v>8342</v>
      </c>
      <c r="S3648" s="15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8308</v>
      </c>
      <c r="R3649" t="s">
        <v>8342</v>
      </c>
      <c r="S3649" s="15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0" t="s">
        <v>8308</v>
      </c>
      <c r="R3650" t="s">
        <v>8342</v>
      </c>
      <c r="S3650" s="15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ROUND(E3651/L3651,2)</f>
        <v>1</v>
      </c>
      <c r="Q3651" s="10" t="s">
        <v>8308</v>
      </c>
      <c r="R3651" t="s">
        <v>8342</v>
      </c>
      <c r="S3651" s="15">
        <f t="shared" ref="S3651:S3714" si="287">(((J3651/60)/60)/24)+DATE(1970,1,1)</f>
        <v>41865.583275462966</v>
      </c>
      <c r="T3651" s="16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8308</v>
      </c>
      <c r="R3652" t="s">
        <v>8310</v>
      </c>
      <c r="S3652" s="15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8308</v>
      </c>
      <c r="R3653" t="s">
        <v>8310</v>
      </c>
      <c r="S3653" s="15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8346</v>
      </c>
      <c r="R3654" t="s">
        <v>8347</v>
      </c>
      <c r="S3654" s="15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8316</v>
      </c>
      <c r="R3655" t="s">
        <v>8334</v>
      </c>
      <c r="S3655" s="15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8316</v>
      </c>
      <c r="R3656" t="s">
        <v>8344</v>
      </c>
      <c r="S3656" s="15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8316</v>
      </c>
      <c r="R3657" t="s">
        <v>8344</v>
      </c>
      <c r="S3657" s="15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8310</v>
      </c>
      <c r="S3658" s="15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8311</v>
      </c>
      <c r="R3659" t="s">
        <v>8348</v>
      </c>
      <c r="S3659" s="15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8311</v>
      </c>
      <c r="R3660" t="s">
        <v>8348</v>
      </c>
      <c r="S3660" s="15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8348</v>
      </c>
      <c r="S3661" s="15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8311</v>
      </c>
      <c r="R3662" t="s">
        <v>8348</v>
      </c>
      <c r="S3662" s="15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8352</v>
      </c>
      <c r="S3663" s="15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8313</v>
      </c>
      <c r="R3664" t="s">
        <v>8355</v>
      </c>
      <c r="S3664" s="15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8313</v>
      </c>
      <c r="R3665" t="s">
        <v>8351</v>
      </c>
      <c r="S3665" s="15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8313</v>
      </c>
      <c r="R3666" t="s">
        <v>8351</v>
      </c>
      <c r="S3666" s="15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8327</v>
      </c>
      <c r="R3667" t="s">
        <v>8330</v>
      </c>
      <c r="S3667" s="15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8327</v>
      </c>
      <c r="R3668" t="s">
        <v>8330</v>
      </c>
      <c r="S3668" s="15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8327</v>
      </c>
      <c r="R3669" t="s">
        <v>8330</v>
      </c>
      <c r="S3669" s="15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8327</v>
      </c>
      <c r="R3670" t="s">
        <v>8330</v>
      </c>
      <c r="S3670" s="15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8327</v>
      </c>
      <c r="R3671" t="s">
        <v>8330</v>
      </c>
      <c r="S3671" s="15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8313</v>
      </c>
      <c r="R3672" t="s">
        <v>8353</v>
      </c>
      <c r="S3672" s="15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8316</v>
      </c>
      <c r="R3673" t="s">
        <v>8334</v>
      </c>
      <c r="S3673" s="15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5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8319</v>
      </c>
      <c r="R3675" t="s">
        <v>8345</v>
      </c>
      <c r="S3675" s="15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8319</v>
      </c>
      <c r="R3676" t="s">
        <v>8345</v>
      </c>
      <c r="S3676" s="15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8319</v>
      </c>
      <c r="R3677" t="s">
        <v>8345</v>
      </c>
      <c r="S3677" s="15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8319</v>
      </c>
      <c r="R3678" t="s">
        <v>8345</v>
      </c>
      <c r="S3678" s="15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8319</v>
      </c>
      <c r="R3679" t="s">
        <v>8345</v>
      </c>
      <c r="S3679" s="15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5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8319</v>
      </c>
      <c r="R3681" t="s">
        <v>8345</v>
      </c>
      <c r="S3681" s="15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8319</v>
      </c>
      <c r="R3682" t="s">
        <v>8345</v>
      </c>
      <c r="S3682" s="15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8319</v>
      </c>
      <c r="R3683" t="s">
        <v>8345</v>
      </c>
      <c r="S3683" s="15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8311</v>
      </c>
      <c r="R3684" t="s">
        <v>8356</v>
      </c>
      <c r="S3684" s="15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8323</v>
      </c>
      <c r="R3685" t="s">
        <v>8326</v>
      </c>
      <c r="S3685" s="15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8326</v>
      </c>
      <c r="S3686" s="15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8323</v>
      </c>
      <c r="R3687" t="s">
        <v>8324</v>
      </c>
      <c r="S3687" s="15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8323</v>
      </c>
      <c r="R3688" t="s">
        <v>8324</v>
      </c>
      <c r="S3688" s="15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8323</v>
      </c>
      <c r="R3689" t="s">
        <v>8324</v>
      </c>
      <c r="S3689" s="15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8335</v>
      </c>
      <c r="S3690" s="15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8335</v>
      </c>
      <c r="S3691" s="15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8323</v>
      </c>
      <c r="R3692" t="s">
        <v>8335</v>
      </c>
      <c r="S3692" s="15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8323</v>
      </c>
      <c r="R3693" t="s">
        <v>8335</v>
      </c>
      <c r="S3693" s="15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8335</v>
      </c>
      <c r="S3694" s="15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8326</v>
      </c>
      <c r="S3695" s="15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8323</v>
      </c>
      <c r="R3696" t="s">
        <v>8326</v>
      </c>
      <c r="S3696" s="15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8323</v>
      </c>
      <c r="R3697" t="s">
        <v>8326</v>
      </c>
      <c r="S3697" s="15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8323</v>
      </c>
      <c r="R3698" t="s">
        <v>8326</v>
      </c>
      <c r="S3698" s="15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8326</v>
      </c>
      <c r="S3699" s="15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8326</v>
      </c>
      <c r="S3700" s="15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8323</v>
      </c>
      <c r="R3701" t="s">
        <v>8326</v>
      </c>
      <c r="S3701" s="15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8323</v>
      </c>
      <c r="R3702" t="s">
        <v>8326</v>
      </c>
      <c r="S3702" s="15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8323</v>
      </c>
      <c r="R3703" t="s">
        <v>8326</v>
      </c>
      <c r="S3703" s="15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8323</v>
      </c>
      <c r="R3704" t="s">
        <v>8326</v>
      </c>
      <c r="S3704" s="15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5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e">
        <f t="shared" si="286"/>
        <v>#DIV/0!</v>
      </c>
      <c r="Q3706" s="10" t="s">
        <v>8321</v>
      </c>
      <c r="R3706" t="s">
        <v>8337</v>
      </c>
      <c r="S3706" s="15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t="e">
        <f t="shared" si="286"/>
        <v>#DIV/0!</v>
      </c>
      <c r="Q3707" s="10" t="s">
        <v>8321</v>
      </c>
      <c r="R3707" t="s">
        <v>8337</v>
      </c>
      <c r="S3707" s="15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t="e">
        <f t="shared" si="286"/>
        <v>#DIV/0!</v>
      </c>
      <c r="Q3708" s="10" t="s">
        <v>8321</v>
      </c>
      <c r="R3708" t="s">
        <v>8337</v>
      </c>
      <c r="S3708" s="15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t="e">
        <f t="shared" si="286"/>
        <v>#DIV/0!</v>
      </c>
      <c r="Q3709" s="10" t="s">
        <v>8321</v>
      </c>
      <c r="R3709" t="s">
        <v>8337</v>
      </c>
      <c r="S3709" s="15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t="e">
        <f t="shared" si="286"/>
        <v>#DIV/0!</v>
      </c>
      <c r="Q3710" s="10" t="s">
        <v>8321</v>
      </c>
      <c r="R3710" t="s">
        <v>8337</v>
      </c>
      <c r="S3710" s="15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t="e">
        <f t="shared" si="286"/>
        <v>#DIV/0!</v>
      </c>
      <c r="Q3711" s="10" t="s">
        <v>8321</v>
      </c>
      <c r="R3711" t="s">
        <v>8337</v>
      </c>
      <c r="S3711" s="15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t="e">
        <f t="shared" si="286"/>
        <v>#DIV/0!</v>
      </c>
      <c r="Q3712" s="10" t="s">
        <v>8321</v>
      </c>
      <c r="R3712" t="s">
        <v>8337</v>
      </c>
      <c r="S3712" s="15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t="e">
        <f t="shared" si="286"/>
        <v>#DIV/0!</v>
      </c>
      <c r="Q3713" s="10" t="s">
        <v>8321</v>
      </c>
      <c r="R3713" t="s">
        <v>8337</v>
      </c>
      <c r="S3713" s="15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t="e">
        <f t="shared" si="286"/>
        <v>#DIV/0!</v>
      </c>
      <c r="Q3714" s="10" t="s">
        <v>8321</v>
      </c>
      <c r="R3714" t="s">
        <v>8337</v>
      </c>
      <c r="S3714" s="15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t="e">
        <f t="shared" ref="P3715:P3778" si="291">ROUND(E3715/L3715,2)</f>
        <v>#DIV/0!</v>
      </c>
      <c r="Q3715" s="10" t="s">
        <v>8321</v>
      </c>
      <c r="R3715" t="s">
        <v>8337</v>
      </c>
      <c r="S3715" s="15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t="e">
        <f t="shared" si="291"/>
        <v>#DIV/0!</v>
      </c>
      <c r="Q3716" s="10" t="s">
        <v>8321</v>
      </c>
      <c r="R3716" t="s">
        <v>8337</v>
      </c>
      <c r="S3716" s="15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t="e">
        <f t="shared" si="291"/>
        <v>#DIV/0!</v>
      </c>
      <c r="Q3717" s="10" t="s">
        <v>8321</v>
      </c>
      <c r="R3717" t="s">
        <v>8337</v>
      </c>
      <c r="S3717" s="15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t="e">
        <f t="shared" si="291"/>
        <v>#DIV/0!</v>
      </c>
      <c r="Q3718" s="10" t="s">
        <v>8321</v>
      </c>
      <c r="R3718" t="s">
        <v>8337</v>
      </c>
      <c r="S3718" s="15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e">
        <f t="shared" si="291"/>
        <v>#DIV/0!</v>
      </c>
      <c r="Q3719" s="10" t="s">
        <v>8321</v>
      </c>
      <c r="R3719" t="s">
        <v>8325</v>
      </c>
      <c r="S3719" s="15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t="e">
        <f t="shared" si="291"/>
        <v>#DIV/0!</v>
      </c>
      <c r="Q3720" s="10" t="s">
        <v>8321</v>
      </c>
      <c r="R3720" t="s">
        <v>8325</v>
      </c>
      <c r="S3720" s="15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t="e">
        <f t="shared" si="291"/>
        <v>#DIV/0!</v>
      </c>
      <c r="Q3721" s="10" t="s">
        <v>8321</v>
      </c>
      <c r="R3721" t="s">
        <v>8325</v>
      </c>
      <c r="S3721" s="15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t="e">
        <f t="shared" si="291"/>
        <v>#DIV/0!</v>
      </c>
      <c r="Q3722" s="10" t="s">
        <v>8321</v>
      </c>
      <c r="R3722" t="s">
        <v>8325</v>
      </c>
      <c r="S3722" s="15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t="e">
        <f t="shared" si="291"/>
        <v>#DIV/0!</v>
      </c>
      <c r="Q3723" s="10" t="s">
        <v>8321</v>
      </c>
      <c r="R3723" t="s">
        <v>8325</v>
      </c>
      <c r="S3723" s="15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t="e">
        <f t="shared" si="291"/>
        <v>#DIV/0!</v>
      </c>
      <c r="Q3724" s="10" t="s">
        <v>8321</v>
      </c>
      <c r="R3724" t="s">
        <v>8325</v>
      </c>
      <c r="S3724" s="15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e">
        <f t="shared" si="291"/>
        <v>#DIV/0!</v>
      </c>
      <c r="Q3725" s="10" t="s">
        <v>8321</v>
      </c>
      <c r="R3725" t="s">
        <v>8325</v>
      </c>
      <c r="S3725" s="15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t="e">
        <f t="shared" si="291"/>
        <v>#DIV/0!</v>
      </c>
      <c r="Q3726" s="10" t="s">
        <v>8321</v>
      </c>
      <c r="R3726" t="s">
        <v>8325</v>
      </c>
      <c r="S3726" s="15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t="e">
        <f t="shared" si="291"/>
        <v>#DIV/0!</v>
      </c>
      <c r="Q3727" s="10" t="s">
        <v>8321</v>
      </c>
      <c r="R3727" t="s">
        <v>8325</v>
      </c>
      <c r="S3727" s="15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t="e">
        <f t="shared" si="291"/>
        <v>#DIV/0!</v>
      </c>
      <c r="Q3728" s="10" t="s">
        <v>8321</v>
      </c>
      <c r="R3728" t="s">
        <v>8325</v>
      </c>
      <c r="S3728" s="15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t="e">
        <f t="shared" si="291"/>
        <v>#DIV/0!</v>
      </c>
      <c r="Q3729" s="10" t="s">
        <v>8321</v>
      </c>
      <c r="R3729" t="s">
        <v>8325</v>
      </c>
      <c r="S3729" s="15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t="e">
        <f t="shared" si="291"/>
        <v>#DIV/0!</v>
      </c>
      <c r="Q3730" s="10" t="s">
        <v>8321</v>
      </c>
      <c r="R3730" t="s">
        <v>8325</v>
      </c>
      <c r="S3730" s="15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t="e">
        <f t="shared" si="291"/>
        <v>#DIV/0!</v>
      </c>
      <c r="Q3731" s="10" t="s">
        <v>8321</v>
      </c>
      <c r="R3731" t="s">
        <v>8325</v>
      </c>
      <c r="S3731" s="15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t="e">
        <f t="shared" si="291"/>
        <v>#DIV/0!</v>
      </c>
      <c r="Q3732" s="10" t="s">
        <v>8321</v>
      </c>
      <c r="R3732" t="s">
        <v>8325</v>
      </c>
      <c r="S3732" s="15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e">
        <f t="shared" si="291"/>
        <v>#DIV/0!</v>
      </c>
      <c r="Q3733" s="10" t="s">
        <v>8321</v>
      </c>
      <c r="R3733" t="s">
        <v>8325</v>
      </c>
      <c r="S3733" s="15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t="e">
        <f t="shared" si="291"/>
        <v>#DIV/0!</v>
      </c>
      <c r="Q3734" s="10" t="s">
        <v>8321</v>
      </c>
      <c r="R3734" t="s">
        <v>8325</v>
      </c>
      <c r="S3734" s="15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t="e">
        <f t="shared" si="291"/>
        <v>#DIV/0!</v>
      </c>
      <c r="Q3735" s="10" t="s">
        <v>8321</v>
      </c>
      <c r="R3735" t="s">
        <v>8325</v>
      </c>
      <c r="S3735" s="15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t="e">
        <f t="shared" si="291"/>
        <v>#DIV/0!</v>
      </c>
      <c r="Q3736" s="10" t="s">
        <v>8321</v>
      </c>
      <c r="R3736" t="s">
        <v>8325</v>
      </c>
      <c r="S3736" s="15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t="e">
        <f t="shared" si="291"/>
        <v>#DIV/0!</v>
      </c>
      <c r="Q3737" s="10" t="s">
        <v>8321</v>
      </c>
      <c r="R3737" t="s">
        <v>8325</v>
      </c>
      <c r="S3737" s="15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t="e">
        <f t="shared" si="291"/>
        <v>#DIV/0!</v>
      </c>
      <c r="Q3738" s="10" t="s">
        <v>8321</v>
      </c>
      <c r="R3738" t="s">
        <v>8325</v>
      </c>
      <c r="S3738" s="15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t="e">
        <f t="shared" si="291"/>
        <v>#DIV/0!</v>
      </c>
      <c r="Q3739" s="10" t="s">
        <v>8321</v>
      </c>
      <c r="R3739" t="s">
        <v>8325</v>
      </c>
      <c r="S3739" s="15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t="e">
        <f t="shared" si="291"/>
        <v>#DIV/0!</v>
      </c>
      <c r="Q3740" s="10" t="s">
        <v>8321</v>
      </c>
      <c r="R3740" t="s">
        <v>8325</v>
      </c>
      <c r="S3740" s="15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t="e">
        <f t="shared" si="291"/>
        <v>#DIV/0!</v>
      </c>
      <c r="Q3741" s="10" t="s">
        <v>8321</v>
      </c>
      <c r="R3741" t="s">
        <v>8325</v>
      </c>
      <c r="S3741" s="15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t="e">
        <f t="shared" si="291"/>
        <v>#DIV/0!</v>
      </c>
      <c r="Q3742" s="10" t="s">
        <v>8321</v>
      </c>
      <c r="R3742" t="s">
        <v>8325</v>
      </c>
      <c r="S3742" s="15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t="e">
        <f t="shared" si="291"/>
        <v>#DIV/0!</v>
      </c>
      <c r="Q3743" s="10" t="s">
        <v>8321</v>
      </c>
      <c r="R3743" t="s">
        <v>8325</v>
      </c>
      <c r="S3743" s="15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t="e">
        <f t="shared" si="291"/>
        <v>#DIV/0!</v>
      </c>
      <c r="Q3744" s="10" t="s">
        <v>8321</v>
      </c>
      <c r="R3744" t="s">
        <v>8325</v>
      </c>
      <c r="S3744" s="15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t="e">
        <f t="shared" si="291"/>
        <v>#DIV/0!</v>
      </c>
      <c r="Q3745" s="10" t="s">
        <v>8321</v>
      </c>
      <c r="R3745" t="s">
        <v>8325</v>
      </c>
      <c r="S3745" s="15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t="e">
        <f t="shared" si="291"/>
        <v>#DIV/0!</v>
      </c>
      <c r="Q3746" s="10" t="s">
        <v>8321</v>
      </c>
      <c r="R3746" t="s">
        <v>8325</v>
      </c>
      <c r="S3746" s="15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t="e">
        <f t="shared" si="291"/>
        <v>#DIV/0!</v>
      </c>
      <c r="Q3747" s="10" t="s">
        <v>8321</v>
      </c>
      <c r="R3747" t="s">
        <v>8325</v>
      </c>
      <c r="S3747" s="15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t="e">
        <f t="shared" si="291"/>
        <v>#DIV/0!</v>
      </c>
      <c r="Q3748" s="10" t="s">
        <v>8321</v>
      </c>
      <c r="R3748" t="s">
        <v>8325</v>
      </c>
      <c r="S3748" s="15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t="e">
        <f t="shared" si="291"/>
        <v>#DIV/0!</v>
      </c>
      <c r="Q3749" s="10" t="s">
        <v>8321</v>
      </c>
      <c r="R3749" t="s">
        <v>8339</v>
      </c>
      <c r="S3749" s="15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t="e">
        <f t="shared" si="291"/>
        <v>#DIV/0!</v>
      </c>
      <c r="Q3750" s="10" t="s">
        <v>8321</v>
      </c>
      <c r="R3750" t="s">
        <v>8339</v>
      </c>
      <c r="S3750" s="15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t="e">
        <f t="shared" si="291"/>
        <v>#DIV/0!</v>
      </c>
      <c r="Q3751" s="10" t="s">
        <v>8321</v>
      </c>
      <c r="R3751" t="s">
        <v>8339</v>
      </c>
      <c r="S3751" s="15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t="e">
        <f t="shared" si="291"/>
        <v>#DIV/0!</v>
      </c>
      <c r="Q3752" s="10" t="s">
        <v>8321</v>
      </c>
      <c r="R3752" t="s">
        <v>8339</v>
      </c>
      <c r="S3752" s="15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t="e">
        <f t="shared" si="291"/>
        <v>#DIV/0!</v>
      </c>
      <c r="Q3753" s="10" t="s">
        <v>8321</v>
      </c>
      <c r="R3753" t="s">
        <v>8339</v>
      </c>
      <c r="S3753" s="15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t="e">
        <f t="shared" si="291"/>
        <v>#DIV/0!</v>
      </c>
      <c r="Q3754" s="10" t="s">
        <v>8321</v>
      </c>
      <c r="R3754" t="s">
        <v>8339</v>
      </c>
      <c r="S3754" s="15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t="e">
        <f t="shared" si="291"/>
        <v>#DIV/0!</v>
      </c>
      <c r="Q3755" s="10" t="s">
        <v>8321</v>
      </c>
      <c r="R3755" t="s">
        <v>8339</v>
      </c>
      <c r="S3755" s="15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t="e">
        <f t="shared" si="291"/>
        <v>#DIV/0!</v>
      </c>
      <c r="Q3756" s="10" t="s">
        <v>8321</v>
      </c>
      <c r="R3756" t="s">
        <v>8339</v>
      </c>
      <c r="S3756" s="15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t="e">
        <f t="shared" si="291"/>
        <v>#DIV/0!</v>
      </c>
      <c r="Q3757" s="10" t="s">
        <v>8321</v>
      </c>
      <c r="R3757" t="s">
        <v>8339</v>
      </c>
      <c r="S3757" s="15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t="e">
        <f t="shared" si="291"/>
        <v>#DIV/0!</v>
      </c>
      <c r="Q3758" s="10" t="s">
        <v>8321</v>
      </c>
      <c r="R3758" t="s">
        <v>8339</v>
      </c>
      <c r="S3758" s="15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t="e">
        <f t="shared" si="291"/>
        <v>#DIV/0!</v>
      </c>
      <c r="Q3759" s="10" t="s">
        <v>8321</v>
      </c>
      <c r="R3759" t="s">
        <v>8339</v>
      </c>
      <c r="S3759" s="15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t="e">
        <f t="shared" si="291"/>
        <v>#DIV/0!</v>
      </c>
      <c r="Q3760" s="10" t="s">
        <v>8321</v>
      </c>
      <c r="R3760" t="s">
        <v>8339</v>
      </c>
      <c r="S3760" s="15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t="e">
        <f t="shared" si="291"/>
        <v>#DIV/0!</v>
      </c>
      <c r="Q3761" s="10" t="s">
        <v>8321</v>
      </c>
      <c r="R3761" t="s">
        <v>8339</v>
      </c>
      <c r="S3761" s="15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t="e">
        <f t="shared" si="291"/>
        <v>#DIV/0!</v>
      </c>
      <c r="Q3762" s="10" t="s">
        <v>8321</v>
      </c>
      <c r="R3762" t="s">
        <v>8339</v>
      </c>
      <c r="S3762" s="15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t="e">
        <f t="shared" si="291"/>
        <v>#DIV/0!</v>
      </c>
      <c r="Q3763" s="10" t="s">
        <v>8321</v>
      </c>
      <c r="R3763" t="s">
        <v>8339</v>
      </c>
      <c r="S3763" s="15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e">
        <f t="shared" si="291"/>
        <v>#DIV/0!</v>
      </c>
      <c r="Q3764" s="10" t="s">
        <v>8321</v>
      </c>
      <c r="R3764" t="s">
        <v>8339</v>
      </c>
      <c r="S3764" s="15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t="e">
        <f t="shared" si="291"/>
        <v>#DIV/0!</v>
      </c>
      <c r="Q3765" s="10" t="s">
        <v>8321</v>
      </c>
      <c r="R3765" t="s">
        <v>8339</v>
      </c>
      <c r="S3765" s="15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t="e">
        <f t="shared" si="291"/>
        <v>#DIV/0!</v>
      </c>
      <c r="Q3766" s="10" t="s">
        <v>8321</v>
      </c>
      <c r="R3766" t="s">
        <v>8339</v>
      </c>
      <c r="S3766" s="15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t="e">
        <f t="shared" si="291"/>
        <v>#DIV/0!</v>
      </c>
      <c r="Q3767" s="10" t="s">
        <v>8321</v>
      </c>
      <c r="R3767" t="s">
        <v>8339</v>
      </c>
      <c r="S3767" s="15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t="e">
        <f t="shared" si="291"/>
        <v>#DIV/0!</v>
      </c>
      <c r="Q3768" s="10" t="s">
        <v>8321</v>
      </c>
      <c r="R3768" t="s">
        <v>8339</v>
      </c>
      <c r="S3768" s="15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t="e">
        <f t="shared" si="291"/>
        <v>#DIV/0!</v>
      </c>
      <c r="Q3769" s="10" t="s">
        <v>8321</v>
      </c>
      <c r="R3769" t="s">
        <v>8339</v>
      </c>
      <c r="S3769" s="15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t="e">
        <f t="shared" si="291"/>
        <v>#DIV/0!</v>
      </c>
      <c r="Q3770" s="10" t="s">
        <v>8321</v>
      </c>
      <c r="R3770" t="s">
        <v>8339</v>
      </c>
      <c r="S3770" s="15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t="e">
        <f t="shared" si="291"/>
        <v>#DIV/0!</v>
      </c>
      <c r="Q3771" s="10" t="s">
        <v>8321</v>
      </c>
      <c r="R3771" t="s">
        <v>8339</v>
      </c>
      <c r="S3771" s="15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t="e">
        <f t="shared" si="291"/>
        <v>#DIV/0!</v>
      </c>
      <c r="Q3772" s="10" t="s">
        <v>8321</v>
      </c>
      <c r="R3772" t="s">
        <v>8339</v>
      </c>
      <c r="S3772" s="15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t="e">
        <f t="shared" si="291"/>
        <v>#DIV/0!</v>
      </c>
      <c r="Q3773" s="10" t="s">
        <v>8321</v>
      </c>
      <c r="R3773" t="s">
        <v>8339</v>
      </c>
      <c r="S3773" s="15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t="e">
        <f t="shared" si="291"/>
        <v>#DIV/0!</v>
      </c>
      <c r="Q3774" s="10" t="s">
        <v>8321</v>
      </c>
      <c r="R3774" t="s">
        <v>8339</v>
      </c>
      <c r="S3774" s="15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t="e">
        <f t="shared" si="291"/>
        <v>#DIV/0!</v>
      </c>
      <c r="Q3775" s="10" t="s">
        <v>8321</v>
      </c>
      <c r="R3775" t="s">
        <v>8339</v>
      </c>
      <c r="S3775" s="15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t="e">
        <f t="shared" si="291"/>
        <v>#DIV/0!</v>
      </c>
      <c r="Q3776" s="10" t="s">
        <v>8308</v>
      </c>
      <c r="R3776" t="s">
        <v>8342</v>
      </c>
      <c r="S3776" s="15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t="e">
        <f t="shared" si="291"/>
        <v>#DIV/0!</v>
      </c>
      <c r="Q3777" s="10" t="s">
        <v>8308</v>
      </c>
      <c r="R3777" t="s">
        <v>8342</v>
      </c>
      <c r="S3777" s="15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t="e">
        <f t="shared" si="291"/>
        <v>#DIV/0!</v>
      </c>
      <c r="Q3778" s="10" t="s">
        <v>8308</v>
      </c>
      <c r="R3778" t="s">
        <v>8342</v>
      </c>
      <c r="S3778" s="15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t="e">
        <f t="shared" ref="P3779:P3842" si="296">ROUND(E3779/L3779,2)</f>
        <v>#DIV/0!</v>
      </c>
      <c r="Q3779" s="10" t="s">
        <v>8308</v>
      </c>
      <c r="R3779" t="s">
        <v>8342</v>
      </c>
      <c r="S3779" s="15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t="e">
        <f t="shared" si="296"/>
        <v>#DIV/0!</v>
      </c>
      <c r="Q3780" s="10" t="s">
        <v>8308</v>
      </c>
      <c r="R3780" t="s">
        <v>8342</v>
      </c>
      <c r="S3780" s="15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t="e">
        <f t="shared" si="296"/>
        <v>#DIV/0!</v>
      </c>
      <c r="Q3781" s="10" t="s">
        <v>8308</v>
      </c>
      <c r="R3781" t="s">
        <v>8342</v>
      </c>
      <c r="S3781" s="15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t="e">
        <f t="shared" si="296"/>
        <v>#DIV/0!</v>
      </c>
      <c r="Q3782" s="10" t="s">
        <v>8308</v>
      </c>
      <c r="R3782" t="s">
        <v>8342</v>
      </c>
      <c r="S3782" s="15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t="e">
        <f t="shared" si="296"/>
        <v>#DIV/0!</v>
      </c>
      <c r="Q3783" s="10" t="s">
        <v>8308</v>
      </c>
      <c r="R3783" t="s">
        <v>8342</v>
      </c>
      <c r="S3783" s="15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t="e">
        <f t="shared" si="296"/>
        <v>#DIV/0!</v>
      </c>
      <c r="Q3784" s="10" t="s">
        <v>8308</v>
      </c>
      <c r="R3784" t="s">
        <v>8342</v>
      </c>
      <c r="S3784" s="15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t="e">
        <f t="shared" si="296"/>
        <v>#DIV/0!</v>
      </c>
      <c r="Q3785" s="10" t="s">
        <v>8308</v>
      </c>
      <c r="R3785" t="s">
        <v>8342</v>
      </c>
      <c r="S3785" s="15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t="e">
        <f t="shared" si="296"/>
        <v>#DIV/0!</v>
      </c>
      <c r="Q3786" s="10" t="s">
        <v>8308</v>
      </c>
      <c r="R3786" t="s">
        <v>8342</v>
      </c>
      <c r="S3786" s="15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t="e">
        <f t="shared" si="296"/>
        <v>#DIV/0!</v>
      </c>
      <c r="Q3787" s="10" t="s">
        <v>8308</v>
      </c>
      <c r="R3787" t="s">
        <v>8342</v>
      </c>
      <c r="S3787" s="15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t="e">
        <f t="shared" si="296"/>
        <v>#DIV/0!</v>
      </c>
      <c r="Q3788" s="10" t="s">
        <v>8308</v>
      </c>
      <c r="R3788" t="s">
        <v>8342</v>
      </c>
      <c r="S3788" s="15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t="e">
        <f t="shared" si="296"/>
        <v>#DIV/0!</v>
      </c>
      <c r="Q3789" s="10" t="s">
        <v>8308</v>
      </c>
      <c r="R3789" t="s">
        <v>8342</v>
      </c>
      <c r="S3789" s="15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t="e">
        <f t="shared" si="296"/>
        <v>#DIV/0!</v>
      </c>
      <c r="Q3790" s="10" t="s">
        <v>8308</v>
      </c>
      <c r="R3790" t="s">
        <v>8342</v>
      </c>
      <c r="S3790" s="15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t="e">
        <f t="shared" si="296"/>
        <v>#DIV/0!</v>
      </c>
      <c r="Q3791" s="10" t="s">
        <v>8308</v>
      </c>
      <c r="R3791" t="s">
        <v>8342</v>
      </c>
      <c r="S3791" s="15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t="e">
        <f t="shared" si="296"/>
        <v>#DIV/0!</v>
      </c>
      <c r="Q3792" s="10" t="s">
        <v>8308</v>
      </c>
      <c r="R3792" t="s">
        <v>8342</v>
      </c>
      <c r="S3792" s="15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t="e">
        <f t="shared" si="296"/>
        <v>#DIV/0!</v>
      </c>
      <c r="Q3793" s="10" t="s">
        <v>8308</v>
      </c>
      <c r="R3793" t="s">
        <v>8342</v>
      </c>
      <c r="S3793" s="15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t="e">
        <f t="shared" si="296"/>
        <v>#DIV/0!</v>
      </c>
      <c r="Q3794" s="10" t="s">
        <v>8308</v>
      </c>
      <c r="R3794" t="s">
        <v>8342</v>
      </c>
      <c r="S3794" s="15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t="e">
        <f t="shared" si="296"/>
        <v>#DIV/0!</v>
      </c>
      <c r="Q3795" s="10" t="s">
        <v>8308</v>
      </c>
      <c r="R3795" t="s">
        <v>8342</v>
      </c>
      <c r="S3795" s="15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t="e">
        <f t="shared" si="296"/>
        <v>#DIV/0!</v>
      </c>
      <c r="Q3796" s="10" t="s">
        <v>8308</v>
      </c>
      <c r="R3796" t="s">
        <v>8342</v>
      </c>
      <c r="S3796" s="15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t="e">
        <f t="shared" si="296"/>
        <v>#DIV/0!</v>
      </c>
      <c r="Q3797" s="10" t="s">
        <v>8308</v>
      </c>
      <c r="R3797" t="s">
        <v>8342</v>
      </c>
      <c r="S3797" s="15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t="e">
        <f t="shared" si="296"/>
        <v>#DIV/0!</v>
      </c>
      <c r="Q3798" s="10" t="s">
        <v>8308</v>
      </c>
      <c r="R3798" t="s">
        <v>8342</v>
      </c>
      <c r="S3798" s="15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t="e">
        <f t="shared" si="296"/>
        <v>#DIV/0!</v>
      </c>
      <c r="Q3799" s="10" t="s">
        <v>8308</v>
      </c>
      <c r="R3799" t="s">
        <v>8342</v>
      </c>
      <c r="S3799" s="15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t="e">
        <f t="shared" si="296"/>
        <v>#DIV/0!</v>
      </c>
      <c r="Q3800" s="10" t="s">
        <v>8308</v>
      </c>
      <c r="R3800" t="s">
        <v>8342</v>
      </c>
      <c r="S3800" s="15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t="e">
        <f t="shared" si="296"/>
        <v>#DIV/0!</v>
      </c>
      <c r="Q3801" s="10" t="s">
        <v>8308</v>
      </c>
      <c r="R3801" t="s">
        <v>8342</v>
      </c>
      <c r="S3801" s="15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t="e">
        <f t="shared" si="296"/>
        <v>#DIV/0!</v>
      </c>
      <c r="Q3802" s="10" t="s">
        <v>8308</v>
      </c>
      <c r="R3802" t="s">
        <v>8342</v>
      </c>
      <c r="S3802" s="15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t="e">
        <f t="shared" si="296"/>
        <v>#DIV/0!</v>
      </c>
      <c r="Q3803" s="10" t="s">
        <v>8308</v>
      </c>
      <c r="R3803" t="s">
        <v>8310</v>
      </c>
      <c r="S3803" s="15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t="e">
        <f t="shared" si="296"/>
        <v>#DIV/0!</v>
      </c>
      <c r="Q3804" s="10" t="s">
        <v>8308</v>
      </c>
      <c r="R3804" t="s">
        <v>8310</v>
      </c>
      <c r="S3804" s="15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t="e">
        <f t="shared" si="296"/>
        <v>#DIV/0!</v>
      </c>
      <c r="Q3805" s="10" t="s">
        <v>8308</v>
      </c>
      <c r="R3805" t="s">
        <v>8310</v>
      </c>
      <c r="S3805" s="15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t="e">
        <f t="shared" si="296"/>
        <v>#DIV/0!</v>
      </c>
      <c r="Q3806" s="10" t="s">
        <v>8311</v>
      </c>
      <c r="R3806" t="s">
        <v>8352</v>
      </c>
      <c r="S3806" s="15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t="e">
        <f t="shared" si="296"/>
        <v>#DIV/0!</v>
      </c>
      <c r="Q3807" s="10" t="s">
        <v>8311</v>
      </c>
      <c r="R3807" t="s">
        <v>8352</v>
      </c>
      <c r="S3807" s="15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t="e">
        <f t="shared" si="296"/>
        <v>#DIV/0!</v>
      </c>
      <c r="Q3808" s="10" t="s">
        <v>8311</v>
      </c>
      <c r="R3808" t="s">
        <v>8352</v>
      </c>
      <c r="S3808" s="15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t="e">
        <f t="shared" si="296"/>
        <v>#DIV/0!</v>
      </c>
      <c r="Q3809" s="10" t="s">
        <v>8311</v>
      </c>
      <c r="R3809" t="s">
        <v>8352</v>
      </c>
      <c r="S3809" s="15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t="e">
        <f t="shared" si="296"/>
        <v>#DIV/0!</v>
      </c>
      <c r="Q3810" s="10" t="s">
        <v>8311</v>
      </c>
      <c r="R3810" t="s">
        <v>8352</v>
      </c>
      <c r="S3810" s="15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t="e">
        <f t="shared" si="296"/>
        <v>#DIV/0!</v>
      </c>
      <c r="Q3811" s="10" t="s">
        <v>8311</v>
      </c>
      <c r="R3811" t="s">
        <v>8352</v>
      </c>
      <c r="S3811" s="15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t="e">
        <f t="shared" si="296"/>
        <v>#DIV/0!</v>
      </c>
      <c r="Q3812" s="10" t="s">
        <v>8327</v>
      </c>
      <c r="R3812" t="s">
        <v>8350</v>
      </c>
      <c r="S3812" s="15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t="e">
        <f t="shared" si="296"/>
        <v>#DIV/0!</v>
      </c>
      <c r="Q3813" s="10" t="s">
        <v>8327</v>
      </c>
      <c r="R3813" t="s">
        <v>8328</v>
      </c>
      <c r="S3813" s="15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t="e">
        <f t="shared" si="296"/>
        <v>#DIV/0!</v>
      </c>
      <c r="Q3814" s="10" t="s">
        <v>8327</v>
      </c>
      <c r="R3814" t="s">
        <v>8328</v>
      </c>
      <c r="S3814" s="15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t="e">
        <f t="shared" si="296"/>
        <v>#DIV/0!</v>
      </c>
      <c r="Q3815" s="10" t="s">
        <v>8327</v>
      </c>
      <c r="R3815" t="s">
        <v>8350</v>
      </c>
      <c r="S3815" s="15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t="e">
        <f t="shared" si="296"/>
        <v>#DIV/0!</v>
      </c>
      <c r="Q3816" s="10" t="s">
        <v>8327</v>
      </c>
      <c r="R3816" t="s">
        <v>8350</v>
      </c>
      <c r="S3816" s="15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t="e">
        <f t="shared" si="296"/>
        <v>#DIV/0!</v>
      </c>
      <c r="Q3817" s="10" t="s">
        <v>8327</v>
      </c>
      <c r="R3817" t="s">
        <v>8350</v>
      </c>
      <c r="S3817" s="15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t="e">
        <f t="shared" si="296"/>
        <v>#DIV/0!</v>
      </c>
      <c r="Q3818" s="10" t="s">
        <v>8327</v>
      </c>
      <c r="R3818" t="s">
        <v>8350</v>
      </c>
      <c r="S3818" s="15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t="e">
        <f t="shared" si="296"/>
        <v>#DIV/0!</v>
      </c>
      <c r="Q3819" s="10" t="s">
        <v>8327</v>
      </c>
      <c r="R3819" t="s">
        <v>8350</v>
      </c>
      <c r="S3819" s="15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t="e">
        <f t="shared" si="296"/>
        <v>#DIV/0!</v>
      </c>
      <c r="Q3820" s="10" t="s">
        <v>8327</v>
      </c>
      <c r="R3820" t="s">
        <v>8350</v>
      </c>
      <c r="S3820" s="15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t="e">
        <f t="shared" si="296"/>
        <v>#DIV/0!</v>
      </c>
      <c r="Q3821" s="10" t="s">
        <v>8327</v>
      </c>
      <c r="R3821" t="s">
        <v>8350</v>
      </c>
      <c r="S3821" s="15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t="e">
        <f t="shared" si="296"/>
        <v>#DIV/0!</v>
      </c>
      <c r="Q3822" s="10" t="s">
        <v>8327</v>
      </c>
      <c r="R3822" t="s">
        <v>8350</v>
      </c>
      <c r="S3822" s="15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t="e">
        <f t="shared" si="296"/>
        <v>#DIV/0!</v>
      </c>
      <c r="Q3823" s="10" t="s">
        <v>8327</v>
      </c>
      <c r="R3823" t="s">
        <v>8350</v>
      </c>
      <c r="S3823" s="15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t="e">
        <f t="shared" si="296"/>
        <v>#DIV/0!</v>
      </c>
      <c r="Q3824" s="10" t="s">
        <v>8327</v>
      </c>
      <c r="R3824" t="s">
        <v>8350</v>
      </c>
      <c r="S3824" s="15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t="e">
        <f t="shared" si="296"/>
        <v>#DIV/0!</v>
      </c>
      <c r="Q3825" s="10" t="s">
        <v>8327</v>
      </c>
      <c r="R3825" t="s">
        <v>8350</v>
      </c>
      <c r="S3825" s="15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t="e">
        <f t="shared" si="296"/>
        <v>#DIV/0!</v>
      </c>
      <c r="Q3826" s="10" t="s">
        <v>8327</v>
      </c>
      <c r="R3826" t="s">
        <v>8350</v>
      </c>
      <c r="S3826" s="15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t="e">
        <f t="shared" si="296"/>
        <v>#DIV/0!</v>
      </c>
      <c r="Q3827" s="10" t="s">
        <v>8308</v>
      </c>
      <c r="R3827" t="s">
        <v>8310</v>
      </c>
      <c r="S3827" s="15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t="e">
        <f t="shared" si="296"/>
        <v>#DIV/0!</v>
      </c>
      <c r="Q3828" s="10" t="s">
        <v>8308</v>
      </c>
      <c r="R3828" t="s">
        <v>8310</v>
      </c>
      <c r="S3828" s="15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t="e">
        <f t="shared" si="296"/>
        <v>#DIV/0!</v>
      </c>
      <c r="Q3829" s="10" t="s">
        <v>8346</v>
      </c>
      <c r="R3829" t="s">
        <v>8347</v>
      </c>
      <c r="S3829" s="15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t="e">
        <f t="shared" si="296"/>
        <v>#DIV/0!</v>
      </c>
      <c r="Q3830" s="10" t="s">
        <v>8346</v>
      </c>
      <c r="R3830" t="s">
        <v>8347</v>
      </c>
      <c r="S3830" s="15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t="e">
        <f t="shared" si="296"/>
        <v>#DIV/0!</v>
      </c>
      <c r="Q3831" s="10" t="s">
        <v>8346</v>
      </c>
      <c r="R3831" t="s">
        <v>8347</v>
      </c>
      <c r="S3831" s="15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t="e">
        <f t="shared" si="296"/>
        <v>#DIV/0!</v>
      </c>
      <c r="Q3832" s="10" t="s">
        <v>8346</v>
      </c>
      <c r="R3832" t="s">
        <v>8347</v>
      </c>
      <c r="S3832" s="15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t="e">
        <f t="shared" si="296"/>
        <v>#DIV/0!</v>
      </c>
      <c r="Q3833" s="10" t="s">
        <v>8346</v>
      </c>
      <c r="R3833" t="s">
        <v>8347</v>
      </c>
      <c r="S3833" s="15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t="e">
        <f t="shared" si="296"/>
        <v>#DIV/0!</v>
      </c>
      <c r="Q3834" s="10" t="s">
        <v>8346</v>
      </c>
      <c r="R3834" t="s">
        <v>8347</v>
      </c>
      <c r="S3834" s="15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t="e">
        <f t="shared" si="296"/>
        <v>#DIV/0!</v>
      </c>
      <c r="Q3835" s="10" t="s">
        <v>8346</v>
      </c>
      <c r="R3835" t="s">
        <v>8347</v>
      </c>
      <c r="S3835" s="15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t="e">
        <f t="shared" si="296"/>
        <v>#DIV/0!</v>
      </c>
      <c r="Q3836" s="10" t="s">
        <v>8346</v>
      </c>
      <c r="R3836" t="s">
        <v>8347</v>
      </c>
      <c r="S3836" s="15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t="e">
        <f t="shared" si="296"/>
        <v>#DIV/0!</v>
      </c>
      <c r="Q3837" s="10" t="s">
        <v>8346</v>
      </c>
      <c r="R3837" t="s">
        <v>8347</v>
      </c>
      <c r="S3837" s="15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t="e">
        <f t="shared" si="296"/>
        <v>#DIV/0!</v>
      </c>
      <c r="Q3838" s="10" t="s">
        <v>8346</v>
      </c>
      <c r="R3838" t="s">
        <v>8347</v>
      </c>
      <c r="S3838" s="15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t="e">
        <f t="shared" si="296"/>
        <v>#DIV/0!</v>
      </c>
      <c r="Q3839" s="10" t="s">
        <v>8346</v>
      </c>
      <c r="R3839" t="s">
        <v>8347</v>
      </c>
      <c r="S3839" s="15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t="e">
        <f t="shared" si="296"/>
        <v>#DIV/0!</v>
      </c>
      <c r="Q3840" s="10" t="s">
        <v>8346</v>
      </c>
      <c r="R3840" t="s">
        <v>8347</v>
      </c>
      <c r="S3840" s="15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t="e">
        <f t="shared" si="296"/>
        <v>#DIV/0!</v>
      </c>
      <c r="Q3841" s="10" t="s">
        <v>8346</v>
      </c>
      <c r="R3841" t="s">
        <v>8347</v>
      </c>
      <c r="S3841" s="15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t="e">
        <f t="shared" si="296"/>
        <v>#DIV/0!</v>
      </c>
      <c r="Q3842" s="10" t="s">
        <v>8346</v>
      </c>
      <c r="R3842" t="s">
        <v>8347</v>
      </c>
      <c r="S3842" s="15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t="e">
        <f t="shared" ref="P3843:P3906" si="301">ROUND(E3843/L3843,2)</f>
        <v>#DIV/0!</v>
      </c>
      <c r="Q3843" s="10" t="s">
        <v>8316</v>
      </c>
      <c r="R3843" t="s">
        <v>8334</v>
      </c>
      <c r="S3843" s="15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t="e">
        <f t="shared" si="301"/>
        <v>#DIV/0!</v>
      </c>
      <c r="Q3844" s="10" t="s">
        <v>8316</v>
      </c>
      <c r="R3844" t="s">
        <v>8334</v>
      </c>
      <c r="S3844" s="15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t="e">
        <f t="shared" si="301"/>
        <v>#DIV/0!</v>
      </c>
      <c r="Q3845" s="10" t="s">
        <v>8316</v>
      </c>
      <c r="R3845" t="s">
        <v>8334</v>
      </c>
      <c r="S3845" s="15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t="e">
        <f t="shared" si="301"/>
        <v>#DIV/0!</v>
      </c>
      <c r="Q3846" s="10" t="s">
        <v>8316</v>
      </c>
      <c r="R3846" t="s">
        <v>8334</v>
      </c>
      <c r="S3846" s="15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t="e">
        <f t="shared" si="301"/>
        <v>#DIV/0!</v>
      </c>
      <c r="Q3847" s="10" t="s">
        <v>8316</v>
      </c>
      <c r="R3847" t="s">
        <v>8334</v>
      </c>
      <c r="S3847" s="15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t="e">
        <f t="shared" si="301"/>
        <v>#DIV/0!</v>
      </c>
      <c r="Q3848" s="10" t="s">
        <v>8316</v>
      </c>
      <c r="R3848" t="s">
        <v>8334</v>
      </c>
      <c r="S3848" s="15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t="e">
        <f t="shared" si="301"/>
        <v>#DIV/0!</v>
      </c>
      <c r="Q3849" s="10" t="s">
        <v>8316</v>
      </c>
      <c r="R3849" t="s">
        <v>8344</v>
      </c>
      <c r="S3849" s="15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t="e">
        <f t="shared" si="301"/>
        <v>#DIV/0!</v>
      </c>
      <c r="Q3850" s="10" t="s">
        <v>8316</v>
      </c>
      <c r="R3850" t="s">
        <v>8344</v>
      </c>
      <c r="S3850" s="15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t="e">
        <f t="shared" si="301"/>
        <v>#DIV/0!</v>
      </c>
      <c r="Q3851" s="10" t="s">
        <v>8316</v>
      </c>
      <c r="R3851" t="s">
        <v>8344</v>
      </c>
      <c r="S3851" s="15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t="e">
        <f t="shared" si="301"/>
        <v>#DIV/0!</v>
      </c>
      <c r="Q3852" s="10" t="s">
        <v>8316</v>
      </c>
      <c r="R3852" t="s">
        <v>8344</v>
      </c>
      <c r="S3852" s="15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t="e">
        <f t="shared" si="301"/>
        <v>#DIV/0!</v>
      </c>
      <c r="Q3853" s="10" t="s">
        <v>8316</v>
      </c>
      <c r="R3853" t="s">
        <v>8344</v>
      </c>
      <c r="S3853" s="15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t="e">
        <f t="shared" si="301"/>
        <v>#DIV/0!</v>
      </c>
      <c r="Q3854" s="10" t="s">
        <v>8319</v>
      </c>
      <c r="R3854" t="s">
        <v>8345</v>
      </c>
      <c r="S3854" s="15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t="e">
        <f t="shared" si="301"/>
        <v>#DIV/0!</v>
      </c>
      <c r="Q3855" s="10" t="s">
        <v>8319</v>
      </c>
      <c r="R3855" t="s">
        <v>8345</v>
      </c>
      <c r="S3855" s="15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t="e">
        <f t="shared" si="301"/>
        <v>#DIV/0!</v>
      </c>
      <c r="Q3856" s="10" t="s">
        <v>8319</v>
      </c>
      <c r="R3856" t="s">
        <v>8345</v>
      </c>
      <c r="S3856" s="15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t="e">
        <f t="shared" si="301"/>
        <v>#DIV/0!</v>
      </c>
      <c r="Q3857" s="10" t="s">
        <v>8319</v>
      </c>
      <c r="R3857" t="s">
        <v>8345</v>
      </c>
      <c r="S3857" s="15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t="e">
        <f t="shared" si="301"/>
        <v>#DIV/0!</v>
      </c>
      <c r="Q3858" s="10" t="s">
        <v>8319</v>
      </c>
      <c r="R3858" t="s">
        <v>8345</v>
      </c>
      <c r="S3858" s="15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t="e">
        <f t="shared" si="301"/>
        <v>#DIV/0!</v>
      </c>
      <c r="Q3859" s="10" t="s">
        <v>8319</v>
      </c>
      <c r="R3859" t="s">
        <v>8345</v>
      </c>
      <c r="S3859" s="15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t="e">
        <f t="shared" si="301"/>
        <v>#DIV/0!</v>
      </c>
      <c r="Q3860" s="10" t="s">
        <v>8319</v>
      </c>
      <c r="R3860" t="s">
        <v>8345</v>
      </c>
      <c r="S3860" s="15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t="e">
        <f t="shared" si="301"/>
        <v>#DIV/0!</v>
      </c>
      <c r="Q3861" s="10" t="s">
        <v>8319</v>
      </c>
      <c r="R3861" t="s">
        <v>8345</v>
      </c>
      <c r="S3861" s="15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t="e">
        <f t="shared" si="301"/>
        <v>#DIV/0!</v>
      </c>
      <c r="Q3862" s="10" t="s">
        <v>8319</v>
      </c>
      <c r="R3862" t="s">
        <v>8345</v>
      </c>
      <c r="S3862" s="15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t="e">
        <f t="shared" si="301"/>
        <v>#DIV/0!</v>
      </c>
      <c r="Q3863" s="10" t="s">
        <v>8319</v>
      </c>
      <c r="R3863" t="s">
        <v>8345</v>
      </c>
      <c r="S3863" s="15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t="e">
        <f t="shared" si="301"/>
        <v>#DIV/0!</v>
      </c>
      <c r="Q3864" s="10" t="s">
        <v>8327</v>
      </c>
      <c r="R3864" t="s">
        <v>8354</v>
      </c>
      <c r="S3864" s="15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t="e">
        <f t="shared" si="301"/>
        <v>#DIV/0!</v>
      </c>
      <c r="Q3865" s="10" t="s">
        <v>8327</v>
      </c>
      <c r="R3865" t="s">
        <v>8354</v>
      </c>
      <c r="S3865" s="15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t="e">
        <f t="shared" si="301"/>
        <v>#DIV/0!</v>
      </c>
      <c r="Q3866" s="10" t="s">
        <v>8327</v>
      </c>
      <c r="R3866" t="s">
        <v>8354</v>
      </c>
      <c r="S3866" s="15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t="e">
        <f t="shared" si="301"/>
        <v>#DIV/0!</v>
      </c>
      <c r="Q3867" s="10" t="s">
        <v>8327</v>
      </c>
      <c r="R3867" t="s">
        <v>8354</v>
      </c>
      <c r="S3867" s="15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t="e">
        <f t="shared" si="301"/>
        <v>#DIV/0!</v>
      </c>
      <c r="Q3868" s="10" t="s">
        <v>8327</v>
      </c>
      <c r="R3868" t="s">
        <v>8354</v>
      </c>
      <c r="S3868" s="15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t="e">
        <f t="shared" si="301"/>
        <v>#DIV/0!</v>
      </c>
      <c r="Q3869" s="10" t="s">
        <v>8327</v>
      </c>
      <c r="R3869" t="s">
        <v>8354</v>
      </c>
      <c r="S3869" s="15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t="e">
        <f t="shared" si="301"/>
        <v>#DIV/0!</v>
      </c>
      <c r="Q3870" s="10" t="s">
        <v>8327</v>
      </c>
      <c r="R3870" t="s">
        <v>8354</v>
      </c>
      <c r="S3870" s="15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t="e">
        <f t="shared" si="301"/>
        <v>#DIV/0!</v>
      </c>
      <c r="Q3871" s="10" t="s">
        <v>8308</v>
      </c>
      <c r="R3871" t="s">
        <v>8310</v>
      </c>
      <c r="S3871" s="15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t="e">
        <f t="shared" si="301"/>
        <v>#DIV/0!</v>
      </c>
      <c r="Q3872" s="10" t="s">
        <v>8308</v>
      </c>
      <c r="R3872" t="s">
        <v>8310</v>
      </c>
      <c r="S3872" s="15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t="e">
        <f t="shared" si="301"/>
        <v>#DIV/0!</v>
      </c>
      <c r="Q3873" s="10" t="s">
        <v>8308</v>
      </c>
      <c r="R3873" t="s">
        <v>8310</v>
      </c>
      <c r="S3873" s="15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t="e">
        <f t="shared" si="301"/>
        <v>#DIV/0!</v>
      </c>
      <c r="Q3874" s="10" t="s">
        <v>8311</v>
      </c>
      <c r="R3874" t="s">
        <v>8348</v>
      </c>
      <c r="S3874" s="15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t="e">
        <f t="shared" si="301"/>
        <v>#DIV/0!</v>
      </c>
      <c r="Q3875" s="10" t="s">
        <v>8311</v>
      </c>
      <c r="R3875" t="s">
        <v>8348</v>
      </c>
      <c r="S3875" s="15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t="e">
        <f t="shared" si="301"/>
        <v>#DIV/0!</v>
      </c>
      <c r="Q3876" s="10" t="s">
        <v>8311</v>
      </c>
      <c r="R3876" t="s">
        <v>8348</v>
      </c>
      <c r="S3876" s="15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t="e">
        <f t="shared" si="301"/>
        <v>#DIV/0!</v>
      </c>
      <c r="Q3877" s="10" t="s">
        <v>8311</v>
      </c>
      <c r="R3877" t="s">
        <v>8348</v>
      </c>
      <c r="S3877" s="15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t="e">
        <f t="shared" si="301"/>
        <v>#DIV/0!</v>
      </c>
      <c r="Q3878" s="10" t="s">
        <v>8311</v>
      </c>
      <c r="R3878" t="s">
        <v>8348</v>
      </c>
      <c r="S3878" s="15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t="e">
        <f t="shared" si="301"/>
        <v>#DIV/0!</v>
      </c>
      <c r="Q3879" s="10" t="s">
        <v>8311</v>
      </c>
      <c r="R3879" t="s">
        <v>8348</v>
      </c>
      <c r="S3879" s="15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t="e">
        <f t="shared" si="301"/>
        <v>#DIV/0!</v>
      </c>
      <c r="Q3880" s="10" t="s">
        <v>8311</v>
      </c>
      <c r="R3880" t="s">
        <v>8348</v>
      </c>
      <c r="S3880" s="15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t="e">
        <f t="shared" si="301"/>
        <v>#DIV/0!</v>
      </c>
      <c r="Q3881" s="10" t="s">
        <v>8311</v>
      </c>
      <c r="R3881" t="s">
        <v>8348</v>
      </c>
      <c r="S3881" s="15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t="e">
        <f t="shared" si="301"/>
        <v>#DIV/0!</v>
      </c>
      <c r="Q3882" s="10" t="s">
        <v>8311</v>
      </c>
      <c r="R3882" t="s">
        <v>8348</v>
      </c>
      <c r="S3882" s="15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t="e">
        <f t="shared" si="301"/>
        <v>#DIV/0!</v>
      </c>
      <c r="Q3883" s="10" t="s">
        <v>8311</v>
      </c>
      <c r="R3883" t="s">
        <v>8348</v>
      </c>
      <c r="S3883" s="15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t="e">
        <f t="shared" si="301"/>
        <v>#DIV/0!</v>
      </c>
      <c r="Q3884" s="10" t="s">
        <v>8311</v>
      </c>
      <c r="R3884" t="s">
        <v>8348</v>
      </c>
      <c r="S3884" s="15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t="e">
        <f t="shared" si="301"/>
        <v>#DIV/0!</v>
      </c>
      <c r="Q3885" s="10" t="s">
        <v>8311</v>
      </c>
      <c r="R3885" t="s">
        <v>8348</v>
      </c>
      <c r="S3885" s="15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t="e">
        <f t="shared" si="301"/>
        <v>#DIV/0!</v>
      </c>
      <c r="Q3886" s="10" t="s">
        <v>8311</v>
      </c>
      <c r="R3886" t="s">
        <v>8348</v>
      </c>
      <c r="S3886" s="15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t="e">
        <f t="shared" si="301"/>
        <v>#DIV/0!</v>
      </c>
      <c r="Q3887" s="10" t="s">
        <v>8311</v>
      </c>
      <c r="R3887" t="s">
        <v>8348</v>
      </c>
      <c r="S3887" s="15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t="e">
        <f t="shared" si="301"/>
        <v>#DIV/0!</v>
      </c>
      <c r="Q3888" s="10" t="s">
        <v>8311</v>
      </c>
      <c r="R3888" t="s">
        <v>8348</v>
      </c>
      <c r="S3888" s="15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t="e">
        <f t="shared" si="301"/>
        <v>#DIV/0!</v>
      </c>
      <c r="Q3889" s="10" t="s">
        <v>8311</v>
      </c>
      <c r="R3889" t="s">
        <v>8348</v>
      </c>
      <c r="S3889" s="15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t="e">
        <f t="shared" si="301"/>
        <v>#DIV/0!</v>
      </c>
      <c r="Q3890" s="10" t="s">
        <v>8311</v>
      </c>
      <c r="R3890" t="s">
        <v>8348</v>
      </c>
      <c r="S3890" s="15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t="e">
        <f t="shared" si="301"/>
        <v>#DIV/0!</v>
      </c>
      <c r="Q3891" s="10" t="s">
        <v>8311</v>
      </c>
      <c r="R3891" t="s">
        <v>8348</v>
      </c>
      <c r="S3891" s="15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t="e">
        <f t="shared" si="301"/>
        <v>#DIV/0!</v>
      </c>
      <c r="Q3892" s="10" t="s">
        <v>8311</v>
      </c>
      <c r="R3892" t="s">
        <v>8348</v>
      </c>
      <c r="S3892" s="15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t="e">
        <f t="shared" si="301"/>
        <v>#DIV/0!</v>
      </c>
      <c r="Q3893" s="10" t="s">
        <v>8311</v>
      </c>
      <c r="R3893" t="s">
        <v>8352</v>
      </c>
      <c r="S3893" s="15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t="e">
        <f t="shared" si="301"/>
        <v>#DIV/0!</v>
      </c>
      <c r="Q3894" s="10" t="s">
        <v>8311</v>
      </c>
      <c r="R3894" t="s">
        <v>8352</v>
      </c>
      <c r="S3894" s="15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t="e">
        <f t="shared" si="301"/>
        <v>#DIV/0!</v>
      </c>
      <c r="Q3895" s="10" t="s">
        <v>8311</v>
      </c>
      <c r="R3895" t="s">
        <v>8352</v>
      </c>
      <c r="S3895" s="15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t="e">
        <f t="shared" si="301"/>
        <v>#DIV/0!</v>
      </c>
      <c r="Q3896" s="10" t="s">
        <v>8311</v>
      </c>
      <c r="R3896" t="s">
        <v>8352</v>
      </c>
      <c r="S3896" s="15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t="e">
        <f t="shared" si="301"/>
        <v>#DIV/0!</v>
      </c>
      <c r="Q3897" s="10" t="s">
        <v>8311</v>
      </c>
      <c r="R3897" t="s">
        <v>8352</v>
      </c>
      <c r="S3897" s="15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t="e">
        <f t="shared" si="301"/>
        <v>#DIV/0!</v>
      </c>
      <c r="Q3898" s="10" t="s">
        <v>8311</v>
      </c>
      <c r="R3898" t="s">
        <v>8352</v>
      </c>
      <c r="S3898" s="15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t="e">
        <f t="shared" si="301"/>
        <v>#DIV/0!</v>
      </c>
      <c r="Q3899" s="10" t="s">
        <v>8313</v>
      </c>
      <c r="R3899" t="s">
        <v>8355</v>
      </c>
      <c r="S3899" s="15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t="e">
        <f t="shared" si="301"/>
        <v>#DIV/0!</v>
      </c>
      <c r="Q3900" s="10" t="s">
        <v>8313</v>
      </c>
      <c r="R3900" t="s">
        <v>8355</v>
      </c>
      <c r="S3900" s="15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t="e">
        <f t="shared" si="301"/>
        <v>#DIV/0!</v>
      </c>
      <c r="Q3901" s="10" t="s">
        <v>8313</v>
      </c>
      <c r="R3901" t="s">
        <v>8355</v>
      </c>
      <c r="S3901" s="15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t="e">
        <f t="shared" si="301"/>
        <v>#DIV/0!</v>
      </c>
      <c r="Q3902" s="10" t="s">
        <v>8313</v>
      </c>
      <c r="R3902" t="s">
        <v>8355</v>
      </c>
      <c r="S3902" s="15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t="e">
        <f t="shared" si="301"/>
        <v>#DIV/0!</v>
      </c>
      <c r="Q3903" s="10" t="s">
        <v>8313</v>
      </c>
      <c r="R3903" t="s">
        <v>8355</v>
      </c>
      <c r="S3903" s="15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t="e">
        <f t="shared" si="301"/>
        <v>#DIV/0!</v>
      </c>
      <c r="Q3904" s="10" t="s">
        <v>8313</v>
      </c>
      <c r="R3904" t="s">
        <v>8355</v>
      </c>
      <c r="S3904" s="15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t="e">
        <f t="shared" si="301"/>
        <v>#DIV/0!</v>
      </c>
      <c r="Q3905" s="10" t="s">
        <v>8311</v>
      </c>
      <c r="R3905" t="s">
        <v>8349</v>
      </c>
      <c r="S3905" s="15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t="e">
        <f t="shared" si="301"/>
        <v>#DIV/0!</v>
      </c>
      <c r="Q3906" s="10" t="s">
        <v>8311</v>
      </c>
      <c r="R3906" t="s">
        <v>8349</v>
      </c>
      <c r="S3906" s="15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t="e">
        <f t="shared" ref="P3907:P3970" si="306">ROUND(E3907/L3907,2)</f>
        <v>#DIV/0!</v>
      </c>
      <c r="Q3907" s="10" t="s">
        <v>8311</v>
      </c>
      <c r="R3907" t="s">
        <v>8349</v>
      </c>
      <c r="S3907" s="15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t="e">
        <f t="shared" si="306"/>
        <v>#DIV/0!</v>
      </c>
      <c r="Q3908" s="10" t="s">
        <v>8313</v>
      </c>
      <c r="R3908" t="s">
        <v>8351</v>
      </c>
      <c r="S3908" s="15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t="e">
        <f t="shared" si="306"/>
        <v>#DIV/0!</v>
      </c>
      <c r="Q3909" s="10" t="s">
        <v>8313</v>
      </c>
      <c r="R3909" t="s">
        <v>8351</v>
      </c>
      <c r="S3909" s="15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t="e">
        <f t="shared" si="306"/>
        <v>#DIV/0!</v>
      </c>
      <c r="Q3910" s="10" t="s">
        <v>8313</v>
      </c>
      <c r="R3910" t="s">
        <v>8351</v>
      </c>
      <c r="S3910" s="15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t="e">
        <f t="shared" si="306"/>
        <v>#DIV/0!</v>
      </c>
      <c r="Q3911" s="10" t="s">
        <v>8313</v>
      </c>
      <c r="R3911" t="s">
        <v>8351</v>
      </c>
      <c r="S3911" s="15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t="e">
        <f t="shared" si="306"/>
        <v>#DIV/0!</v>
      </c>
      <c r="Q3912" s="10" t="s">
        <v>8313</v>
      </c>
      <c r="R3912" t="s">
        <v>8351</v>
      </c>
      <c r="S3912" s="15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t="e">
        <f t="shared" si="306"/>
        <v>#DIV/0!</v>
      </c>
      <c r="Q3913" s="10" t="s">
        <v>8313</v>
      </c>
      <c r="R3913" t="s">
        <v>8351</v>
      </c>
      <c r="S3913" s="15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t="e">
        <f t="shared" si="306"/>
        <v>#DIV/0!</v>
      </c>
      <c r="Q3914" s="10" t="s">
        <v>8313</v>
      </c>
      <c r="R3914" t="s">
        <v>8351</v>
      </c>
      <c r="S3914" s="15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t="e">
        <f t="shared" si="306"/>
        <v>#DIV/0!</v>
      </c>
      <c r="Q3915" s="10" t="s">
        <v>8327</v>
      </c>
      <c r="R3915" t="s">
        <v>8330</v>
      </c>
      <c r="S3915" s="15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t="e">
        <f t="shared" si="306"/>
        <v>#DIV/0!</v>
      </c>
      <c r="Q3916" s="10" t="s">
        <v>8327</v>
      </c>
      <c r="R3916" t="s">
        <v>8330</v>
      </c>
      <c r="S3916" s="15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t="e">
        <f t="shared" si="306"/>
        <v>#DIV/0!</v>
      </c>
      <c r="Q3917" s="10" t="s">
        <v>8327</v>
      </c>
      <c r="R3917" t="s">
        <v>8330</v>
      </c>
      <c r="S3917" s="15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t="e">
        <f t="shared" si="306"/>
        <v>#DIV/0!</v>
      </c>
      <c r="Q3918" s="10" t="s">
        <v>8327</v>
      </c>
      <c r="R3918" t="s">
        <v>8330</v>
      </c>
      <c r="S3918" s="15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t="e">
        <f t="shared" si="306"/>
        <v>#DIV/0!</v>
      </c>
      <c r="Q3919" s="10" t="s">
        <v>8327</v>
      </c>
      <c r="R3919" t="s">
        <v>8330</v>
      </c>
      <c r="S3919" s="15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t="e">
        <f t="shared" si="306"/>
        <v>#DIV/0!</v>
      </c>
      <c r="Q3920" s="10" t="s">
        <v>8327</v>
      </c>
      <c r="R3920" t="s">
        <v>8330</v>
      </c>
      <c r="S3920" s="15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t="e">
        <f t="shared" si="306"/>
        <v>#DIV/0!</v>
      </c>
      <c r="Q3921" s="10" t="s">
        <v>8327</v>
      </c>
      <c r="R3921" t="s">
        <v>8330</v>
      </c>
      <c r="S3921" s="15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t="e">
        <f t="shared" si="306"/>
        <v>#DIV/0!</v>
      </c>
      <c r="Q3922" s="10" t="s">
        <v>8327</v>
      </c>
      <c r="R3922" t="s">
        <v>8330</v>
      </c>
      <c r="S3922" s="15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t="e">
        <f t="shared" si="306"/>
        <v>#DIV/0!</v>
      </c>
      <c r="Q3923" s="10" t="s">
        <v>8327</v>
      </c>
      <c r="R3923" t="s">
        <v>8330</v>
      </c>
      <c r="S3923" s="15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t="e">
        <f t="shared" si="306"/>
        <v>#DIV/0!</v>
      </c>
      <c r="Q3924" s="10" t="s">
        <v>8327</v>
      </c>
      <c r="R3924" t="s">
        <v>8330</v>
      </c>
      <c r="S3924" s="15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t="e">
        <f t="shared" si="306"/>
        <v>#DIV/0!</v>
      </c>
      <c r="Q3925" s="10" t="s">
        <v>8327</v>
      </c>
      <c r="R3925" t="s">
        <v>8330</v>
      </c>
      <c r="S3925" s="15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t="e">
        <f t="shared" si="306"/>
        <v>#DIV/0!</v>
      </c>
      <c r="Q3926" s="10" t="s">
        <v>8327</v>
      </c>
      <c r="R3926" t="s">
        <v>8330</v>
      </c>
      <c r="S3926" s="15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t="e">
        <f t="shared" si="306"/>
        <v>#DIV/0!</v>
      </c>
      <c r="Q3927" s="10" t="s">
        <v>8327</v>
      </c>
      <c r="R3927" t="s">
        <v>8330</v>
      </c>
      <c r="S3927" s="15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t="e">
        <f t="shared" si="306"/>
        <v>#DIV/0!</v>
      </c>
      <c r="Q3928" s="10" t="s">
        <v>8327</v>
      </c>
      <c r="R3928" t="s">
        <v>8330</v>
      </c>
      <c r="S3928" s="15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t="e">
        <f t="shared" si="306"/>
        <v>#DIV/0!</v>
      </c>
      <c r="Q3929" s="10" t="s">
        <v>8313</v>
      </c>
      <c r="R3929" t="s">
        <v>8314</v>
      </c>
      <c r="S3929" s="15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t="e">
        <f t="shared" si="306"/>
        <v>#DIV/0!</v>
      </c>
      <c r="Q3930" s="10" t="s">
        <v>8313</v>
      </c>
      <c r="R3930" t="s">
        <v>8314</v>
      </c>
      <c r="S3930" s="15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t="e">
        <f t="shared" si="306"/>
        <v>#DIV/0!</v>
      </c>
      <c r="Q3931" s="10" t="s">
        <v>8313</v>
      </c>
      <c r="R3931" t="s">
        <v>8314</v>
      </c>
      <c r="S3931" s="15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t="e">
        <f t="shared" si="306"/>
        <v>#DIV/0!</v>
      </c>
      <c r="Q3932" s="10" t="s">
        <v>8313</v>
      </c>
      <c r="R3932" t="s">
        <v>8314</v>
      </c>
      <c r="S3932" s="15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t="e">
        <f t="shared" si="306"/>
        <v>#DIV/0!</v>
      </c>
      <c r="Q3933" s="10" t="s">
        <v>8316</v>
      </c>
      <c r="R3933" t="s">
        <v>8344</v>
      </c>
      <c r="S3933" s="15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t="e">
        <f t="shared" si="306"/>
        <v>#DIV/0!</v>
      </c>
      <c r="Q3934" s="10" t="s">
        <v>8316</v>
      </c>
      <c r="R3934" t="s">
        <v>8344</v>
      </c>
      <c r="S3934" s="15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t="e">
        <f t="shared" si="306"/>
        <v>#DIV/0!</v>
      </c>
      <c r="Q3935" s="10" t="s">
        <v>8316</v>
      </c>
      <c r="R3935" t="s">
        <v>8344</v>
      </c>
      <c r="S3935" s="15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t="e">
        <f t="shared" si="306"/>
        <v>#DIV/0!</v>
      </c>
      <c r="Q3936" s="10" t="s">
        <v>8316</v>
      </c>
      <c r="R3936" t="s">
        <v>8344</v>
      </c>
      <c r="S3936" s="15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t="e">
        <f t="shared" si="306"/>
        <v>#DIV/0!</v>
      </c>
      <c r="Q3937" s="10" t="s">
        <v>8316</v>
      </c>
      <c r="R3937" t="s">
        <v>8344</v>
      </c>
      <c r="S3937" s="15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t="e">
        <f t="shared" si="306"/>
        <v>#DIV/0!</v>
      </c>
      <c r="Q3938" s="10" t="s">
        <v>8313</v>
      </c>
      <c r="R3938" t="s">
        <v>8353</v>
      </c>
      <c r="S3938" s="15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t="e">
        <f t="shared" si="306"/>
        <v>#DIV/0!</v>
      </c>
      <c r="Q3939" s="10" t="s">
        <v>8313</v>
      </c>
      <c r="R3939" t="s">
        <v>8353</v>
      </c>
      <c r="S3939" s="15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t="e">
        <f t="shared" si="306"/>
        <v>#DIV/0!</v>
      </c>
      <c r="Q3940" s="10" t="s">
        <v>8313</v>
      </c>
      <c r="R3940" t="s">
        <v>8353</v>
      </c>
      <c r="S3940" s="15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t="e">
        <f t="shared" si="306"/>
        <v>#DIV/0!</v>
      </c>
      <c r="Q3941" s="10" t="s">
        <v>8313</v>
      </c>
      <c r="R3941" t="s">
        <v>8353</v>
      </c>
      <c r="S3941" s="15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t="e">
        <f t="shared" si="306"/>
        <v>#DIV/0!</v>
      </c>
      <c r="Q3942" s="10" t="s">
        <v>8313</v>
      </c>
      <c r="R3942" t="s">
        <v>8353</v>
      </c>
      <c r="S3942" s="15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t="e">
        <f t="shared" si="306"/>
        <v>#DIV/0!</v>
      </c>
      <c r="Q3943" s="10" t="s">
        <v>8316</v>
      </c>
      <c r="R3943" t="s">
        <v>8334</v>
      </c>
      <c r="S3943" s="15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t="e">
        <f t="shared" si="306"/>
        <v>#DIV/0!</v>
      </c>
      <c r="Q3944" s="10" t="s">
        <v>8316</v>
      </c>
      <c r="R3944" t="s">
        <v>8334</v>
      </c>
      <c r="S3944" s="15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t="e">
        <f t="shared" si="306"/>
        <v>#DIV/0!</v>
      </c>
      <c r="Q3945" s="10" t="s">
        <v>8308</v>
      </c>
      <c r="R3945" t="s">
        <v>8342</v>
      </c>
      <c r="S3945" s="15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e">
        <f t="shared" si="306"/>
        <v>#DIV/0!</v>
      </c>
      <c r="Q3946" s="10" t="s">
        <v>8308</v>
      </c>
      <c r="R3946" t="s">
        <v>8342</v>
      </c>
      <c r="S3946" s="15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t="e">
        <f t="shared" si="306"/>
        <v>#DIV/0!</v>
      </c>
      <c r="Q3947" s="10" t="s">
        <v>8308</v>
      </c>
      <c r="R3947" t="s">
        <v>8342</v>
      </c>
      <c r="S3947" s="15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t="e">
        <f t="shared" si="306"/>
        <v>#DIV/0!</v>
      </c>
      <c r="Q3948" s="10" t="s">
        <v>8308</v>
      </c>
      <c r="R3948" t="s">
        <v>8342</v>
      </c>
      <c r="S3948" s="15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t="e">
        <f t="shared" si="306"/>
        <v>#DIV/0!</v>
      </c>
      <c r="Q3949" s="10" t="s">
        <v>8308</v>
      </c>
      <c r="R3949" t="s">
        <v>8342</v>
      </c>
      <c r="S3949" s="15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t="e">
        <f t="shared" si="306"/>
        <v>#DIV/0!</v>
      </c>
      <c r="Q3950" s="10" t="s">
        <v>8308</v>
      </c>
      <c r="R3950" t="s">
        <v>8342</v>
      </c>
      <c r="S3950" s="15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t="e">
        <f t="shared" si="306"/>
        <v>#DIV/0!</v>
      </c>
      <c r="Q3951" s="10" t="s">
        <v>8308</v>
      </c>
      <c r="R3951" t="s">
        <v>8342</v>
      </c>
      <c r="S3951" s="15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t="e">
        <f t="shared" si="306"/>
        <v>#DIV/0!</v>
      </c>
      <c r="Q3952" s="10" t="s">
        <v>8308</v>
      </c>
      <c r="R3952" t="s">
        <v>8342</v>
      </c>
      <c r="S3952" s="15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t="e">
        <f t="shared" si="306"/>
        <v>#DIV/0!</v>
      </c>
      <c r="Q3953" s="10" t="s">
        <v>8308</v>
      </c>
      <c r="R3953" t="s">
        <v>8342</v>
      </c>
      <c r="S3953" s="15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t="e">
        <f t="shared" si="306"/>
        <v>#DIV/0!</v>
      </c>
      <c r="Q3954" s="10" t="s">
        <v>8308</v>
      </c>
      <c r="R3954" t="s">
        <v>8342</v>
      </c>
      <c r="S3954" s="15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t="e">
        <f t="shared" si="306"/>
        <v>#DIV/0!</v>
      </c>
      <c r="Q3955" s="10" t="s">
        <v>8308</v>
      </c>
      <c r="R3955" t="s">
        <v>8342</v>
      </c>
      <c r="S3955" s="15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t="e">
        <f t="shared" si="306"/>
        <v>#DIV/0!</v>
      </c>
      <c r="Q3956" s="10" t="s">
        <v>8308</v>
      </c>
      <c r="R3956" t="s">
        <v>8342</v>
      </c>
      <c r="S3956" s="15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t="e">
        <f t="shared" si="306"/>
        <v>#DIV/0!</v>
      </c>
      <c r="Q3957" s="10" t="s">
        <v>8308</v>
      </c>
      <c r="R3957" t="s">
        <v>8342</v>
      </c>
      <c r="S3957" s="15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t="e">
        <f t="shared" si="306"/>
        <v>#DIV/0!</v>
      </c>
      <c r="Q3958" s="10" t="s">
        <v>8308</v>
      </c>
      <c r="R3958" t="s">
        <v>8342</v>
      </c>
      <c r="S3958" s="15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t="e">
        <f t="shared" si="306"/>
        <v>#DIV/0!</v>
      </c>
      <c r="Q3959" s="10" t="s">
        <v>8308</v>
      </c>
      <c r="R3959" t="s">
        <v>8342</v>
      </c>
      <c r="S3959" s="15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t="e">
        <f t="shared" si="306"/>
        <v>#DIV/0!</v>
      </c>
      <c r="Q3960" s="10" t="s">
        <v>8308</v>
      </c>
      <c r="R3960" t="s">
        <v>8342</v>
      </c>
      <c r="S3960" s="15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t="e">
        <f t="shared" si="306"/>
        <v>#DIV/0!</v>
      </c>
      <c r="Q3961" s="10" t="s">
        <v>8308</v>
      </c>
      <c r="R3961" t="s">
        <v>8342</v>
      </c>
      <c r="S3961" s="15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t="e">
        <f t="shared" si="306"/>
        <v>#DIV/0!</v>
      </c>
      <c r="Q3962" s="10" t="s">
        <v>8308</v>
      </c>
      <c r="R3962" t="s">
        <v>8342</v>
      </c>
      <c r="S3962" s="15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t="e">
        <f t="shared" si="306"/>
        <v>#DIV/0!</v>
      </c>
      <c r="Q3963" s="10" t="s">
        <v>8308</v>
      </c>
      <c r="R3963" t="s">
        <v>8342</v>
      </c>
      <c r="S3963" s="15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t="e">
        <f t="shared" si="306"/>
        <v>#DIV/0!</v>
      </c>
      <c r="Q3964" s="10" t="s">
        <v>8308</v>
      </c>
      <c r="R3964" t="s">
        <v>8342</v>
      </c>
      <c r="S3964" s="15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t="e">
        <f t="shared" si="306"/>
        <v>#DIV/0!</v>
      </c>
      <c r="Q3965" s="10" t="s">
        <v>8308</v>
      </c>
      <c r="R3965" t="s">
        <v>8342</v>
      </c>
      <c r="S3965" s="15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e">
        <f t="shared" si="306"/>
        <v>#DIV/0!</v>
      </c>
      <c r="Q3966" s="10" t="s">
        <v>8308</v>
      </c>
      <c r="R3966" t="s">
        <v>8342</v>
      </c>
      <c r="S3966" s="15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t="e">
        <f t="shared" si="306"/>
        <v>#DIV/0!</v>
      </c>
      <c r="Q3967" s="10" t="s">
        <v>8308</v>
      </c>
      <c r="R3967" t="s">
        <v>8342</v>
      </c>
      <c r="S3967" s="15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t="e">
        <f t="shared" si="306"/>
        <v>#DIV/0!</v>
      </c>
      <c r="Q3968" s="10" t="s">
        <v>8308</v>
      </c>
      <c r="R3968" t="s">
        <v>8342</v>
      </c>
      <c r="S3968" s="15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t="e">
        <f t="shared" si="306"/>
        <v>#DIV/0!</v>
      </c>
      <c r="Q3969" s="10" t="s">
        <v>8308</v>
      </c>
      <c r="R3969" t="s">
        <v>8342</v>
      </c>
      <c r="S3969" s="15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t="e">
        <f t="shared" si="306"/>
        <v>#DIV/0!</v>
      </c>
      <c r="Q3970" s="10" t="s">
        <v>8308</v>
      </c>
      <c r="R3970" t="s">
        <v>8342</v>
      </c>
      <c r="S3970" s="15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t="e">
        <f t="shared" ref="P3971:P4034" si="311">ROUND(E3971/L3971,2)</f>
        <v>#DIV/0!</v>
      </c>
      <c r="Q3971" s="10" t="s">
        <v>8308</v>
      </c>
      <c r="R3971" t="s">
        <v>8342</v>
      </c>
      <c r="S3971" s="15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t="e">
        <f t="shared" si="311"/>
        <v>#DIV/0!</v>
      </c>
      <c r="Q3972" s="10" t="s">
        <v>8308</v>
      </c>
      <c r="R3972" t="s">
        <v>8342</v>
      </c>
      <c r="S3972" s="15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t="e">
        <f t="shared" si="311"/>
        <v>#DIV/0!</v>
      </c>
      <c r="Q3973" s="10" t="s">
        <v>8319</v>
      </c>
      <c r="R3973" t="s">
        <v>8345</v>
      </c>
      <c r="S3973" s="15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t="e">
        <f t="shared" si="311"/>
        <v>#DIV/0!</v>
      </c>
      <c r="Q3974" s="10" t="s">
        <v>8319</v>
      </c>
      <c r="R3974" t="s">
        <v>8345</v>
      </c>
      <c r="S3974" s="15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t="e">
        <f t="shared" si="311"/>
        <v>#DIV/0!</v>
      </c>
      <c r="Q3975" s="10" t="s">
        <v>8319</v>
      </c>
      <c r="R3975" t="s">
        <v>8345</v>
      </c>
      <c r="S3975" s="15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t="e">
        <f t="shared" si="311"/>
        <v>#DIV/0!</v>
      </c>
      <c r="Q3976" s="10" t="s">
        <v>8319</v>
      </c>
      <c r="R3976" t="s">
        <v>8345</v>
      </c>
      <c r="S3976" s="15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t="e">
        <f t="shared" si="311"/>
        <v>#DIV/0!</v>
      </c>
      <c r="Q3977" s="10" t="s">
        <v>8319</v>
      </c>
      <c r="R3977" t="s">
        <v>8345</v>
      </c>
      <c r="S3977" s="15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t="e">
        <f t="shared" si="311"/>
        <v>#DIV/0!</v>
      </c>
      <c r="Q3978" s="10" t="s">
        <v>8319</v>
      </c>
      <c r="R3978" t="s">
        <v>8345</v>
      </c>
      <c r="S3978" s="15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t="e">
        <f t="shared" si="311"/>
        <v>#DIV/0!</v>
      </c>
      <c r="Q3979" s="10" t="s">
        <v>8319</v>
      </c>
      <c r="R3979" t="s">
        <v>8345</v>
      </c>
      <c r="S3979" s="15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t="e">
        <f t="shared" si="311"/>
        <v>#DIV/0!</v>
      </c>
      <c r="Q3980" s="10" t="s">
        <v>8319</v>
      </c>
      <c r="R3980" t="s">
        <v>8345</v>
      </c>
      <c r="S3980" s="15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t="e">
        <f t="shared" si="311"/>
        <v>#DIV/0!</v>
      </c>
      <c r="Q3981" s="10" t="s">
        <v>8319</v>
      </c>
      <c r="R3981" t="s">
        <v>8345</v>
      </c>
      <c r="S3981" s="15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t="e">
        <f t="shared" si="311"/>
        <v>#DIV/0!</v>
      </c>
      <c r="Q3982" s="10" t="s">
        <v>8319</v>
      </c>
      <c r="R3982" t="s">
        <v>8357</v>
      </c>
      <c r="S3982" s="15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t="e">
        <f t="shared" si="311"/>
        <v>#DIV/0!</v>
      </c>
      <c r="Q3983" s="10" t="s">
        <v>8319</v>
      </c>
      <c r="R3983" t="s">
        <v>8357</v>
      </c>
      <c r="S3983" s="15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t="e">
        <f t="shared" si="311"/>
        <v>#DIV/0!</v>
      </c>
      <c r="Q3984" s="10" t="s">
        <v>8319</v>
      </c>
      <c r="R3984" t="s">
        <v>8357</v>
      </c>
      <c r="S3984" s="15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t="e">
        <f t="shared" si="311"/>
        <v>#DIV/0!</v>
      </c>
      <c r="Q3985" s="10" t="s">
        <v>8319</v>
      </c>
      <c r="R3985" t="s">
        <v>8357</v>
      </c>
      <c r="S3985" s="15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t="e">
        <f t="shared" si="311"/>
        <v>#DIV/0!</v>
      </c>
      <c r="Q3986" s="10" t="s">
        <v>8319</v>
      </c>
      <c r="R3986" t="s">
        <v>8357</v>
      </c>
      <c r="S3986" s="15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t="e">
        <f t="shared" si="311"/>
        <v>#DIV/0!</v>
      </c>
      <c r="Q3987" s="10" t="s">
        <v>8319</v>
      </c>
      <c r="R3987" t="s">
        <v>8357</v>
      </c>
      <c r="S3987" s="15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t="e">
        <f t="shared" si="311"/>
        <v>#DIV/0!</v>
      </c>
      <c r="Q3988" s="10" t="s">
        <v>8319</v>
      </c>
      <c r="R3988" t="s">
        <v>8357</v>
      </c>
      <c r="S3988" s="15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t="e">
        <f t="shared" si="311"/>
        <v>#DIV/0!</v>
      </c>
      <c r="Q3989" s="10" t="s">
        <v>8319</v>
      </c>
      <c r="R3989" t="s">
        <v>8357</v>
      </c>
      <c r="S3989" s="15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t="e">
        <f t="shared" si="311"/>
        <v>#DIV/0!</v>
      </c>
      <c r="Q3990" s="10" t="s">
        <v>8319</v>
      </c>
      <c r="R3990" t="s">
        <v>8357</v>
      </c>
      <c r="S3990" s="15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t="e">
        <f t="shared" si="311"/>
        <v>#DIV/0!</v>
      </c>
      <c r="Q3991" s="10" t="s">
        <v>8319</v>
      </c>
      <c r="R3991" t="s">
        <v>8357</v>
      </c>
      <c r="S3991" s="15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t="e">
        <f t="shared" si="311"/>
        <v>#DIV/0!</v>
      </c>
      <c r="Q3992" s="10" t="s">
        <v>8319</v>
      </c>
      <c r="R3992" t="s">
        <v>8357</v>
      </c>
      <c r="S3992" s="15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t="e">
        <f t="shared" si="311"/>
        <v>#DIV/0!</v>
      </c>
      <c r="Q3993" s="10" t="s">
        <v>8319</v>
      </c>
      <c r="R3993" t="s">
        <v>8345</v>
      </c>
      <c r="S3993" s="15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t="e">
        <f t="shared" si="311"/>
        <v>#DIV/0!</v>
      </c>
      <c r="Q3994" s="10" t="s">
        <v>8319</v>
      </c>
      <c r="R3994" t="s">
        <v>8345</v>
      </c>
      <c r="S3994" s="15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t="e">
        <f t="shared" si="311"/>
        <v>#DIV/0!</v>
      </c>
      <c r="Q3995" s="10" t="s">
        <v>8319</v>
      </c>
      <c r="R3995" t="s">
        <v>8345</v>
      </c>
      <c r="S3995" s="15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t="e">
        <f t="shared" si="311"/>
        <v>#DIV/0!</v>
      </c>
      <c r="Q3996" s="10" t="s">
        <v>8319</v>
      </c>
      <c r="R3996" t="s">
        <v>8345</v>
      </c>
      <c r="S3996" s="15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t="e">
        <f t="shared" si="311"/>
        <v>#DIV/0!</v>
      </c>
      <c r="Q3997" s="10" t="s">
        <v>8319</v>
      </c>
      <c r="R3997" t="s">
        <v>8345</v>
      </c>
      <c r="S3997" s="15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t="e">
        <f t="shared" si="311"/>
        <v>#DIV/0!</v>
      </c>
      <c r="Q3998" s="10" t="s">
        <v>8319</v>
      </c>
      <c r="R3998" t="s">
        <v>8345</v>
      </c>
      <c r="S3998" s="15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t="e">
        <f t="shared" si="311"/>
        <v>#DIV/0!</v>
      </c>
      <c r="Q3999" s="10" t="s">
        <v>8319</v>
      </c>
      <c r="R3999" t="s">
        <v>8345</v>
      </c>
      <c r="S3999" s="15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t="e">
        <f t="shared" si="311"/>
        <v>#DIV/0!</v>
      </c>
      <c r="Q4000" s="10" t="s">
        <v>8319</v>
      </c>
      <c r="R4000" t="s">
        <v>8345</v>
      </c>
      <c r="S4000" s="15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t="e">
        <f t="shared" si="311"/>
        <v>#DIV/0!</v>
      </c>
      <c r="Q4001" s="10" t="s">
        <v>8319</v>
      </c>
      <c r="R4001" t="s">
        <v>8345</v>
      </c>
      <c r="S4001" s="15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t="e">
        <f t="shared" si="311"/>
        <v>#DIV/0!</v>
      </c>
      <c r="Q4002" s="10" t="s">
        <v>8319</v>
      </c>
      <c r="R4002" t="s">
        <v>8345</v>
      </c>
      <c r="S4002" s="15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t="e">
        <f t="shared" si="311"/>
        <v>#DIV/0!</v>
      </c>
      <c r="Q4003" s="10" t="s">
        <v>8319</v>
      </c>
      <c r="R4003" t="s">
        <v>8345</v>
      </c>
      <c r="S4003" s="15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t="e">
        <f t="shared" si="311"/>
        <v>#DIV/0!</v>
      </c>
      <c r="Q4004" s="10" t="s">
        <v>8319</v>
      </c>
      <c r="R4004" t="s">
        <v>8345</v>
      </c>
      <c r="S4004" s="15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t="e">
        <f t="shared" si="311"/>
        <v>#DIV/0!</v>
      </c>
      <c r="Q4005" s="10" t="s">
        <v>8319</v>
      </c>
      <c r="R4005" t="s">
        <v>8345</v>
      </c>
      <c r="S4005" s="15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t="e">
        <f t="shared" si="311"/>
        <v>#DIV/0!</v>
      </c>
      <c r="Q4006" s="10" t="s">
        <v>8319</v>
      </c>
      <c r="R4006" t="s">
        <v>8345</v>
      </c>
      <c r="S4006" s="15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t="e">
        <f t="shared" si="311"/>
        <v>#DIV/0!</v>
      </c>
      <c r="Q4007" s="10" t="s">
        <v>8308</v>
      </c>
      <c r="R4007" t="s">
        <v>8315</v>
      </c>
      <c r="S4007" s="15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t="e">
        <f t="shared" si="311"/>
        <v>#DIV/0!</v>
      </c>
      <c r="Q4008" s="10" t="s">
        <v>8319</v>
      </c>
      <c r="R4008" t="s">
        <v>8345</v>
      </c>
      <c r="S4008" s="15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t="e">
        <f t="shared" si="311"/>
        <v>#DIV/0!</v>
      </c>
      <c r="Q4009" s="10" t="s">
        <v>8319</v>
      </c>
      <c r="R4009" t="s">
        <v>8345</v>
      </c>
      <c r="S4009" s="15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t="e">
        <f t="shared" si="311"/>
        <v>#DIV/0!</v>
      </c>
      <c r="Q4010" s="10" t="s">
        <v>8319</v>
      </c>
      <c r="R4010" t="s">
        <v>8345</v>
      </c>
      <c r="S4010" s="15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t="e">
        <f t="shared" si="311"/>
        <v>#DIV/0!</v>
      </c>
      <c r="Q4011" s="10" t="s">
        <v>8311</v>
      </c>
      <c r="R4011" t="s">
        <v>8356</v>
      </c>
      <c r="S4011" s="15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t="e">
        <f t="shared" si="311"/>
        <v>#DIV/0!</v>
      </c>
      <c r="Q4012" s="10" t="s">
        <v>8311</v>
      </c>
      <c r="R4012" t="s">
        <v>8356</v>
      </c>
      <c r="S4012" s="15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t="e">
        <f t="shared" si="311"/>
        <v>#DIV/0!</v>
      </c>
      <c r="Q4013" s="10" t="s">
        <v>8311</v>
      </c>
      <c r="R4013" t="s">
        <v>8356</v>
      </c>
      <c r="S4013" s="15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t="e">
        <f t="shared" si="311"/>
        <v>#DIV/0!</v>
      </c>
      <c r="Q4014" s="10" t="s">
        <v>8311</v>
      </c>
      <c r="R4014" t="s">
        <v>8356</v>
      </c>
      <c r="S4014" s="15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t="e">
        <f t="shared" si="311"/>
        <v>#DIV/0!</v>
      </c>
      <c r="Q4015" s="10" t="s">
        <v>8311</v>
      </c>
      <c r="R4015" t="s">
        <v>8356</v>
      </c>
      <c r="S4015" s="15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t="e">
        <f t="shared" si="311"/>
        <v>#DIV/0!</v>
      </c>
      <c r="Q4016" s="10" t="s">
        <v>8311</v>
      </c>
      <c r="R4016" t="s">
        <v>8356</v>
      </c>
      <c r="S4016" s="15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t="e">
        <f t="shared" si="311"/>
        <v>#DIV/0!</v>
      </c>
      <c r="Q4017" s="10" t="s">
        <v>8311</v>
      </c>
      <c r="R4017" t="s">
        <v>8356</v>
      </c>
      <c r="S4017" s="15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t="e">
        <f t="shared" si="311"/>
        <v>#DIV/0!</v>
      </c>
      <c r="Q4018" s="10" t="s">
        <v>8311</v>
      </c>
      <c r="R4018" t="s">
        <v>8356</v>
      </c>
      <c r="S4018" s="15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t="e">
        <f t="shared" si="311"/>
        <v>#DIV/0!</v>
      </c>
      <c r="Q4019" s="10" t="s">
        <v>8311</v>
      </c>
      <c r="R4019" t="s">
        <v>8356</v>
      </c>
      <c r="S4019" s="15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t="e">
        <f t="shared" si="311"/>
        <v>#DIV/0!</v>
      </c>
      <c r="Q4020" s="10" t="s">
        <v>8323</v>
      </c>
      <c r="R4020" t="s">
        <v>8326</v>
      </c>
      <c r="S4020" s="15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t="e">
        <f t="shared" si="311"/>
        <v>#DIV/0!</v>
      </c>
      <c r="Q4021" s="10" t="s">
        <v>8323</v>
      </c>
      <c r="R4021" t="s">
        <v>8326</v>
      </c>
      <c r="S4021" s="15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t="e">
        <f t="shared" si="311"/>
        <v>#DIV/0!</v>
      </c>
      <c r="Q4022" s="10" t="s">
        <v>8323</v>
      </c>
      <c r="R4022" t="s">
        <v>8326</v>
      </c>
      <c r="S4022" s="15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t="e">
        <f t="shared" si="311"/>
        <v>#DIV/0!</v>
      </c>
      <c r="Q4023" s="10" t="s">
        <v>8323</v>
      </c>
      <c r="R4023" t="s">
        <v>8326</v>
      </c>
      <c r="S4023" s="15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t="e">
        <f t="shared" si="311"/>
        <v>#DIV/0!</v>
      </c>
      <c r="Q4024" s="10" t="s">
        <v>8323</v>
      </c>
      <c r="R4024" t="s">
        <v>8326</v>
      </c>
      <c r="S4024" s="15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8323</v>
      </c>
      <c r="R4025" t="s">
        <v>8326</v>
      </c>
      <c r="S4025" s="15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t="e">
        <f t="shared" si="311"/>
        <v>#DIV/0!</v>
      </c>
      <c r="Q4026" s="10" t="s">
        <v>8323</v>
      </c>
      <c r="R4026" t="s">
        <v>8326</v>
      </c>
      <c r="S4026" s="15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t="e">
        <f t="shared" si="311"/>
        <v>#DIV/0!</v>
      </c>
      <c r="Q4027" s="10" t="s">
        <v>8323</v>
      </c>
      <c r="R4027" t="s">
        <v>8326</v>
      </c>
      <c r="S4027" s="15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8323</v>
      </c>
      <c r="R4028" t="s">
        <v>8326</v>
      </c>
      <c r="S4028" s="15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t="e">
        <f t="shared" si="311"/>
        <v>#DIV/0!</v>
      </c>
      <c r="Q4029" s="10" t="s">
        <v>8323</v>
      </c>
      <c r="R4029" t="s">
        <v>8326</v>
      </c>
      <c r="S4029" s="15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t="e">
        <f t="shared" si="311"/>
        <v>#DIV/0!</v>
      </c>
      <c r="Q4030" s="10" t="s">
        <v>8323</v>
      </c>
      <c r="R4030" t="s">
        <v>8326</v>
      </c>
      <c r="S4030" s="15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8323</v>
      </c>
      <c r="R4031" t="s">
        <v>8326</v>
      </c>
      <c r="S4031" s="15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t="e">
        <f t="shared" si="311"/>
        <v>#DIV/0!</v>
      </c>
      <c r="Q4032" s="10" t="s">
        <v>8323</v>
      </c>
      <c r="R4032" t="s">
        <v>8326</v>
      </c>
      <c r="S4032" s="15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8323</v>
      </c>
      <c r="R4033" t="s">
        <v>8326</v>
      </c>
      <c r="S4033" s="15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t="e">
        <f t="shared" si="311"/>
        <v>#DIV/0!</v>
      </c>
      <c r="Q4034" s="10" t="s">
        <v>8323</v>
      </c>
      <c r="R4034" t="s">
        <v>8324</v>
      </c>
      <c r="S4034" s="15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t="e">
        <f t="shared" ref="P4035:P4098" si="316">ROUND(E4035/L4035,2)</f>
        <v>#DIV/0!</v>
      </c>
      <c r="Q4035" s="10" t="s">
        <v>8323</v>
      </c>
      <c r="R4035" t="s">
        <v>8324</v>
      </c>
      <c r="S4035" s="15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t="e">
        <f t="shared" si="316"/>
        <v>#DIV/0!</v>
      </c>
      <c r="Q4036" s="10" t="s">
        <v>8323</v>
      </c>
      <c r="R4036" t="s">
        <v>8324</v>
      </c>
      <c r="S4036" s="15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t="e">
        <f t="shared" si="316"/>
        <v>#DIV/0!</v>
      </c>
      <c r="Q4037" s="10" t="s">
        <v>8323</v>
      </c>
      <c r="R4037" t="s">
        <v>8324</v>
      </c>
      <c r="S4037" s="15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t="e">
        <f t="shared" si="316"/>
        <v>#DIV/0!</v>
      </c>
      <c r="Q4038" s="10" t="s">
        <v>8323</v>
      </c>
      <c r="R4038" t="s">
        <v>8324</v>
      </c>
      <c r="S4038" s="15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t="e">
        <f t="shared" si="316"/>
        <v>#DIV/0!</v>
      </c>
      <c r="Q4039" s="10" t="s">
        <v>8323</v>
      </c>
      <c r="R4039" t="s">
        <v>8324</v>
      </c>
      <c r="S4039" s="15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t="e">
        <f t="shared" si="316"/>
        <v>#DIV/0!</v>
      </c>
      <c r="Q4040" s="10" t="s">
        <v>8323</v>
      </c>
      <c r="R4040" t="s">
        <v>8324</v>
      </c>
      <c r="S4040" s="15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t="e">
        <f t="shared" si="316"/>
        <v>#DIV/0!</v>
      </c>
      <c r="Q4041" s="10" t="s">
        <v>8323</v>
      </c>
      <c r="R4041" t="s">
        <v>8324</v>
      </c>
      <c r="S4041" s="15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t="e">
        <f t="shared" si="316"/>
        <v>#DIV/0!</v>
      </c>
      <c r="Q4042" s="10" t="s">
        <v>8323</v>
      </c>
      <c r="R4042" t="s">
        <v>8324</v>
      </c>
      <c r="S4042" s="15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t="e">
        <f t="shared" si="316"/>
        <v>#DIV/0!</v>
      </c>
      <c r="Q4043" s="10" t="s">
        <v>8323</v>
      </c>
      <c r="R4043" t="s">
        <v>8324</v>
      </c>
      <c r="S4043" s="15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t="e">
        <f t="shared" si="316"/>
        <v>#DIV/0!</v>
      </c>
      <c r="Q4044" s="10" t="s">
        <v>8323</v>
      </c>
      <c r="R4044" t="s">
        <v>8324</v>
      </c>
      <c r="S4044" s="15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t="e">
        <f t="shared" si="316"/>
        <v>#DIV/0!</v>
      </c>
      <c r="Q4045" s="10" t="s">
        <v>8323</v>
      </c>
      <c r="R4045" t="s">
        <v>8324</v>
      </c>
      <c r="S4045" s="15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t="e">
        <f t="shared" si="316"/>
        <v>#DIV/0!</v>
      </c>
      <c r="Q4046" s="10" t="s">
        <v>8323</v>
      </c>
      <c r="R4046" t="s">
        <v>8324</v>
      </c>
      <c r="S4046" s="15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t="e">
        <f t="shared" si="316"/>
        <v>#DIV/0!</v>
      </c>
      <c r="Q4047" s="10" t="s">
        <v>8323</v>
      </c>
      <c r="R4047" t="s">
        <v>8324</v>
      </c>
      <c r="S4047" s="15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t="e">
        <f t="shared" si="316"/>
        <v>#DIV/0!</v>
      </c>
      <c r="Q4048" s="10" t="s">
        <v>8323</v>
      </c>
      <c r="R4048" t="s">
        <v>8324</v>
      </c>
      <c r="S4048" s="15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t="e">
        <f t="shared" si="316"/>
        <v>#DIV/0!</v>
      </c>
      <c r="Q4049" s="10" t="s">
        <v>8323</v>
      </c>
      <c r="R4049" t="s">
        <v>8326</v>
      </c>
      <c r="S4049" s="15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t="e">
        <f t="shared" si="316"/>
        <v>#DIV/0!</v>
      </c>
      <c r="Q4050" s="10" t="s">
        <v>8323</v>
      </c>
      <c r="R4050" t="s">
        <v>8326</v>
      </c>
      <c r="S4050" s="15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t="e">
        <f t="shared" si="316"/>
        <v>#DIV/0!</v>
      </c>
      <c r="Q4051" s="10" t="s">
        <v>8323</v>
      </c>
      <c r="R4051" t="s">
        <v>8326</v>
      </c>
      <c r="S4051" s="15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t="e">
        <f t="shared" si="316"/>
        <v>#DIV/0!</v>
      </c>
      <c r="Q4052" s="10" t="s">
        <v>8323</v>
      </c>
      <c r="R4052" t="s">
        <v>8335</v>
      </c>
      <c r="S4052" s="15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t="e">
        <f t="shared" si="316"/>
        <v>#DIV/0!</v>
      </c>
      <c r="Q4053" s="10" t="s">
        <v>8323</v>
      </c>
      <c r="R4053" t="s">
        <v>8335</v>
      </c>
      <c r="S4053" s="15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t="e">
        <f t="shared" si="316"/>
        <v>#DIV/0!</v>
      </c>
      <c r="Q4054" s="10" t="s">
        <v>8323</v>
      </c>
      <c r="R4054" t="s">
        <v>8335</v>
      </c>
      <c r="S4054" s="15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t="e">
        <f t="shared" si="316"/>
        <v>#DIV/0!</v>
      </c>
      <c r="Q4055" s="10" t="s">
        <v>8323</v>
      </c>
      <c r="R4055" t="s">
        <v>8335</v>
      </c>
      <c r="S4055" s="15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t="e">
        <f t="shared" si="316"/>
        <v>#DIV/0!</v>
      </c>
      <c r="Q4056" s="10" t="s">
        <v>8323</v>
      </c>
      <c r="R4056" t="s">
        <v>8335</v>
      </c>
      <c r="S4056" s="15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t="e">
        <f t="shared" si="316"/>
        <v>#DIV/0!</v>
      </c>
      <c r="Q4057" s="10" t="s">
        <v>8323</v>
      </c>
      <c r="R4057" t="s">
        <v>8335</v>
      </c>
      <c r="S4057" s="15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t="e">
        <f t="shared" si="316"/>
        <v>#DIV/0!</v>
      </c>
      <c r="Q4058" s="10" t="s">
        <v>8323</v>
      </c>
      <c r="R4058" t="s">
        <v>8335</v>
      </c>
      <c r="S4058" s="15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t="e">
        <f t="shared" si="316"/>
        <v>#DIV/0!</v>
      </c>
      <c r="Q4059" s="10" t="s">
        <v>8323</v>
      </c>
      <c r="R4059" t="s">
        <v>8335</v>
      </c>
      <c r="S4059" s="15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t="e">
        <f t="shared" si="316"/>
        <v>#DIV/0!</v>
      </c>
      <c r="Q4060" s="10" t="s">
        <v>8323</v>
      </c>
      <c r="R4060" t="s">
        <v>8326</v>
      </c>
      <c r="S4060" s="15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t="e">
        <f t="shared" si="316"/>
        <v>#DIV/0!</v>
      </c>
      <c r="Q4061" s="10" t="s">
        <v>8323</v>
      </c>
      <c r="R4061" t="s">
        <v>8326</v>
      </c>
      <c r="S4061" s="15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t="e">
        <f t="shared" si="316"/>
        <v>#DIV/0!</v>
      </c>
      <c r="Q4062" s="10" t="s">
        <v>8323</v>
      </c>
      <c r="R4062" t="s">
        <v>8326</v>
      </c>
      <c r="S4062" s="15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8323</v>
      </c>
      <c r="R4063" t="s">
        <v>8326</v>
      </c>
      <c r="S4063" s="15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t="e">
        <f t="shared" si="316"/>
        <v>#DIV/0!</v>
      </c>
      <c r="Q4064" s="10" t="s">
        <v>8323</v>
      </c>
      <c r="R4064" t="s">
        <v>8335</v>
      </c>
      <c r="S4064" s="15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t="e">
        <f t="shared" si="316"/>
        <v>#DIV/0!</v>
      </c>
      <c r="Q4065" s="10" t="s">
        <v>8323</v>
      </c>
      <c r="R4065" t="s">
        <v>8335</v>
      </c>
      <c r="S4065" s="15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t="e">
        <f t="shared" si="316"/>
        <v>#DIV/0!</v>
      </c>
      <c r="Q4066" s="10" t="s">
        <v>8323</v>
      </c>
      <c r="R4066" t="s">
        <v>8335</v>
      </c>
      <c r="S4066" s="15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t="e">
        <f t="shared" si="316"/>
        <v>#DIV/0!</v>
      </c>
      <c r="Q4067" s="10" t="s">
        <v>8323</v>
      </c>
      <c r="R4067" t="s">
        <v>8335</v>
      </c>
      <c r="S4067" s="15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t="e">
        <f t="shared" si="316"/>
        <v>#DIV/0!</v>
      </c>
      <c r="Q4068" s="10" t="s">
        <v>8323</v>
      </c>
      <c r="R4068" t="s">
        <v>8326</v>
      </c>
      <c r="S4068" s="15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t="e">
        <f t="shared" si="316"/>
        <v>#DIV/0!</v>
      </c>
      <c r="Q4069" s="10" t="s">
        <v>8323</v>
      </c>
      <c r="R4069" t="s">
        <v>8335</v>
      </c>
      <c r="S4069" s="15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t="e">
        <f t="shared" si="316"/>
        <v>#DIV/0!</v>
      </c>
      <c r="Q4070" s="10" t="s">
        <v>8323</v>
      </c>
      <c r="R4070" t="s">
        <v>8335</v>
      </c>
      <c r="S4070" s="15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t="e">
        <f t="shared" si="316"/>
        <v>#DIV/0!</v>
      </c>
      <c r="Q4071" s="10" t="s">
        <v>8323</v>
      </c>
      <c r="R4071" t="s">
        <v>8335</v>
      </c>
      <c r="S4071" s="15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t="e">
        <f t="shared" si="316"/>
        <v>#DIV/0!</v>
      </c>
      <c r="Q4072" s="10" t="s">
        <v>8323</v>
      </c>
      <c r="R4072" t="s">
        <v>8335</v>
      </c>
      <c r="S4072" s="15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t="e">
        <f t="shared" si="316"/>
        <v>#DIV/0!</v>
      </c>
      <c r="Q4073" s="10" t="s">
        <v>8323</v>
      </c>
      <c r="R4073" t="s">
        <v>8335</v>
      </c>
      <c r="S4073" s="15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t="e">
        <f t="shared" si="316"/>
        <v>#DIV/0!</v>
      </c>
      <c r="Q4074" s="10" t="s">
        <v>8323</v>
      </c>
      <c r="R4074" t="s">
        <v>8335</v>
      </c>
      <c r="S4074" s="15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t="e">
        <f t="shared" si="316"/>
        <v>#DIV/0!</v>
      </c>
      <c r="Q4075" s="10" t="s">
        <v>8323</v>
      </c>
      <c r="R4075" t="s">
        <v>8335</v>
      </c>
      <c r="S4075" s="15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t="e">
        <f t="shared" si="316"/>
        <v>#DIV/0!</v>
      </c>
      <c r="Q4076" s="10" t="s">
        <v>8323</v>
      </c>
      <c r="R4076" t="s">
        <v>8335</v>
      </c>
      <c r="S4076" s="15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t="e">
        <f t="shared" si="316"/>
        <v>#DIV/0!</v>
      </c>
      <c r="Q4077" s="10" t="s">
        <v>8323</v>
      </c>
      <c r="R4077" t="s">
        <v>8335</v>
      </c>
      <c r="S4077" s="15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t="e">
        <f t="shared" si="316"/>
        <v>#DIV/0!</v>
      </c>
      <c r="Q4078" s="10" t="s">
        <v>8323</v>
      </c>
      <c r="R4078" t="s">
        <v>8335</v>
      </c>
      <c r="S4078" s="15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t="e">
        <f t="shared" si="316"/>
        <v>#DIV/0!</v>
      </c>
      <c r="Q4079" s="10" t="s">
        <v>8323</v>
      </c>
      <c r="R4079" t="s">
        <v>8326</v>
      </c>
      <c r="S4079" s="15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8323</v>
      </c>
      <c r="R4080" t="s">
        <v>8326</v>
      </c>
      <c r="S4080" s="15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t="e">
        <f t="shared" si="316"/>
        <v>#DIV/0!</v>
      </c>
      <c r="Q4081" s="10" t="s">
        <v>8323</v>
      </c>
      <c r="R4081" t="s">
        <v>8326</v>
      </c>
      <c r="S4081" s="15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8323</v>
      </c>
      <c r="R4082" t="s">
        <v>8326</v>
      </c>
      <c r="S4082" s="15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t="e">
        <f t="shared" si="316"/>
        <v>#DIV/0!</v>
      </c>
      <c r="Q4083" s="10" t="s">
        <v>8323</v>
      </c>
      <c r="R4083" t="s">
        <v>8326</v>
      </c>
      <c r="S4083" s="15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t="e">
        <f t="shared" si="316"/>
        <v>#DIV/0!</v>
      </c>
      <c r="Q4084" s="10" t="s">
        <v>8323</v>
      </c>
      <c r="R4084" t="s">
        <v>8326</v>
      </c>
      <c r="S4084" s="15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t="e">
        <f t="shared" si="316"/>
        <v>#DIV/0!</v>
      </c>
      <c r="Q4085" s="10" t="s">
        <v>8323</v>
      </c>
      <c r="R4085" t="s">
        <v>8326</v>
      </c>
      <c r="S4085" s="15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t="e">
        <f t="shared" si="316"/>
        <v>#DIV/0!</v>
      </c>
      <c r="Q4086" s="10" t="s">
        <v>8323</v>
      </c>
      <c r="R4086" t="s">
        <v>8326</v>
      </c>
      <c r="S4086" s="15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t="e">
        <f t="shared" si="316"/>
        <v>#DIV/0!</v>
      </c>
      <c r="Q4087" s="10" t="s">
        <v>8323</v>
      </c>
      <c r="R4087" t="s">
        <v>8326</v>
      </c>
      <c r="S4087" s="15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t="e">
        <f t="shared" si="316"/>
        <v>#DIV/0!</v>
      </c>
      <c r="Q4088" s="10" t="s">
        <v>8323</v>
      </c>
      <c r="R4088" t="s">
        <v>8326</v>
      </c>
      <c r="S4088" s="15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8323</v>
      </c>
      <c r="R4089" t="s">
        <v>8326</v>
      </c>
      <c r="S4089" s="15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t="e">
        <f t="shared" si="316"/>
        <v>#DIV/0!</v>
      </c>
      <c r="Q4090" s="10" t="s">
        <v>8323</v>
      </c>
      <c r="R4090" t="s">
        <v>8326</v>
      </c>
      <c r="S4090" s="15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t="e">
        <f t="shared" si="316"/>
        <v>#DIV/0!</v>
      </c>
      <c r="Q4091" s="10" t="s">
        <v>8323</v>
      </c>
      <c r="R4091" t="s">
        <v>8326</v>
      </c>
      <c r="S4091" s="15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t="e">
        <f t="shared" si="316"/>
        <v>#DIV/0!</v>
      </c>
      <c r="Q4092" s="10" t="s">
        <v>8323</v>
      </c>
      <c r="R4092" t="s">
        <v>8326</v>
      </c>
      <c r="S4092" s="15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t="e">
        <f t="shared" si="316"/>
        <v>#DIV/0!</v>
      </c>
      <c r="Q4093" s="10" t="s">
        <v>8323</v>
      </c>
      <c r="R4093" t="s">
        <v>8326</v>
      </c>
      <c r="S4093" s="15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t="e">
        <f t="shared" si="316"/>
        <v>#DIV/0!</v>
      </c>
      <c r="Q4094" s="10" t="s">
        <v>8323</v>
      </c>
      <c r="R4094" t="s">
        <v>8326</v>
      </c>
      <c r="S4094" s="15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t="e">
        <f t="shared" si="316"/>
        <v>#DIV/0!</v>
      </c>
      <c r="Q4095" s="10" t="s">
        <v>8323</v>
      </c>
      <c r="R4095" t="s">
        <v>8326</v>
      </c>
      <c r="S4095" s="15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t="e">
        <f t="shared" si="316"/>
        <v>#DIV/0!</v>
      </c>
      <c r="Q4096" s="10" t="s">
        <v>8323</v>
      </c>
      <c r="R4096" t="s">
        <v>8326</v>
      </c>
      <c r="S4096" s="15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t="e">
        <f t="shared" si="316"/>
        <v>#DIV/0!</v>
      </c>
      <c r="Q4097" s="10" t="s">
        <v>8323</v>
      </c>
      <c r="R4097" t="s">
        <v>8326</v>
      </c>
      <c r="S4097" s="15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t="e">
        <f t="shared" si="316"/>
        <v>#DIV/0!</v>
      </c>
      <c r="Q4098" s="10" t="s">
        <v>8323</v>
      </c>
      <c r="R4098" t="s">
        <v>8326</v>
      </c>
      <c r="S4098" s="15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8323</v>
      </c>
      <c r="R4099" t="s">
        <v>8326</v>
      </c>
      <c r="S4099" s="15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8323</v>
      </c>
      <c r="R4100" t="s">
        <v>8326</v>
      </c>
      <c r="S4100" s="15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t="e">
        <f t="shared" si="321"/>
        <v>#DIV/0!</v>
      </c>
      <c r="Q4101" s="10" t="s">
        <v>8323</v>
      </c>
      <c r="R4101" t="s">
        <v>8326</v>
      </c>
      <c r="S4101" s="15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8323</v>
      </c>
      <c r="R4102" t="s">
        <v>8326</v>
      </c>
      <c r="S4102" s="15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8323</v>
      </c>
      <c r="R4103" t="s">
        <v>8326</v>
      </c>
      <c r="S4103" s="15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t="e">
        <f t="shared" si="321"/>
        <v>#DIV/0!</v>
      </c>
      <c r="Q4104" s="10" t="s">
        <v>8323</v>
      </c>
      <c r="R4104" t="s">
        <v>8326</v>
      </c>
      <c r="S4104" s="15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t="e">
        <f t="shared" si="321"/>
        <v>#DIV/0!</v>
      </c>
      <c r="Q4105" s="10" t="s">
        <v>8323</v>
      </c>
      <c r="R4105" t="s">
        <v>8326</v>
      </c>
      <c r="S4105" s="15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t="e">
        <f t="shared" si="321"/>
        <v>#DIV/0!</v>
      </c>
      <c r="Q4106" s="10" t="s">
        <v>8323</v>
      </c>
      <c r="R4106" t="s">
        <v>8326</v>
      </c>
      <c r="S4106" s="15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t="e">
        <f t="shared" si="321"/>
        <v>#DIV/0!</v>
      </c>
      <c r="Q4107" s="10" t="s">
        <v>8323</v>
      </c>
      <c r="R4107" t="s">
        <v>8326</v>
      </c>
      <c r="S4107" s="15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t="e">
        <f t="shared" si="321"/>
        <v>#DIV/0!</v>
      </c>
      <c r="Q4108" s="10" t="s">
        <v>8323</v>
      </c>
      <c r="R4108" t="s">
        <v>8326</v>
      </c>
      <c r="S4108" s="15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t="e">
        <f t="shared" si="321"/>
        <v>#DIV/0!</v>
      </c>
      <c r="Q4109" s="10" t="s">
        <v>8323</v>
      </c>
      <c r="R4109" t="s">
        <v>8326</v>
      </c>
      <c r="S4109" s="15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t="e">
        <f t="shared" si="321"/>
        <v>#DIV/0!</v>
      </c>
      <c r="Q4110" s="10" t="s">
        <v>8323</v>
      </c>
      <c r="R4110" t="s">
        <v>8326</v>
      </c>
      <c r="S4110" s="15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8323</v>
      </c>
      <c r="R4111" t="s">
        <v>8326</v>
      </c>
      <c r="S4111" s="15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t="e">
        <f t="shared" si="321"/>
        <v>#DIV/0!</v>
      </c>
      <c r="Q4112" s="10" t="s">
        <v>8323</v>
      </c>
      <c r="R4112" t="s">
        <v>8326</v>
      </c>
      <c r="S4112" s="15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t="e">
        <f t="shared" si="321"/>
        <v>#DIV/0!</v>
      </c>
      <c r="Q4113" s="10" t="s">
        <v>8323</v>
      </c>
      <c r="R4113" t="s">
        <v>8326</v>
      </c>
      <c r="S4113" s="15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t="e">
        <f t="shared" si="321"/>
        <v>#DIV/0!</v>
      </c>
      <c r="Q4114" s="10" t="s">
        <v>8323</v>
      </c>
      <c r="R4114" t="s">
        <v>8326</v>
      </c>
      <c r="S4114" s="15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t="e">
        <f t="shared" si="321"/>
        <v>#DIV/0!</v>
      </c>
      <c r="Q4115" s="10" t="s">
        <v>8323</v>
      </c>
      <c r="R4115" t="s">
        <v>8326</v>
      </c>
      <c r="S4115" s="15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P1 R1:U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6D28B-4BFC-934D-9D56-E0F845DA0982}">
  <sheetPr codeName="Sheet3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8359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8321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8319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8316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8346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8327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8313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8311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8308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8323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BD1A1-643E-F24B-8AAA-2A16D9FA5F00}">
  <sheetPr codeName="Sheet4"/>
  <dimension ref="A1:F43"/>
  <sheetViews>
    <sheetView topLeftCell="A3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8362</v>
      </c>
      <c r="B2" t="s">
        <v>8364</v>
      </c>
    </row>
    <row r="4" spans="1:6" x14ac:dyDescent="0.2">
      <c r="A4" s="11" t="s">
        <v>8363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8339</v>
      </c>
      <c r="B6" s="13"/>
      <c r="C6" s="13">
        <v>14</v>
      </c>
      <c r="D6" s="13"/>
      <c r="E6" s="13"/>
      <c r="F6" s="13">
        <v>14</v>
      </c>
    </row>
    <row r="7" spans="1:6" x14ac:dyDescent="0.2">
      <c r="A7" s="12" t="s">
        <v>8349</v>
      </c>
      <c r="B7" s="13">
        <v>3</v>
      </c>
      <c r="C7" s="13"/>
      <c r="D7" s="13"/>
      <c r="E7" s="13"/>
      <c r="F7" s="13">
        <v>3</v>
      </c>
    </row>
    <row r="8" spans="1:6" x14ac:dyDescent="0.2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">
      <c r="A9" s="12" t="s">
        <v>8341</v>
      </c>
      <c r="B9" s="13"/>
      <c r="C9" s="13"/>
      <c r="D9" s="13"/>
      <c r="E9" s="13">
        <v>5</v>
      </c>
      <c r="F9" s="13">
        <v>5</v>
      </c>
    </row>
    <row r="10" spans="1:6" x14ac:dyDescent="0.2">
      <c r="A10" s="12" t="s">
        <v>8322</v>
      </c>
      <c r="B10" s="13"/>
      <c r="C10" s="13"/>
      <c r="D10" s="13"/>
      <c r="E10" s="13">
        <v>8</v>
      </c>
      <c r="F10" s="13">
        <v>8</v>
      </c>
    </row>
    <row r="11" spans="1:6" x14ac:dyDescent="0.2">
      <c r="A11" s="12" t="s">
        <v>8325</v>
      </c>
      <c r="B11" s="13"/>
      <c r="C11" s="13">
        <v>16</v>
      </c>
      <c r="D11" s="13"/>
      <c r="E11" s="13"/>
      <c r="F11" s="13">
        <v>16</v>
      </c>
    </row>
    <row r="12" spans="1:6" x14ac:dyDescent="0.2">
      <c r="A12" s="12" t="s">
        <v>8329</v>
      </c>
      <c r="B12" s="13"/>
      <c r="C12" s="13"/>
      <c r="D12" s="13"/>
      <c r="E12" s="13">
        <v>6</v>
      </c>
      <c r="F12" s="13">
        <v>6</v>
      </c>
    </row>
    <row r="13" spans="1:6" x14ac:dyDescent="0.2">
      <c r="A13" s="12" t="s">
        <v>8330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">
      <c r="A14" s="12" t="s">
        <v>8352</v>
      </c>
      <c r="B14" s="13"/>
      <c r="C14" s="13">
        <v>2</v>
      </c>
      <c r="D14" s="13"/>
      <c r="E14" s="13"/>
      <c r="F14" s="13">
        <v>2</v>
      </c>
    </row>
    <row r="15" spans="1:6" x14ac:dyDescent="0.2">
      <c r="A15" s="12" t="s">
        <v>8345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">
      <c r="A16" s="12" t="s">
        <v>8318</v>
      </c>
      <c r="B16" s="13"/>
      <c r="C16" s="13">
        <v>3</v>
      </c>
      <c r="D16" s="13"/>
      <c r="E16" s="13"/>
      <c r="F16" s="13">
        <v>3</v>
      </c>
    </row>
    <row r="17" spans="1:6" x14ac:dyDescent="0.2">
      <c r="A17" s="12" t="s">
        <v>8309</v>
      </c>
      <c r="B17" s="13"/>
      <c r="C17" s="13"/>
      <c r="D17" s="13"/>
      <c r="E17" s="13">
        <v>19</v>
      </c>
      <c r="F17" s="13">
        <v>19</v>
      </c>
    </row>
    <row r="18" spans="1:6" x14ac:dyDescent="0.2">
      <c r="A18" s="12" t="s">
        <v>8350</v>
      </c>
      <c r="B18" s="13"/>
      <c r="C18" s="13">
        <v>6</v>
      </c>
      <c r="D18" s="13"/>
      <c r="E18" s="13"/>
      <c r="F18" s="13">
        <v>6</v>
      </c>
    </row>
    <row r="19" spans="1:6" x14ac:dyDescent="0.2">
      <c r="A19" s="12" t="s">
        <v>8336</v>
      </c>
      <c r="B19" s="13"/>
      <c r="C19" s="13"/>
      <c r="D19" s="13"/>
      <c r="E19" s="13">
        <v>2</v>
      </c>
      <c r="F19" s="13">
        <v>2</v>
      </c>
    </row>
    <row r="20" spans="1:6" x14ac:dyDescent="0.2">
      <c r="A20" s="12" t="s">
        <v>8344</v>
      </c>
      <c r="B20" s="13"/>
      <c r="C20" s="13">
        <v>7</v>
      </c>
      <c r="D20" s="13"/>
      <c r="E20" s="13"/>
      <c r="F20" s="13">
        <v>7</v>
      </c>
    </row>
    <row r="21" spans="1:6" x14ac:dyDescent="0.2">
      <c r="A21" s="12" t="s">
        <v>8335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">
      <c r="A22" s="12" t="s">
        <v>8355</v>
      </c>
      <c r="B22" s="13"/>
      <c r="C22" s="13">
        <v>3</v>
      </c>
      <c r="D22" s="13"/>
      <c r="E22" s="13"/>
      <c r="F22" s="13">
        <v>3</v>
      </c>
    </row>
    <row r="23" spans="1:6" x14ac:dyDescent="0.2">
      <c r="A23" s="12" t="s">
        <v>8333</v>
      </c>
      <c r="B23" s="13"/>
      <c r="C23" s="13"/>
      <c r="D23" s="13"/>
      <c r="E23" s="13">
        <v>6</v>
      </c>
      <c r="F23" s="13">
        <v>6</v>
      </c>
    </row>
    <row r="24" spans="1:6" x14ac:dyDescent="0.2">
      <c r="A24" s="12" t="s">
        <v>8353</v>
      </c>
      <c r="B24" s="13"/>
      <c r="C24" s="13">
        <v>5</v>
      </c>
      <c r="D24" s="13"/>
      <c r="E24" s="13"/>
      <c r="F24" s="13">
        <v>5</v>
      </c>
    </row>
    <row r="25" spans="1:6" x14ac:dyDescent="0.2">
      <c r="A25" s="12" t="s">
        <v>8314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">
      <c r="A26" s="12" t="s">
        <v>8351</v>
      </c>
      <c r="B26" s="13"/>
      <c r="C26" s="13">
        <v>5</v>
      </c>
      <c r="D26" s="13"/>
      <c r="E26" s="13"/>
      <c r="F26" s="13">
        <v>5</v>
      </c>
    </row>
    <row r="27" spans="1:6" x14ac:dyDescent="0.2">
      <c r="A27" s="12" t="s">
        <v>8326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">
      <c r="A28" s="12" t="s">
        <v>8338</v>
      </c>
      <c r="B28" s="13"/>
      <c r="C28" s="13"/>
      <c r="D28" s="13"/>
      <c r="E28" s="13">
        <v>2</v>
      </c>
      <c r="F28" s="13">
        <v>2</v>
      </c>
    </row>
    <row r="29" spans="1:6" x14ac:dyDescent="0.2">
      <c r="A29" s="12" t="s">
        <v>8357</v>
      </c>
      <c r="B29" s="13"/>
      <c r="C29" s="13">
        <v>3</v>
      </c>
      <c r="D29" s="13"/>
      <c r="E29" s="13"/>
      <c r="F29" s="13">
        <v>3</v>
      </c>
    </row>
    <row r="30" spans="1:6" x14ac:dyDescent="0.2">
      <c r="A30" s="12" t="s">
        <v>8331</v>
      </c>
      <c r="B30" s="13"/>
      <c r="C30" s="13"/>
      <c r="D30" s="13"/>
      <c r="E30" s="13">
        <v>10</v>
      </c>
      <c r="F30" s="13">
        <v>10</v>
      </c>
    </row>
    <row r="31" spans="1:6" x14ac:dyDescent="0.2">
      <c r="A31" s="12" t="s">
        <v>8337</v>
      </c>
      <c r="B31" s="13">
        <v>2</v>
      </c>
      <c r="C31" s="13"/>
      <c r="D31" s="13"/>
      <c r="E31" s="13"/>
      <c r="F31" s="13">
        <v>2</v>
      </c>
    </row>
    <row r="32" spans="1:6" x14ac:dyDescent="0.2">
      <c r="A32" s="12" t="s">
        <v>8343</v>
      </c>
      <c r="B32" s="13"/>
      <c r="C32" s="13"/>
      <c r="D32" s="13"/>
      <c r="E32" s="13">
        <v>6</v>
      </c>
      <c r="F32" s="13">
        <v>6</v>
      </c>
    </row>
    <row r="33" spans="1:6" x14ac:dyDescent="0.2">
      <c r="A33" s="12" t="s">
        <v>8320</v>
      </c>
      <c r="B33" s="13"/>
      <c r="C33" s="13"/>
      <c r="D33" s="13">
        <v>1</v>
      </c>
      <c r="E33" s="13"/>
      <c r="F33" s="13">
        <v>1</v>
      </c>
    </row>
    <row r="34" spans="1:6" x14ac:dyDescent="0.2">
      <c r="A34" s="12" t="s">
        <v>8315</v>
      </c>
      <c r="B34" s="13"/>
      <c r="C34" s="13"/>
      <c r="D34" s="13"/>
      <c r="E34" s="13">
        <v>3</v>
      </c>
      <c r="F34" s="13">
        <v>3</v>
      </c>
    </row>
    <row r="35" spans="1:6" x14ac:dyDescent="0.2">
      <c r="A35" s="12" t="s">
        <v>8324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">
      <c r="A36" s="12" t="s">
        <v>8317</v>
      </c>
      <c r="B36" s="13"/>
      <c r="C36" s="13"/>
      <c r="D36" s="13"/>
      <c r="E36" s="13">
        <v>16</v>
      </c>
      <c r="F36" s="13">
        <v>16</v>
      </c>
    </row>
    <row r="37" spans="1:6" x14ac:dyDescent="0.2">
      <c r="A37" s="12" t="s">
        <v>8332</v>
      </c>
      <c r="B37" s="13"/>
      <c r="C37" s="13"/>
      <c r="D37" s="13"/>
      <c r="E37" s="13">
        <v>7</v>
      </c>
      <c r="F37" s="13">
        <v>7</v>
      </c>
    </row>
    <row r="38" spans="1:6" x14ac:dyDescent="0.2">
      <c r="A38" s="12" t="s">
        <v>8348</v>
      </c>
      <c r="B38" s="13"/>
      <c r="C38" s="13">
        <v>4</v>
      </c>
      <c r="D38" s="13"/>
      <c r="E38" s="13"/>
      <c r="F38" s="13">
        <v>4</v>
      </c>
    </row>
    <row r="39" spans="1:6" x14ac:dyDescent="0.2">
      <c r="A39" s="12" t="s">
        <v>8334</v>
      </c>
      <c r="B39" s="13"/>
      <c r="C39" s="13">
        <v>10</v>
      </c>
      <c r="D39" s="13"/>
      <c r="E39" s="13"/>
      <c r="F39" s="13">
        <v>10</v>
      </c>
    </row>
    <row r="40" spans="1:6" x14ac:dyDescent="0.2">
      <c r="A40" s="12" t="s">
        <v>8310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">
      <c r="A41" s="12" t="s">
        <v>8342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">
      <c r="A42" s="12" t="s">
        <v>8354</v>
      </c>
      <c r="B42" s="13">
        <v>1</v>
      </c>
      <c r="C42" s="13"/>
      <c r="D42" s="13"/>
      <c r="E42" s="13"/>
      <c r="F42" s="13">
        <v>1</v>
      </c>
    </row>
    <row r="43" spans="1:6" x14ac:dyDescent="0.2">
      <c r="A43" s="12" t="s">
        <v>8360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B2CAC-C7CA-3841-92B4-9E8E2045F638}">
  <sheetPr codeName="Sheet5"/>
  <dimension ref="A3:F1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1" t="s">
        <v>8363</v>
      </c>
      <c r="B3" s="11" t="s">
        <v>8359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7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">
      <c r="A6" s="17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">
      <c r="A7" s="17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">
      <c r="A8" s="17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">
      <c r="A9" s="17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">
      <c r="A10" s="17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">
      <c r="A11" s="17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">
      <c r="A12" s="17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">
      <c r="A13" s="17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">
      <c r="A14" s="17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">
      <c r="A15" s="17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">
      <c r="A16" s="17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">
      <c r="A17" s="17" t="s">
        <v>8360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D505-03A6-074E-84D6-FE4DECD05789}">
  <sheetPr codeName="Sheet6"/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9.83203125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9">
        <f>VLOOKUP(A2, KickStarter!B:E, 4, FALSE)</f>
        <v>2020</v>
      </c>
      <c r="E2" s="20">
        <f>VLOOKUP(A2, KickStarter!B:P, 15, FALSE)</f>
        <v>51.79</v>
      </c>
      <c r="F2">
        <f>VLOOKUP(A2, KickStarter!B:L, 11, FALSE)</f>
        <v>39</v>
      </c>
    </row>
    <row r="3" spans="1:6" x14ac:dyDescent="0.2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9">
        <f>VLOOKUP(A3, KickStarter!B:E, 4, FALSE)</f>
        <v>2020</v>
      </c>
      <c r="E3" s="20">
        <f>VLOOKUP(A3, KickStarter!B:P, 15, FALSE)</f>
        <v>36.07</v>
      </c>
      <c r="F3">
        <f>VLOOKUP(A3, KickStarter!B:L, 11, FALSE)</f>
        <v>56</v>
      </c>
    </row>
    <row r="4" spans="1:6" x14ac:dyDescent="0.2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9">
        <f>VLOOKUP(A4, KickStarter!B:E, 4, FALSE)</f>
        <v>2576</v>
      </c>
      <c r="E4" s="20">
        <f>VLOOKUP(A4, KickStarter!B:P, 15, FALSE)</f>
        <v>33.03</v>
      </c>
      <c r="F4">
        <f>VLOOKUP(A4, KickStarter!B:L, 11, FALSE)</f>
        <v>78</v>
      </c>
    </row>
    <row r="5" spans="1:6" x14ac:dyDescent="0.2">
      <c r="A5" s="18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9">
        <f>VLOOKUP(A5, KickStarter!B:E, 4, FALSE)</f>
        <v>1168</v>
      </c>
      <c r="E5" s="20">
        <f>VLOOKUP(A5, KickStarter!B:P, 15, FALSE)</f>
        <v>44.92</v>
      </c>
      <c r="F5">
        <f>VLOOKUP(A5, KickStarter!B:L, 11, FALSE)</f>
        <v>26</v>
      </c>
    </row>
    <row r="6" spans="1:6" x14ac:dyDescent="0.2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19">
        <f>VLOOKUP(A6, KickStarter!B:E, 4, FALSE)</f>
        <v>4137</v>
      </c>
      <c r="E6" s="20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BE5B9-1DEC-E94F-85BB-56E05C3D4619}">
  <sheetPr codeName="Sheet9"/>
  <dimension ref="A1:M14"/>
  <sheetViews>
    <sheetView workbookViewId="0">
      <selection activeCell="D11" sqref="D11"/>
    </sheetView>
  </sheetViews>
  <sheetFormatPr baseColWidth="10" defaultRowHeight="15" x14ac:dyDescent="0.2"/>
  <cols>
    <col min="1" max="1" width="24.1640625" bestFit="1" customWidth="1"/>
    <col min="2" max="2" width="14" bestFit="1" customWidth="1"/>
    <col min="3" max="3" width="11.1640625" bestFit="1" customWidth="1"/>
    <col min="6" max="6" width="13.5" bestFit="1" customWidth="1"/>
  </cols>
  <sheetData>
    <row r="1" spans="1:13" x14ac:dyDescent="0.2">
      <c r="A1" t="s">
        <v>8389</v>
      </c>
      <c r="B1" t="s">
        <v>8383</v>
      </c>
      <c r="C1" t="s">
        <v>8384</v>
      </c>
      <c r="F1" t="s">
        <v>8390</v>
      </c>
      <c r="G1" t="s">
        <v>8383</v>
      </c>
      <c r="H1" t="s">
        <v>8384</v>
      </c>
      <c r="K1" t="s">
        <v>8391</v>
      </c>
      <c r="L1" t="s">
        <v>8383</v>
      </c>
      <c r="M1" t="s">
        <v>8384</v>
      </c>
    </row>
    <row r="2" spans="1:13" x14ac:dyDescent="0.2">
      <c r="A2" t="s">
        <v>8385</v>
      </c>
      <c r="B2" s="21" t="e">
        <f>AVERAGE(#REF!)</f>
        <v>#REF!</v>
      </c>
      <c r="C2" s="22" t="e">
        <f>AVERAGE(#REF!)</f>
        <v>#REF!</v>
      </c>
      <c r="F2" t="s">
        <v>8385</v>
      </c>
      <c r="G2" s="21" t="e">
        <f>AVERAGE(#REF!)</f>
        <v>#REF!</v>
      </c>
      <c r="H2" s="22" t="e">
        <f>AVERAGE(#REF!)</f>
        <v>#REF!</v>
      </c>
      <c r="K2" t="s">
        <v>8385</v>
      </c>
      <c r="L2" s="21" t="e">
        <f>AVERAGE(#REF!)</f>
        <v>#REF!</v>
      </c>
      <c r="M2" s="22" t="e">
        <f>AVERAGE(#REF!)</f>
        <v>#REF!</v>
      </c>
    </row>
    <row r="3" spans="1:13" x14ac:dyDescent="0.2">
      <c r="A3" t="s">
        <v>8386</v>
      </c>
      <c r="B3" s="22" t="e">
        <f>MEDIAN(#REF!)</f>
        <v>#REF!</v>
      </c>
      <c r="C3" s="22" t="e">
        <f>MEDIAN(#REF!)</f>
        <v>#REF!</v>
      </c>
      <c r="F3" t="s">
        <v>8386</v>
      </c>
      <c r="G3" s="22" t="e">
        <f>MEDIAN(#REF!)</f>
        <v>#REF!</v>
      </c>
      <c r="H3" s="22" t="e">
        <f>MEDIAN(#REF!)</f>
        <v>#REF!</v>
      </c>
      <c r="K3" t="s">
        <v>8386</v>
      </c>
      <c r="L3" s="22" t="e">
        <f>MEDIAN(#REF!)</f>
        <v>#REF!</v>
      </c>
      <c r="M3" s="22" t="e">
        <f>MEDIAN(#REF!)</f>
        <v>#REF!</v>
      </c>
    </row>
    <row r="4" spans="1:13" x14ac:dyDescent="0.2">
      <c r="A4" t="s">
        <v>8392</v>
      </c>
      <c r="B4" s="22" t="e">
        <f>_xlfn.STDEV.P(#REF!)</f>
        <v>#REF!</v>
      </c>
      <c r="C4" s="22" t="e">
        <f>_xlfn.STDEV.P(#REF!)</f>
        <v>#REF!</v>
      </c>
      <c r="G4" s="22"/>
      <c r="H4" s="22"/>
      <c r="L4" s="22"/>
      <c r="M4" s="22"/>
    </row>
    <row r="5" spans="1:13" x14ac:dyDescent="0.2">
      <c r="A5" t="s">
        <v>8393</v>
      </c>
      <c r="B5" s="22" t="e">
        <f>_xlfn.QUARTILE.EXC(#REF!, 3)</f>
        <v>#REF!</v>
      </c>
      <c r="C5" s="22" t="e">
        <f>_xlfn.QUARTILE.EXC(#REF!, 3)</f>
        <v>#REF!</v>
      </c>
      <c r="G5" s="22"/>
      <c r="H5" s="22"/>
      <c r="L5" s="22"/>
      <c r="M5" s="22"/>
    </row>
    <row r="6" spans="1:13" x14ac:dyDescent="0.2">
      <c r="A6" t="s">
        <v>8394</v>
      </c>
      <c r="B6" s="22" t="e">
        <f>_xlfn.QUARTILE.EXC(#REF!, 1)</f>
        <v>#REF!</v>
      </c>
      <c r="C6" s="22" t="e">
        <f>_xlfn.QUARTILE.EXC(#REF!, 1)</f>
        <v>#REF!</v>
      </c>
      <c r="G6" s="22"/>
      <c r="H6" s="22"/>
      <c r="L6" s="22"/>
      <c r="M6" s="22"/>
    </row>
    <row r="7" spans="1:13" x14ac:dyDescent="0.2">
      <c r="A7" t="s">
        <v>8395</v>
      </c>
      <c r="B7" s="23" t="e">
        <f>B5-B6</f>
        <v>#REF!</v>
      </c>
      <c r="C7" s="22" t="e">
        <f>C5-C6</f>
        <v>#REF!</v>
      </c>
      <c r="G7" s="22"/>
      <c r="H7" s="22"/>
      <c r="L7" s="22"/>
      <c r="M7" s="22"/>
    </row>
    <row r="8" spans="1:13" x14ac:dyDescent="0.2">
      <c r="B8" s="22"/>
      <c r="C8" s="22"/>
      <c r="G8" s="22"/>
      <c r="H8" s="22"/>
      <c r="L8" s="22"/>
      <c r="M8" s="22"/>
    </row>
    <row r="9" spans="1:13" x14ac:dyDescent="0.2">
      <c r="A9" t="s">
        <v>8387</v>
      </c>
      <c r="B9" s="22" t="e">
        <f>AVERAGE(#REF!)</f>
        <v>#REF!</v>
      </c>
      <c r="C9" s="22" t="e">
        <f>AVERAGE(#REF!)</f>
        <v>#REF!</v>
      </c>
      <c r="F9" t="s">
        <v>8387</v>
      </c>
      <c r="G9" s="22" t="e">
        <f>AVERAGE(#REF!)</f>
        <v>#REF!</v>
      </c>
      <c r="H9" s="22" t="e">
        <f>AVERAGE(#REF!)</f>
        <v>#REF!</v>
      </c>
      <c r="K9" t="s">
        <v>8387</v>
      </c>
      <c r="L9" s="22" t="e">
        <f>AVERAGE(#REF!)</f>
        <v>#REF!</v>
      </c>
      <c r="M9" s="22" t="e">
        <f>AVERAGE(#REF!)</f>
        <v>#REF!</v>
      </c>
    </row>
    <row r="10" spans="1:13" x14ac:dyDescent="0.2">
      <c r="A10" t="s">
        <v>8388</v>
      </c>
      <c r="B10" s="22" t="e">
        <f>MEDIAN(#REF!)</f>
        <v>#REF!</v>
      </c>
      <c r="C10" s="22" t="e">
        <f>MEDIAN(#REF!)</f>
        <v>#REF!</v>
      </c>
      <c r="F10" t="s">
        <v>8388</v>
      </c>
      <c r="G10" s="22" t="e">
        <f>MEDIAN(#REF!)</f>
        <v>#REF!</v>
      </c>
      <c r="H10" s="22" t="e">
        <f>MEDIAN(#REF!)</f>
        <v>#REF!</v>
      </c>
      <c r="K10" t="s">
        <v>8388</v>
      </c>
      <c r="L10" s="22" t="e">
        <f>MEDIAN(#REF!)</f>
        <v>#REF!</v>
      </c>
      <c r="M10" s="22" t="e">
        <f>MEDIAN(#REF!)</f>
        <v>#REF!</v>
      </c>
    </row>
    <row r="11" spans="1:13" x14ac:dyDescent="0.2">
      <c r="A11" t="s">
        <v>8396</v>
      </c>
      <c r="B11" s="22" t="e">
        <f>_xlfn.STDEV.P(#REF!)</f>
        <v>#REF!</v>
      </c>
      <c r="C11" s="22" t="e">
        <f>_xlfn.STDEV.P(#REF!)</f>
        <v>#REF!</v>
      </c>
    </row>
    <row r="12" spans="1:13" x14ac:dyDescent="0.2">
      <c r="A12" t="s">
        <v>8397</v>
      </c>
      <c r="B12" s="22" t="e">
        <f>_xlfn.QUARTILE.EXC(#REF!, 3)</f>
        <v>#REF!</v>
      </c>
      <c r="C12" s="22" t="e">
        <f>_xlfn.QUARTILE.EXC(#REF!, 3)</f>
        <v>#REF!</v>
      </c>
    </row>
    <row r="13" spans="1:13" x14ac:dyDescent="0.2">
      <c r="A13" t="s">
        <v>8398</v>
      </c>
      <c r="B13" s="22" t="e">
        <f>_xlfn.QUARTILE.EXC(#REF!, 1)</f>
        <v>#REF!</v>
      </c>
      <c r="C13" s="22" t="e">
        <f>_xlfn.QUARTILE.EXC(#REF!, 1)</f>
        <v>#REF!</v>
      </c>
    </row>
    <row r="14" spans="1:13" x14ac:dyDescent="0.2">
      <c r="A14" t="s">
        <v>8399</v>
      </c>
      <c r="B14" s="23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Theatre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Brown</cp:lastModifiedBy>
  <dcterms:created xsi:type="dcterms:W3CDTF">2017-04-20T15:17:24Z</dcterms:created>
  <dcterms:modified xsi:type="dcterms:W3CDTF">2022-06-17T23:27:54Z</dcterms:modified>
</cp:coreProperties>
</file>