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bloss\OneDrive\Documents\MATLAB\ASEN2804\"/>
    </mc:Choice>
  </mc:AlternateContent>
  <xr:revisionPtr revIDLastSave="0" documentId="13_ncr:1_{429E86E3-1105-462D-928B-873C170EE045}" xr6:coauthVersionLast="47" xr6:coauthVersionMax="47" xr10:uidLastSave="{00000000-0000-0000-0000-000000000000}"/>
  <bookViews>
    <workbookView xWindow="-110" yWindow="-110" windowWidth="19420" windowHeight="13020" firstSheet="1" activeTab="4"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3" i="4" l="1"/>
  <c r="T3" i="4"/>
  <c r="S3" i="4"/>
  <c r="C3" i="4"/>
  <c r="F3" i="4"/>
  <c r="L3" i="4"/>
  <c r="M3" i="4"/>
  <c r="AH3" i="4"/>
  <c r="AI3" i="4"/>
  <c r="AO3" i="4"/>
  <c r="AP3" i="4"/>
  <c r="AP2" i="4"/>
  <c r="AO2" i="4"/>
  <c r="AI2" i="4"/>
  <c r="AH2" i="4"/>
  <c r="AA2" i="4"/>
  <c r="T2" i="4"/>
  <c r="M2" i="4"/>
  <c r="L2" i="4"/>
  <c r="F2" i="4"/>
  <c r="C2" i="4"/>
  <c r="B2" i="8" a="1"/>
  <c r="B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<sst xmlns="http://schemas.openxmlformats.org/spreadsheetml/2006/main" count="361" uniqueCount="201">
  <si>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</si>
  <si>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</si>
  <si>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</si>
  <si>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</si>
  <si>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</si>
  <si>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</si>
  <si>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</si>
  <si>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</si>
  <si>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</si>
  <si>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</si>
  <si>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</si>
  <si>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</si>
  <si>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</si>
  <si>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</si>
  <si>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</si>
  <si>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</si>
  <si>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</si>
  <si>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</si>
  <si>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</si>
  <si>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</si>
  <si>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</si>
  <si>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</si>
  <si>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</si>
  <si>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</si>
  <si>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</si>
  <si>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</si>
  <si>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</si>
  <si>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</si>
  <si>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</si>
  <si>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</si>
  <si>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</si>
  <si>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</si>
  <si>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</si>
  <si>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</si>
  <si>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</si>
  <si>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</si>
  <si>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</si>
  <si>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</si>
  <si>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</si>
  <si>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</si>
  <si>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</si>
  <si>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</si>
  <si>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</si>
  <si>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</si>
  <si>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</si>
  <si>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</si>
  <si>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</si>
  <si>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</si>
  <si>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</si>
  <si>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</si>
  <si>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</si>
  <si>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</si>
  <si>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</si>
  <si>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</si>
  <si>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</si>
  <si>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</si>
  <si>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</si>
  <si>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</si>
  <si>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</si>
  <si>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</si>
  <si>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</si>
  <si>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</si>
  <si>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</si>
  <si>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</si>
  <si>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</si>
  <si>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</si>
  <si>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</si>
  <si>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</si>
  <si>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</si>
  <si>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</si>
  <si>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</si>
  <si>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</si>
  <si>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</si>
  <si>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</si>
  <si>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</si>
  <si>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</si>
  <si>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</si>
  <si>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</si>
  <si>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</si>
  <si>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</si>
  <si>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</si>
  <si>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</si>
  <si>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</si>
  <si>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</si>
  <si>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</si>
  <si>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</si>
  <si>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</si>
  <si>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</si>
  <si>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</si>
  <si>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</si>
  <si>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</si>
  <si>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</si>
  <si>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</si>
  <si>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</si>
  <si>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</si>
  <si>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</si>
  <si>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</si>
  <si>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</si>
  <si>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</si>
  <si>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</si>
  <si>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</si>
  <si>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</si>
  <si>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</si>
  <si>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</si>
  <si>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</si>
  <si>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</si>
  <si>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</si>
  <si>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</si>
  <si>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</si>
  <si>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</si>
  <si>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</si>
  <si>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</si>
  <si>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</si>
  <si>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</si>
  <si>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</si>
  <si>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</si>
  <si>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</si>
  <si>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</si>
  <si>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</si>
  <si>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</si>
  <si>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</si>
  <si>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</si>
  <si>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</si>
  <si>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</si>
  <si>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</si>
  <si>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</si>
  <si>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</si>
  <si>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</si>
  <si>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</si>
  <si>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</si>
  <si>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</si>
  <si>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</si>
  <si>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</si>
  <si>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</si>
  <si>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</si>
  <si>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</si>
  <si>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</si>
  <si>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</si>
  <si>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</si>
  <si>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</si>
  <si>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</si>
  <si>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</si>
  <si>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</si>
  <si>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</si>
  <si>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</si>
  <si>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</si>
  <si>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</si>
  <si>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</si>
  <si>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</si>
  <si>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</si>
  <si>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</si>
  <si>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</si>
  <si>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</si>
  <si>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</si>
  <si>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</si>
  <si>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</si>
  <si>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</si>
  <si>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</si>
  <si>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</si>
  <si>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</si>
  <si>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</si>
  <si>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</si>
  <si>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</si>
  <si>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</si>
  <si>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</si>
  <si>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</si>
  <si>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</si>
  <si>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</si>
  <si>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</si>
  <si>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</si>
  <si>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</si>
  <si>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</si>
  <si>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</si>
  <si>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</si>
  <si>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</si>
  <si>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</si>
  <si>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</si>
  <si>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</si>
  <si>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</si>
  <si>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</si>
  <si>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</si>
  <si>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</si>
  <si>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</si>
  <si>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</si>
  <si>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</si>
  <si>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</si>
  <si>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</si>
  <si>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</si>
  <si>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</si>
  <si>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</si>
  <si>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</si>
  <si>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</si>
  <si>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</si>
  <si>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</si>
  <si>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</si>
  <si>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</si>
  <si>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HT08</t>
  </si>
  <si>
    <t>Flat Plate</t>
  </si>
  <si>
    <t>HT09</t>
  </si>
  <si>
    <t>Original Model</t>
  </si>
  <si>
    <t>Final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</si>
</sst>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32</xdr:row>
      <xdr:rowOff>8703</xdr:rowOff>
    </xdr:from>
    <xdr:to>
      <xdr:col>40</xdr:col>
      <xdr:colOff>596429</xdr:colOff>
      <xdr:row>32</xdr:row>
      <xdr:rowOff>20303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workbookViewId="0">
      <selection activeCell="B54" sqref="B54"/>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193</v>
      </c>
      <c r="B1" s="10" t="s">
        <v>115</v>
      </c>
      <c r="C1" s="10" t="s">
        <v>116</v>
      </c>
      <c r="D1" s="11" t="s">
        <v>117</v>
      </c>
    </row>
    <row r="2" spans="1:4" x14ac:dyDescent="0.35">
      <c r="A2" s="7" t="s">
        <v>194</v>
      </c>
      <c r="B2" s="7" t="str" cm="1">
        <f t="array" ref="B2:B52">TRANSPOSE(Input!A1:AY1)</f>
        <v>Config</v>
      </c>
      <c r="C2" s="8" t="s">
        <v>59</v>
      </c>
      <c r="D2" s="9" t="s">
        <v>118</v>
      </c>
    </row>
    <row r="3" spans="1:4" x14ac:dyDescent="0.35">
      <c r="A3" s="7" t="s">
        <v>194</v>
      </c>
      <c r="B3" s="7" t="str">
        <v>altitude_o</v>
      </c>
      <c r="C3" s="8" t="s">
        <v>119</v>
      </c>
      <c r="D3" s="9" t="s">
        <v>120</v>
      </c>
    </row>
    <row r="4" spans="1:4" ht="29" x14ac:dyDescent="0.35">
      <c r="A4" s="7" t="s">
        <v>194</v>
      </c>
      <c r="B4" s="7" t="str">
        <v>V_o</v>
      </c>
      <c r="C4" s="8" t="s">
        <v>121</v>
      </c>
      <c r="D4" s="9" t="s">
        <v>122</v>
      </c>
    </row>
    <row r="5" spans="1:4" x14ac:dyDescent="0.35">
      <c r="A5" s="7" t="s">
        <v>194</v>
      </c>
      <c r="B5" s="7" t="str">
        <v>Length_f</v>
      </c>
      <c r="C5" s="8" t="s">
        <v>119</v>
      </c>
      <c r="D5" s="9" t="s">
        <v>123</v>
      </c>
    </row>
    <row r="6" spans="1:4" x14ac:dyDescent="0.35">
      <c r="A6" s="7" t="s">
        <v>194</v>
      </c>
      <c r="B6" s="7" t="str">
        <v>Dia_f</v>
      </c>
      <c r="C6" s="8" t="s">
        <v>119</v>
      </c>
      <c r="D6" s="9" t="s">
        <v>124</v>
      </c>
    </row>
    <row r="7" spans="1:4" x14ac:dyDescent="0.35">
      <c r="A7" s="7" t="s">
        <v>194</v>
      </c>
      <c r="B7" s="7" t="str">
        <v>Fine_f</v>
      </c>
      <c r="C7" s="8" t="s">
        <v>59</v>
      </c>
      <c r="D7" s="9" t="s">
        <v>125</v>
      </c>
    </row>
    <row r="8" spans="1:4" x14ac:dyDescent="0.35">
      <c r="A8" s="7" t="s">
        <v>194</v>
      </c>
      <c r="B8" s="7" t="str">
        <v>Amax_f</v>
      </c>
      <c r="C8" s="8" t="s">
        <v>126</v>
      </c>
      <c r="D8" s="9" t="s">
        <v>127</v>
      </c>
    </row>
    <row r="9" spans="1:4" ht="29" x14ac:dyDescent="0.35">
      <c r="A9" s="7" t="s">
        <v>194</v>
      </c>
      <c r="B9" s="7" t="str">
        <v>Abase_f</v>
      </c>
      <c r="C9" s="8" t="s">
        <v>126</v>
      </c>
      <c r="D9" s="9" t="s">
        <v>128</v>
      </c>
    </row>
    <row r="10" spans="1:4" x14ac:dyDescent="0.35">
      <c r="A10" s="7" t="s">
        <v>194</v>
      </c>
      <c r="B10" s="7" t="str">
        <v>Swet_f</v>
      </c>
      <c r="C10" s="8" t="s">
        <v>126</v>
      </c>
      <c r="D10" s="9" t="s">
        <v>129</v>
      </c>
    </row>
    <row r="11" spans="1:4" ht="29" x14ac:dyDescent="0.35">
      <c r="A11" s="7" t="s">
        <v>194</v>
      </c>
      <c r="B11" s="7" t="str">
        <v>Q_f</v>
      </c>
      <c r="C11" s="8" t="s">
        <v>59</v>
      </c>
      <c r="D11" s="9" t="s">
        <v>130</v>
      </c>
    </row>
    <row r="12" spans="1:4" ht="29" x14ac:dyDescent="0.35">
      <c r="A12" s="7" t="s">
        <v>194</v>
      </c>
      <c r="B12" s="7" t="str">
        <v>Sref_w</v>
      </c>
      <c r="C12" s="8" t="s">
        <v>126</v>
      </c>
      <c r="D12" s="9" t="s">
        <v>131</v>
      </c>
    </row>
    <row r="13" spans="1:4" ht="29" x14ac:dyDescent="0.35">
      <c r="A13" s="7" t="s">
        <v>194</v>
      </c>
      <c r="B13" s="7" t="str">
        <v>Swet_w</v>
      </c>
      <c r="C13" s="8" t="s">
        <v>126</v>
      </c>
      <c r="D13" s="9" t="s">
        <v>132</v>
      </c>
    </row>
    <row r="14" spans="1:4" x14ac:dyDescent="0.35">
      <c r="A14" s="7" t="s">
        <v>194</v>
      </c>
      <c r="B14" s="7" t="str">
        <v>AR_w</v>
      </c>
      <c r="C14" s="8" t="s">
        <v>59</v>
      </c>
      <c r="D14" s="9" t="s">
        <v>133</v>
      </c>
    </row>
    <row r="15" spans="1:4" x14ac:dyDescent="0.35">
      <c r="A15" s="7" t="s">
        <v>194</v>
      </c>
      <c r="B15" s="7" t="str">
        <v>Taper_w</v>
      </c>
      <c r="C15" s="8" t="s">
        <v>59</v>
      </c>
      <c r="D15" s="9" t="s">
        <v>134</v>
      </c>
    </row>
    <row r="16" spans="1:4" x14ac:dyDescent="0.35">
      <c r="A16" s="7" t="s">
        <v>194</v>
      </c>
      <c r="B16" s="7" t="str">
        <v>Sweep_w</v>
      </c>
      <c r="C16" s="8" t="s">
        <v>135</v>
      </c>
      <c r="D16" s="9" t="s">
        <v>136</v>
      </c>
    </row>
    <row r="17" spans="1:4" x14ac:dyDescent="0.35">
      <c r="A17" s="7" t="s">
        <v>194</v>
      </c>
      <c r="B17" s="7" t="str">
        <v>QuarterSweep_w</v>
      </c>
      <c r="C17" s="8" t="s">
        <v>135</v>
      </c>
      <c r="D17" s="9" t="s">
        <v>137</v>
      </c>
    </row>
    <row r="18" spans="1:4" ht="43.5" x14ac:dyDescent="0.35">
      <c r="A18" s="7" t="s">
        <v>194</v>
      </c>
      <c r="B18" s="7" t="str">
        <v>Q_w</v>
      </c>
      <c r="C18" s="8" t="s">
        <v>59</v>
      </c>
      <c r="D18" s="9" t="s">
        <v>138</v>
      </c>
    </row>
    <row r="19" spans="1:4" ht="28.5" customHeight="1" x14ac:dyDescent="0.35">
      <c r="A19" s="7" t="s">
        <v>194</v>
      </c>
      <c r="B19" s="7" t="str">
        <v>Sref-h1</v>
      </c>
      <c r="C19" s="8" t="s">
        <v>126</v>
      </c>
      <c r="D19" s="9" t="s">
        <v>139</v>
      </c>
    </row>
    <row r="20" spans="1:4" ht="29" x14ac:dyDescent="0.35">
      <c r="A20" s="7" t="s">
        <v>194</v>
      </c>
      <c r="B20" s="7" t="str">
        <v>Swet_h1</v>
      </c>
      <c r="C20" s="8" t="s">
        <v>126</v>
      </c>
      <c r="D20" s="9" t="s">
        <v>140</v>
      </c>
    </row>
    <row r="21" spans="1:4" x14ac:dyDescent="0.35">
      <c r="A21" s="7" t="s">
        <v>194</v>
      </c>
      <c r="B21" s="7" t="str">
        <v>AR_h1</v>
      </c>
      <c r="C21" s="8" t="s">
        <v>59</v>
      </c>
      <c r="D21" s="9" t="s">
        <v>141</v>
      </c>
    </row>
    <row r="22" spans="1:4" ht="29" x14ac:dyDescent="0.35">
      <c r="A22" s="7" t="s">
        <v>194</v>
      </c>
      <c r="B22" s="7" t="str">
        <v>Taper_h1</v>
      </c>
      <c r="C22" s="8" t="s">
        <v>59</v>
      </c>
      <c r="D22" s="9" t="s">
        <v>143</v>
      </c>
    </row>
    <row r="23" spans="1:4" x14ac:dyDescent="0.35">
      <c r="A23" s="7" t="s">
        <v>194</v>
      </c>
      <c r="B23" s="7" t="str">
        <v>Sweep_h1</v>
      </c>
      <c r="C23" s="8" t="s">
        <v>135</v>
      </c>
      <c r="D23" s="9" t="s">
        <v>145</v>
      </c>
    </row>
    <row r="24" spans="1:4" ht="33.75" customHeight="1" x14ac:dyDescent="0.35">
      <c r="A24" s="7" t="s">
        <v>194</v>
      </c>
      <c r="B24" s="7" t="str">
        <v>MAC_h1</v>
      </c>
      <c r="C24" s="8" t="s">
        <v>119</v>
      </c>
      <c r="D24" s="9" t="s">
        <v>146</v>
      </c>
    </row>
    <row r="25" spans="1:4" ht="43.5" x14ac:dyDescent="0.35">
      <c r="A25" s="7" t="s">
        <v>194</v>
      </c>
      <c r="B25" s="7" t="str">
        <v>Q_h1</v>
      </c>
      <c r="C25" s="8" t="s">
        <v>59</v>
      </c>
      <c r="D25" s="9" t="s">
        <v>147</v>
      </c>
    </row>
    <row r="26" spans="1:4" ht="29" x14ac:dyDescent="0.35">
      <c r="A26" s="7" t="s">
        <v>194</v>
      </c>
      <c r="B26" s="7" t="str">
        <v>Sref-h2</v>
      </c>
      <c r="C26" s="8" t="s">
        <v>126</v>
      </c>
      <c r="D26" s="9" t="s">
        <v>139</v>
      </c>
    </row>
    <row r="27" spans="1:4" ht="29" x14ac:dyDescent="0.35">
      <c r="A27" s="7" t="s">
        <v>194</v>
      </c>
      <c r="B27" s="7" t="str">
        <v>Swet_h2</v>
      </c>
      <c r="C27" s="8" t="s">
        <v>126</v>
      </c>
      <c r="D27" s="9" t="s">
        <v>140</v>
      </c>
    </row>
    <row r="28" spans="1:4" x14ac:dyDescent="0.35">
      <c r="A28" s="7" t="s">
        <v>194</v>
      </c>
      <c r="B28" s="7" t="str">
        <v>AR_h2</v>
      </c>
      <c r="C28" s="8" t="s">
        <v>59</v>
      </c>
      <c r="D28" s="9" t="s">
        <v>142</v>
      </c>
    </row>
    <row r="29" spans="1:4" ht="29" x14ac:dyDescent="0.35">
      <c r="A29" s="7" t="s">
        <v>194</v>
      </c>
      <c r="B29" s="7" t="str">
        <v>Taper_h2</v>
      </c>
      <c r="C29" s="8" t="s">
        <v>59</v>
      </c>
      <c r="D29" s="9" t="s">
        <v>144</v>
      </c>
    </row>
    <row r="30" spans="1:4" x14ac:dyDescent="0.35">
      <c r="A30" s="7" t="s">
        <v>194</v>
      </c>
      <c r="B30" s="7" t="str">
        <v>Sweep_h2</v>
      </c>
      <c r="C30" s="8" t="s">
        <v>135</v>
      </c>
      <c r="D30" s="9" t="s">
        <v>148</v>
      </c>
    </row>
    <row r="31" spans="1:4" ht="29" x14ac:dyDescent="0.35">
      <c r="A31" s="7" t="s">
        <v>194</v>
      </c>
      <c r="B31" s="7" t="str">
        <v>MAC_h2</v>
      </c>
      <c r="C31" s="8" t="s">
        <v>119</v>
      </c>
      <c r="D31" s="9" t="s">
        <v>149</v>
      </c>
    </row>
    <row r="32" spans="1:4" ht="43.5" x14ac:dyDescent="0.35">
      <c r="A32" s="7" t="s">
        <v>194</v>
      </c>
      <c r="B32" s="7" t="str">
        <v>Q_h2</v>
      </c>
      <c r="C32" s="8" t="s">
        <v>59</v>
      </c>
      <c r="D32" s="9" t="s">
        <v>150</v>
      </c>
    </row>
    <row r="33" spans="1:4" ht="29" x14ac:dyDescent="0.35">
      <c r="A33" s="7" t="s">
        <v>194</v>
      </c>
      <c r="B33" s="7" t="str">
        <v>Sref-v1</v>
      </c>
      <c r="C33" s="8" t="s">
        <v>126</v>
      </c>
      <c r="D33" s="9" t="s">
        <v>156</v>
      </c>
    </row>
    <row r="34" spans="1:4" ht="29" x14ac:dyDescent="0.35">
      <c r="A34" s="7" t="s">
        <v>194</v>
      </c>
      <c r="B34" s="7" t="str">
        <v>Swet_v1</v>
      </c>
      <c r="C34" s="8" t="s">
        <v>126</v>
      </c>
      <c r="D34" s="9" t="s">
        <v>151</v>
      </c>
    </row>
    <row r="35" spans="1:4" x14ac:dyDescent="0.35">
      <c r="A35" s="7" t="s">
        <v>194</v>
      </c>
      <c r="B35" s="7" t="str">
        <v>AR_v1</v>
      </c>
      <c r="C35" s="8" t="s">
        <v>59</v>
      </c>
      <c r="D35" s="9" t="s">
        <v>152</v>
      </c>
    </row>
    <row r="36" spans="1:4" ht="29" x14ac:dyDescent="0.35">
      <c r="A36" s="7" t="s">
        <v>194</v>
      </c>
      <c r="B36" s="7" t="str">
        <v>Taper_v1</v>
      </c>
      <c r="C36" s="8" t="s">
        <v>59</v>
      </c>
      <c r="D36" s="9" t="s">
        <v>153</v>
      </c>
    </row>
    <row r="37" spans="1:4" x14ac:dyDescent="0.35">
      <c r="A37" s="7" t="s">
        <v>194</v>
      </c>
      <c r="B37" s="7" t="str">
        <v>Sweep_v1</v>
      </c>
      <c r="C37" s="8" t="s">
        <v>135</v>
      </c>
      <c r="D37" s="9" t="s">
        <v>154</v>
      </c>
    </row>
    <row r="38" spans="1:4" ht="29" x14ac:dyDescent="0.35">
      <c r="A38" s="7" t="s">
        <v>194</v>
      </c>
      <c r="B38" s="7" t="str">
        <v>MAC_v1</v>
      </c>
      <c r="C38" s="8" t="s">
        <v>119</v>
      </c>
      <c r="D38" s="9" t="s">
        <v>155</v>
      </c>
    </row>
    <row r="39" spans="1:4" ht="43.5" x14ac:dyDescent="0.35">
      <c r="A39" s="7" t="s">
        <v>194</v>
      </c>
      <c r="B39" s="7" t="str">
        <v>Q_v1</v>
      </c>
      <c r="C39" s="8" t="s">
        <v>59</v>
      </c>
      <c r="D39" s="9" t="s">
        <v>157</v>
      </c>
    </row>
    <row r="40" spans="1:4" ht="29" x14ac:dyDescent="0.35">
      <c r="A40" s="7" t="s">
        <v>194</v>
      </c>
      <c r="B40" s="7" t="str">
        <v>Sref-v2</v>
      </c>
      <c r="C40" s="8" t="s">
        <v>126</v>
      </c>
      <c r="D40" s="9" t="s">
        <v>158</v>
      </c>
    </row>
    <row r="41" spans="1:4" ht="29" x14ac:dyDescent="0.35">
      <c r="A41" s="7" t="s">
        <v>194</v>
      </c>
      <c r="B41" s="7" t="str">
        <v>Swet_v2</v>
      </c>
      <c r="C41" s="8" t="s">
        <v>126</v>
      </c>
      <c r="D41" s="9" t="s">
        <v>159</v>
      </c>
    </row>
    <row r="42" spans="1:4" x14ac:dyDescent="0.35">
      <c r="A42" s="7" t="s">
        <v>194</v>
      </c>
      <c r="B42" s="7" t="str">
        <v>AR_v2</v>
      </c>
      <c r="C42" s="8" t="s">
        <v>59</v>
      </c>
      <c r="D42" s="9" t="s">
        <v>160</v>
      </c>
    </row>
    <row r="43" spans="1:4" ht="29" x14ac:dyDescent="0.35">
      <c r="A43" s="7" t="s">
        <v>194</v>
      </c>
      <c r="B43" s="7" t="str">
        <v>Taper_v2</v>
      </c>
      <c r="C43" s="8" t="s">
        <v>59</v>
      </c>
      <c r="D43" s="9" t="s">
        <v>161</v>
      </c>
    </row>
    <row r="44" spans="1:4" x14ac:dyDescent="0.35">
      <c r="A44" s="7" t="s">
        <v>194</v>
      </c>
      <c r="B44" s="7" t="str">
        <v>Sweep_v2</v>
      </c>
      <c r="C44" s="8" t="s">
        <v>135</v>
      </c>
      <c r="D44" s="9" t="s">
        <v>162</v>
      </c>
    </row>
    <row r="45" spans="1:4" ht="29" x14ac:dyDescent="0.35">
      <c r="A45" s="7" t="s">
        <v>194</v>
      </c>
      <c r="B45" s="7" t="str">
        <v>MAC_v2</v>
      </c>
      <c r="C45" s="8" t="s">
        <v>119</v>
      </c>
      <c r="D45" s="9" t="s">
        <v>163</v>
      </c>
    </row>
    <row r="46" spans="1:4" ht="43.5" x14ac:dyDescent="0.35">
      <c r="A46" s="7" t="s">
        <v>194</v>
      </c>
      <c r="B46" s="7" t="str">
        <v>Q_v2</v>
      </c>
      <c r="C46" s="8" t="s">
        <v>59</v>
      </c>
      <c r="D46" s="9" t="s">
        <v>164</v>
      </c>
    </row>
    <row r="47" spans="1:4" x14ac:dyDescent="0.35">
      <c r="A47" s="7" t="s">
        <v>194</v>
      </c>
      <c r="B47" s="7" t="str">
        <v>Bottle_Vol</v>
      </c>
      <c r="C47" s="8" t="s">
        <v>165</v>
      </c>
      <c r="D47" s="9" t="s">
        <v>166</v>
      </c>
    </row>
    <row r="48" spans="1:4" x14ac:dyDescent="0.35">
      <c r="A48" s="7" t="s">
        <v>194</v>
      </c>
      <c r="B48" s="7" t="str">
        <v>Water_Vol</v>
      </c>
      <c r="C48" s="8" t="s">
        <v>167</v>
      </c>
      <c r="D48" s="9" t="s">
        <v>168</v>
      </c>
    </row>
    <row r="49" spans="1:4" x14ac:dyDescent="0.35">
      <c r="A49" s="7" t="s">
        <v>194</v>
      </c>
      <c r="B49" s="7" t="str">
        <v>Launch_El</v>
      </c>
      <c r="C49" s="8" t="s">
        <v>135</v>
      </c>
      <c r="D49" s="9" t="s">
        <v>169</v>
      </c>
    </row>
    <row r="50" spans="1:4" x14ac:dyDescent="0.35">
      <c r="A50" s="7" t="s">
        <v>194</v>
      </c>
      <c r="B50" s="7" t="str">
        <v>Launch_Az</v>
      </c>
      <c r="C50" s="8" t="s">
        <v>135</v>
      </c>
      <c r="D50" s="9" t="s">
        <v>170</v>
      </c>
    </row>
    <row r="51" spans="1:4" ht="29" x14ac:dyDescent="0.35">
      <c r="A51" s="7" t="s">
        <v>194</v>
      </c>
      <c r="B51" s="7" t="str">
        <v>Wind_Az</v>
      </c>
      <c r="C51" s="8" t="s">
        <v>135</v>
      </c>
      <c r="D51" s="9" t="s">
        <v>171</v>
      </c>
    </row>
    <row r="52" spans="1:4" x14ac:dyDescent="0.35">
      <c r="A52" s="7" t="s">
        <v>194</v>
      </c>
      <c r="B52" s="7" t="str">
        <v>V_wind</v>
      </c>
      <c r="C52" s="8" t="s">
        <v>121</v>
      </c>
      <c r="D52" s="9" t="s">
        <v>172</v>
      </c>
    </row>
    <row r="53" spans="1:4" x14ac:dyDescent="0.35">
      <c r="A53" s="7" t="s">
        <v>195</v>
      </c>
      <c r="B53" s="7" t="s">
        <v>54</v>
      </c>
      <c r="C53" s="8" t="s">
        <v>59</v>
      </c>
      <c r="D53" s="9" t="s">
        <v>175</v>
      </c>
    </row>
    <row r="54" spans="1:4" x14ac:dyDescent="0.35">
      <c r="A54" s="7" t="s">
        <v>195</v>
      </c>
      <c r="B54" s="7" t="s">
        <v>51</v>
      </c>
      <c r="C54" s="8" t="s">
        <v>59</v>
      </c>
      <c r="D54" s="9" t="s">
        <v>176</v>
      </c>
    </row>
    <row r="55" spans="1:4" x14ac:dyDescent="0.35">
      <c r="A55" s="7" t="s">
        <v>195</v>
      </c>
      <c r="B55" s="7" t="s">
        <v>52</v>
      </c>
      <c r="C55" s="8" t="s">
        <v>59</v>
      </c>
      <c r="D55" s="9" t="s">
        <v>177</v>
      </c>
    </row>
    <row r="56" spans="1:4" x14ac:dyDescent="0.35">
      <c r="A56" s="7" t="s">
        <v>195</v>
      </c>
      <c r="B56" s="7" t="s">
        <v>174</v>
      </c>
      <c r="C56" s="8" t="s">
        <v>59</v>
      </c>
      <c r="D56" s="9" t="s">
        <v>178</v>
      </c>
    </row>
    <row r="57" spans="1:4" x14ac:dyDescent="0.35">
      <c r="A57" s="7" t="s">
        <v>195</v>
      </c>
      <c r="B57" s="7" t="s">
        <v>173</v>
      </c>
      <c r="C57" s="8" t="s">
        <v>59</v>
      </c>
      <c r="D57" s="9" t="s">
        <v>179</v>
      </c>
    </row>
    <row r="58" spans="1:4" x14ac:dyDescent="0.35">
      <c r="A58" s="7" t="s">
        <v>195</v>
      </c>
      <c r="B58" s="7" t="s">
        <v>97</v>
      </c>
      <c r="C58" s="8" t="s">
        <v>59</v>
      </c>
      <c r="D58" s="9" t="s">
        <v>180</v>
      </c>
    </row>
    <row r="59" spans="1:4" x14ac:dyDescent="0.35">
      <c r="A59" s="7" t="s">
        <v>195</v>
      </c>
      <c r="B59" s="7" t="s">
        <v>55</v>
      </c>
      <c r="C59" s="8" t="s">
        <v>59</v>
      </c>
      <c r="D59" s="9" t="s">
        <v>181</v>
      </c>
    </row>
    <row r="60" spans="1:4" x14ac:dyDescent="0.35">
      <c r="A60" s="7" t="s">
        <v>195</v>
      </c>
      <c r="B60" s="7" t="s">
        <v>9</v>
      </c>
      <c r="C60" s="8" t="s">
        <v>59</v>
      </c>
      <c r="D60" s="9" t="s">
        <v>183</v>
      </c>
    </row>
    <row r="61" spans="1:4" x14ac:dyDescent="0.35">
      <c r="A61" s="7" t="s">
        <v>195</v>
      </c>
      <c r="B61" s="7" t="s">
        <v>10</v>
      </c>
      <c r="C61" s="8" t="s">
        <v>59</v>
      </c>
      <c r="D61" s="9" t="s">
        <v>184</v>
      </c>
    </row>
    <row r="62" spans="1:4" x14ac:dyDescent="0.35">
      <c r="A62" s="7" t="s">
        <v>195</v>
      </c>
      <c r="B62" s="7" t="s">
        <v>56</v>
      </c>
      <c r="C62" s="8" t="s">
        <v>59</v>
      </c>
      <c r="D62" s="9" t="s">
        <v>182</v>
      </c>
    </row>
    <row r="63" spans="1:4" x14ac:dyDescent="0.35">
      <c r="A63" s="7" t="s">
        <v>195</v>
      </c>
      <c r="B63" s="7" t="s">
        <v>19</v>
      </c>
      <c r="C63" s="8" t="s">
        <v>59</v>
      </c>
      <c r="D63" s="9" t="s">
        <v>185</v>
      </c>
    </row>
    <row r="64" spans="1:4" x14ac:dyDescent="0.35">
      <c r="A64" s="7" t="s">
        <v>195</v>
      </c>
      <c r="B64" s="7" t="s">
        <v>20</v>
      </c>
      <c r="C64" s="8" t="s">
        <v>59</v>
      </c>
      <c r="D64" s="9" t="s">
        <v>186</v>
      </c>
    </row>
    <row r="65" spans="1:4" x14ac:dyDescent="0.35">
      <c r="A65" s="7" t="s">
        <v>195</v>
      </c>
      <c r="B65" s="7" t="s">
        <v>57</v>
      </c>
      <c r="C65" s="8" t="s">
        <v>59</v>
      </c>
      <c r="D65" s="9" t="s">
        <v>187</v>
      </c>
    </row>
    <row r="66" spans="1:4" x14ac:dyDescent="0.35">
      <c r="A66" s="7" t="s">
        <v>195</v>
      </c>
      <c r="B66" s="7" t="s">
        <v>14</v>
      </c>
      <c r="C66" s="8" t="s">
        <v>59</v>
      </c>
      <c r="D66" s="9" t="s">
        <v>188</v>
      </c>
    </row>
    <row r="67" spans="1:4" x14ac:dyDescent="0.35">
      <c r="A67" s="7" t="s">
        <v>195</v>
      </c>
      <c r="B67" s="7" t="s">
        <v>15</v>
      </c>
      <c r="C67" s="8" t="s">
        <v>59</v>
      </c>
      <c r="D67" s="9" t="s">
        <v>189</v>
      </c>
    </row>
    <row r="68" spans="1:4" x14ac:dyDescent="0.35">
      <c r="A68" s="7" t="s">
        <v>195</v>
      </c>
      <c r="B68" s="7" t="s">
        <v>58</v>
      </c>
      <c r="C68" s="8" t="s">
        <v>59</v>
      </c>
      <c r="D68" s="9" t="s">
        <v>190</v>
      </c>
    </row>
    <row r="69" spans="1:4" x14ac:dyDescent="0.35">
      <c r="A69" s="7" t="s">
        <v>195</v>
      </c>
      <c r="B69" s="7" t="s">
        <v>33</v>
      </c>
      <c r="C69" s="8" t="s">
        <v>59</v>
      </c>
      <c r="D69" s="9" t="s">
        <v>191</v>
      </c>
    </row>
    <row r="70" spans="1:4" x14ac:dyDescent="0.35">
      <c r="A70" s="7" t="s">
        <v>195</v>
      </c>
      <c r="B70" s="7" t="s">
        <v>34</v>
      </c>
      <c r="C70" s="8" t="s">
        <v>59</v>
      </c>
      <c r="D70" s="9" t="s">
        <v>192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82" zoomScale="95"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3"/>
  <sheetViews>
    <sheetView zoomScale="112" zoomScaleNormal="128" workbookViewId="0">
      <selection activeCell="AY7" sqref="AY7"/>
    </sheetView>
  </sheetViews>
  <sheetFormatPr defaultRowHeight="14.5" x14ac:dyDescent="0.35"/>
  <cols>
    <col min="1" max="1" width="22.45312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98</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111</v>
      </c>
      <c r="AU1" s="4" t="s">
        <v>112</v>
      </c>
      <c r="AV1" t="s">
        <v>109</v>
      </c>
      <c r="AW1" t="s">
        <v>110</v>
      </c>
      <c r="AX1" t="s">
        <v>113</v>
      </c>
      <c r="AY1" t="s">
        <v>114</v>
      </c>
    </row>
    <row r="2" spans="1:51" x14ac:dyDescent="0.35">
      <c r="A2" t="s">
        <v>199</v>
      </c>
      <c r="B2">
        <v>1656</v>
      </c>
      <c r="C2">
        <f>(17+25)/2</f>
        <v>21</v>
      </c>
      <c r="D2">
        <v>0.99</v>
      </c>
      <c r="E2">
        <v>0.11799999999999999</v>
      </c>
      <c r="F2">
        <f>D2/E2</f>
        <v>8.3898305084745761</v>
      </c>
      <c r="G2">
        <v>1.3924000000000001E-2</v>
      </c>
      <c r="H2">
        <v>1.3924000000000001E-2</v>
      </c>
      <c r="I2">
        <v>0.36</v>
      </c>
      <c r="J2">
        <v>1</v>
      </c>
      <c r="K2">
        <v>0.126</v>
      </c>
      <c r="L2">
        <f>K2*2</f>
        <v>0.252</v>
      </c>
      <c r="M2">
        <f>0.88/0.18</f>
        <v>4.8888888888888893</v>
      </c>
      <c r="N2">
        <v>1</v>
      </c>
      <c r="O2">
        <v>10</v>
      </c>
      <c r="P2">
        <v>10</v>
      </c>
      <c r="Q2">
        <v>1.25</v>
      </c>
      <c r="R2">
        <v>0.01</v>
      </c>
      <c r="S2">
        <v>0.02</v>
      </c>
      <c r="T2">
        <f>0.108/0.09</f>
        <v>1.2</v>
      </c>
      <c r="U2">
        <v>1</v>
      </c>
      <c r="V2">
        <v>0</v>
      </c>
      <c r="W2">
        <v>0.09</v>
      </c>
      <c r="X2">
        <v>1.1000000000000001</v>
      </c>
      <c r="Y2">
        <v>0.01</v>
      </c>
      <c r="Z2">
        <v>0.02</v>
      </c>
      <c r="AA2">
        <f>0.108/0.09</f>
        <v>1.2</v>
      </c>
      <c r="AB2">
        <v>1</v>
      </c>
      <c r="AC2">
        <v>0</v>
      </c>
      <c r="AD2">
        <v>0.09</v>
      </c>
      <c r="AE2">
        <v>1.1000000000000001</v>
      </c>
      <c r="AF2">
        <v>1.6E-2</v>
      </c>
      <c r="AG2">
        <v>3.4000000000000002E-2</v>
      </c>
      <c r="AH2">
        <f>240/150</f>
        <v>1.6</v>
      </c>
      <c r="AI2">
        <f>110/200</f>
        <v>0.55000000000000004</v>
      </c>
      <c r="AJ2">
        <v>0</v>
      </c>
      <c r="AK2">
        <v>0.155</v>
      </c>
      <c r="AL2">
        <v>1.1000000000000001</v>
      </c>
      <c r="AM2">
        <v>1.6E-2</v>
      </c>
      <c r="AN2">
        <v>3.4000000000000002E-2</v>
      </c>
      <c r="AO2">
        <f>240/150</f>
        <v>1.6</v>
      </c>
      <c r="AP2">
        <f>110/200</f>
        <v>0.55000000000000004</v>
      </c>
      <c r="AQ2">
        <v>0</v>
      </c>
      <c r="AR2">
        <v>0.155</v>
      </c>
      <c r="AS2">
        <v>1.1000000000000001</v>
      </c>
      <c r="AT2">
        <v>2</v>
      </c>
      <c r="AU2">
        <v>800</v>
      </c>
      <c r="AV2">
        <v>45</v>
      </c>
      <c r="AW2">
        <v>0</v>
      </c>
      <c r="AX2">
        <v>90</v>
      </c>
      <c r="AY2">
        <v>6</v>
      </c>
    </row>
    <row r="3" spans="1:51" x14ac:dyDescent="0.35">
      <c r="A3" t="s">
        <v>200</v>
      </c>
      <c r="B3">
        <v>1656</v>
      </c>
      <c r="C3">
        <f>(17+25)/2</f>
        <v>21</v>
      </c>
      <c r="D3">
        <v>0.99</v>
      </c>
      <c r="E3">
        <v>0.11799999999999999</v>
      </c>
      <c r="F3">
        <f>D3/E3</f>
        <v>8.3898305084745761</v>
      </c>
      <c r="G3">
        <v>1.3924000000000001E-2</v>
      </c>
      <c r="H3">
        <v>1.3924000000000001E-2</v>
      </c>
      <c r="I3">
        <v>0.36</v>
      </c>
      <c r="J3">
        <v>1</v>
      </c>
      <c r="K3">
        <v>0.126</v>
      </c>
      <c r="L3">
        <f>K3*2</f>
        <v>0.252</v>
      </c>
      <c r="M3">
        <f>0.88/0.18</f>
        <v>4.8888888888888893</v>
      </c>
      <c r="N3">
        <v>1</v>
      </c>
      <c r="O3">
        <v>0</v>
      </c>
      <c r="P3">
        <v>0</v>
      </c>
      <c r="Q3">
        <v>1.25</v>
      </c>
      <c r="R3">
        <v>2.46825E-2</v>
      </c>
      <c r="S3">
        <f>R3*2</f>
        <v>4.9364999999999999E-2</v>
      </c>
      <c r="T3">
        <f>3.34753499696</f>
        <v>3.3475349969599999</v>
      </c>
      <c r="U3">
        <v>1</v>
      </c>
      <c r="V3">
        <v>0</v>
      </c>
      <c r="W3">
        <v>0.09</v>
      </c>
      <c r="X3">
        <v>1.1000000000000001</v>
      </c>
      <c r="Y3">
        <v>2.46825E-2</v>
      </c>
      <c r="Z3">
        <f>Y3*2</f>
        <v>4.9364999999999999E-2</v>
      </c>
      <c r="AA3">
        <v>3.3475349969599999</v>
      </c>
      <c r="AB3">
        <v>1</v>
      </c>
      <c r="AC3">
        <v>0</v>
      </c>
      <c r="AD3">
        <v>0.09</v>
      </c>
      <c r="AE3">
        <v>1.1000000000000001</v>
      </c>
      <c r="AF3">
        <v>1.6E-2</v>
      </c>
      <c r="AG3">
        <v>3.4000000000000002E-2</v>
      </c>
      <c r="AH3">
        <f>240/150</f>
        <v>1.6</v>
      </c>
      <c r="AI3">
        <f>110/200</f>
        <v>0.55000000000000004</v>
      </c>
      <c r="AJ3">
        <v>0</v>
      </c>
      <c r="AK3">
        <v>0.155</v>
      </c>
      <c r="AL3">
        <v>1.1000000000000001</v>
      </c>
      <c r="AM3">
        <v>1.6E-2</v>
      </c>
      <c r="AN3">
        <v>3.4000000000000002E-2</v>
      </c>
      <c r="AO3">
        <f>240/150</f>
        <v>1.6</v>
      </c>
      <c r="AP3">
        <f>110/200</f>
        <v>0.55000000000000004</v>
      </c>
      <c r="AQ3">
        <v>0</v>
      </c>
      <c r="AR3">
        <v>0.155</v>
      </c>
      <c r="AS3">
        <v>1.1000000000000001</v>
      </c>
      <c r="AT3">
        <v>2</v>
      </c>
      <c r="AU3">
        <v>1000</v>
      </c>
      <c r="AV3">
        <v>45</v>
      </c>
      <c r="AW3">
        <v>0</v>
      </c>
      <c r="AX3">
        <v>90</v>
      </c>
      <c r="AY3">
        <v>6</v>
      </c>
    </row>
  </sheetData>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3"/>
  <sheetViews>
    <sheetView zoomScale="115" zoomScaleNormal="115" workbookViewId="0">
      <selection activeCell="A3" sqref="A3"/>
    </sheetView>
  </sheetViews>
  <sheetFormatPr defaultRowHeight="14.5" x14ac:dyDescent="0.35"/>
  <cols>
    <col min="1" max="1" width="21.63281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60</v>
      </c>
      <c r="F1" t="s">
        <v>61</v>
      </c>
      <c r="G1" t="s">
        <v>62</v>
      </c>
      <c r="H1" t="s">
        <v>63</v>
      </c>
      <c r="I1" t="s">
        <v>64</v>
      </c>
      <c r="J1" t="s">
        <v>65</v>
      </c>
      <c r="K1" t="s">
        <v>66</v>
      </c>
      <c r="L1" t="s">
        <v>67</v>
      </c>
      <c r="M1" t="s">
        <v>68</v>
      </c>
      <c r="N1" t="s">
        <v>69</v>
      </c>
      <c r="O1" t="s">
        <v>70</v>
      </c>
      <c r="P1" t="s">
        <v>71</v>
      </c>
      <c r="Q1" t="s">
        <v>72</v>
      </c>
      <c r="R1" t="s">
        <v>73</v>
      </c>
      <c r="S1" t="s">
        <v>74</v>
      </c>
      <c r="T1" t="s">
        <v>75</v>
      </c>
      <c r="U1" t="s">
        <v>76</v>
      </c>
      <c r="V1" t="s">
        <v>77</v>
      </c>
      <c r="W1" t="s">
        <v>78</v>
      </c>
      <c r="X1" t="s">
        <v>79</v>
      </c>
      <c r="Y1" t="s">
        <v>80</v>
      </c>
      <c r="Z1" t="s">
        <v>81</v>
      </c>
      <c r="AA1" t="s">
        <v>82</v>
      </c>
      <c r="AB1" t="s">
        <v>83</v>
      </c>
      <c r="AC1" t="s">
        <v>84</v>
      </c>
      <c r="AD1" t="s">
        <v>85</v>
      </c>
      <c r="AE1" t="s">
        <v>86</v>
      </c>
      <c r="AF1" t="s">
        <v>87</v>
      </c>
      <c r="AG1" t="s">
        <v>88</v>
      </c>
      <c r="AH1" t="s">
        <v>89</v>
      </c>
      <c r="AI1" t="s">
        <v>90</v>
      </c>
      <c r="AJ1" t="s">
        <v>91</v>
      </c>
      <c r="AK1" t="s">
        <v>92</v>
      </c>
      <c r="AL1" t="s">
        <v>93</v>
      </c>
      <c r="AM1" t="s">
        <v>94</v>
      </c>
      <c r="AN1" t="s">
        <v>95</v>
      </c>
      <c r="AO1" t="s">
        <v>96</v>
      </c>
      <c r="AP1" t="s">
        <v>97</v>
      </c>
      <c r="AQ1" t="s">
        <v>55</v>
      </c>
      <c r="AR1" t="s">
        <v>9</v>
      </c>
      <c r="AS1" t="s">
        <v>10</v>
      </c>
      <c r="AT1" t="s">
        <v>56</v>
      </c>
      <c r="AU1" t="s">
        <v>19</v>
      </c>
      <c r="AV1" t="s">
        <v>20</v>
      </c>
      <c r="AW1" t="s">
        <v>57</v>
      </c>
      <c r="AX1" t="s">
        <v>14</v>
      </c>
      <c r="AY1" t="s">
        <v>15</v>
      </c>
      <c r="AZ1" t="s">
        <v>58</v>
      </c>
      <c r="BA1" t="s">
        <v>33</v>
      </c>
      <c r="BB1" t="s">
        <v>34</v>
      </c>
    </row>
    <row r="2" spans="1:54" x14ac:dyDescent="0.35">
      <c r="A2" s="1" t="s">
        <v>199</v>
      </c>
      <c r="B2" t="s">
        <v>196</v>
      </c>
      <c r="C2">
        <v>0.05</v>
      </c>
      <c r="D2">
        <v>0.20200000000000001</v>
      </c>
      <c r="E2">
        <v>-0.55000000000000004</v>
      </c>
      <c r="F2">
        <v>-0.44</v>
      </c>
      <c r="G2">
        <v>-0.32</v>
      </c>
      <c r="H2">
        <v>-0.22</v>
      </c>
      <c r="I2">
        <v>-0.1</v>
      </c>
      <c r="J2">
        <v>0</v>
      </c>
      <c r="K2">
        <v>0.11</v>
      </c>
      <c r="L2">
        <v>0.23</v>
      </c>
      <c r="M2">
        <v>0.33</v>
      </c>
      <c r="N2">
        <v>0.44</v>
      </c>
      <c r="O2">
        <v>0.56000000000000005</v>
      </c>
      <c r="P2">
        <v>0.65</v>
      </c>
      <c r="Q2">
        <v>0.72</v>
      </c>
      <c r="R2">
        <v>0.75</v>
      </c>
      <c r="S2">
        <v>0.76</v>
      </c>
      <c r="T2">
        <v>0</v>
      </c>
      <c r="U2">
        <v>0</v>
      </c>
      <c r="V2">
        <v>0</v>
      </c>
      <c r="W2">
        <v>0.76</v>
      </c>
      <c r="X2">
        <v>0.02</v>
      </c>
      <c r="Y2">
        <v>1.6E-2</v>
      </c>
      <c r="Z2">
        <v>0.01</v>
      </c>
      <c r="AA2">
        <v>7.0000000000000001E-3</v>
      </c>
      <c r="AB2">
        <v>7.0000000000000001E-3</v>
      </c>
      <c r="AC2">
        <v>7.0000000000000001E-3</v>
      </c>
      <c r="AD2">
        <v>7.0000000000000001E-3</v>
      </c>
      <c r="AE2">
        <v>7.0000000000000001E-3</v>
      </c>
      <c r="AF2">
        <v>1.0999999999999999E-2</v>
      </c>
      <c r="AG2">
        <v>1.4E-2</v>
      </c>
      <c r="AH2">
        <v>0.02</v>
      </c>
      <c r="AI2">
        <v>3.5000000000000003E-2</v>
      </c>
      <c r="AJ2">
        <v>5.8000000000000003E-2</v>
      </c>
      <c r="AK2">
        <v>8.7999999999999995E-2</v>
      </c>
      <c r="AL2">
        <v>0.105</v>
      </c>
      <c r="AM2">
        <v>0.13</v>
      </c>
      <c r="AN2">
        <v>0.15</v>
      </c>
      <c r="AO2">
        <v>0.19</v>
      </c>
      <c r="AP2">
        <v>7.0000000000000001E-3</v>
      </c>
      <c r="AQ2" t="s">
        <v>197</v>
      </c>
      <c r="AR2">
        <v>0.05</v>
      </c>
      <c r="AS2">
        <v>0.5</v>
      </c>
      <c r="AT2" t="s">
        <v>197</v>
      </c>
      <c r="AU2">
        <v>0.05</v>
      </c>
      <c r="AV2">
        <v>0.5</v>
      </c>
      <c r="AW2" t="s">
        <v>197</v>
      </c>
      <c r="AX2">
        <v>0.05</v>
      </c>
      <c r="AY2">
        <v>0.5</v>
      </c>
      <c r="AZ2" t="s">
        <v>197</v>
      </c>
      <c r="BA2">
        <v>0.05</v>
      </c>
      <c r="BB2">
        <v>0.5</v>
      </c>
    </row>
    <row r="3" spans="1:54" x14ac:dyDescent="0.35">
      <c r="A3" s="1" t="s">
        <v>200</v>
      </c>
      <c r="B3" t="s">
        <v>198</v>
      </c>
      <c r="C3">
        <v>0.05</v>
      </c>
      <c r="D3">
        <v>0.20200000000000001</v>
      </c>
      <c r="E3">
        <v>-0.55000000000000004</v>
      </c>
      <c r="F3">
        <v>-0.44</v>
      </c>
      <c r="G3">
        <v>-0.32</v>
      </c>
      <c r="H3">
        <v>-0.22</v>
      </c>
      <c r="I3">
        <v>-0.1</v>
      </c>
      <c r="J3">
        <v>0</v>
      </c>
      <c r="K3">
        <v>0.11</v>
      </c>
      <c r="L3">
        <v>0.23</v>
      </c>
      <c r="M3">
        <v>0.33</v>
      </c>
      <c r="N3">
        <v>0.44</v>
      </c>
      <c r="O3">
        <v>0.56000000000000005</v>
      </c>
      <c r="P3">
        <v>0.65</v>
      </c>
      <c r="Q3">
        <v>0.72</v>
      </c>
      <c r="R3">
        <v>0.75</v>
      </c>
      <c r="S3">
        <v>0.76</v>
      </c>
      <c r="T3">
        <v>0</v>
      </c>
      <c r="U3">
        <v>0</v>
      </c>
      <c r="V3">
        <v>0</v>
      </c>
      <c r="W3">
        <v>0.76</v>
      </c>
      <c r="X3">
        <v>0.02</v>
      </c>
      <c r="Y3">
        <v>1.6E-2</v>
      </c>
      <c r="Z3">
        <v>0.01</v>
      </c>
      <c r="AA3">
        <v>7.0000000000000001E-3</v>
      </c>
      <c r="AB3">
        <v>7.0000000000000001E-3</v>
      </c>
      <c r="AC3">
        <v>7.0000000000000001E-3</v>
      </c>
      <c r="AD3">
        <v>7.0000000000000001E-3</v>
      </c>
      <c r="AE3">
        <v>7.0000000000000001E-3</v>
      </c>
      <c r="AF3">
        <v>1.0999999999999999E-2</v>
      </c>
      <c r="AG3">
        <v>1.4E-2</v>
      </c>
      <c r="AH3">
        <v>0.02</v>
      </c>
      <c r="AI3">
        <v>3.5000000000000003E-2</v>
      </c>
      <c r="AJ3">
        <v>5.8000000000000003E-2</v>
      </c>
      <c r="AK3">
        <v>8.7999999999999995E-2</v>
      </c>
      <c r="AL3">
        <v>0.105</v>
      </c>
      <c r="AM3">
        <v>0.13</v>
      </c>
      <c r="AN3">
        <v>0.15</v>
      </c>
      <c r="AO3">
        <v>0.19</v>
      </c>
      <c r="AP3">
        <v>7.0000000000000001E-3</v>
      </c>
      <c r="AQ3" t="s">
        <v>197</v>
      </c>
      <c r="AR3">
        <v>0.05</v>
      </c>
      <c r="AS3">
        <v>0.5</v>
      </c>
      <c r="AT3" t="s">
        <v>197</v>
      </c>
      <c r="AU3">
        <v>0.05</v>
      </c>
      <c r="AV3">
        <v>0.5</v>
      </c>
      <c r="AW3" t="s">
        <v>197</v>
      </c>
      <c r="AX3">
        <v>0.05</v>
      </c>
      <c r="AY3">
        <v>0.5</v>
      </c>
      <c r="AZ3" t="s">
        <v>197</v>
      </c>
      <c r="BA3">
        <v>0.05</v>
      </c>
      <c r="BB3">
        <v>0.5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abSelected="1" zoomScale="113" workbookViewId="0">
      <selection activeCell="D2" sqref="D2"/>
    </sheetView>
  </sheetViews>
  <sheetFormatPr defaultRowHeight="14.5" x14ac:dyDescent="0.35"/>
  <sheetData>
    <row r="1" spans="1:3" ht="15" thickBot="1" x14ac:dyDescent="0.4">
      <c r="A1" s="13" t="s">
        <v>99</v>
      </c>
      <c r="B1" s="14" t="s">
        <v>100</v>
      </c>
      <c r="C1" s="14" t="s">
        <v>101</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F3" sqref="F3"/>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102</v>
      </c>
      <c r="B1" s="12" t="s">
        <v>108</v>
      </c>
      <c r="C1" s="12" t="s">
        <v>103</v>
      </c>
      <c r="D1" s="12" t="s">
        <v>104</v>
      </c>
      <c r="E1" s="12" t="s">
        <v>105</v>
      </c>
    </row>
    <row r="2" spans="1:5" x14ac:dyDescent="0.35">
      <c r="A2" s="8">
        <v>20.8</v>
      </c>
      <c r="B2" s="8">
        <v>0.3</v>
      </c>
      <c r="C2" s="8">
        <v>1240</v>
      </c>
      <c r="D2" s="8">
        <v>800</v>
      </c>
      <c r="E2" s="8">
        <v>96.1</v>
      </c>
    </row>
    <row r="3" spans="1:5" x14ac:dyDescent="0.35">
      <c r="A3" s="8" t="s">
        <v>106</v>
      </c>
      <c r="B3" s="8" t="s">
        <v>107</v>
      </c>
      <c r="C3" s="8" t="s">
        <v>106</v>
      </c>
      <c r="D3" s="8" t="s">
        <v>106</v>
      </c>
      <c r="E3" s="8" t="s">
        <v>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DRAGONiaj Pax</cp:lastModifiedBy>
  <dcterms:created xsi:type="dcterms:W3CDTF">2023-12-05T19:03:00Z</dcterms:created>
  <dcterms:modified xsi:type="dcterms:W3CDTF">2024-04-22T01:45:25Z</dcterms:modified>
</cp:coreProperties>
</file>