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AW45" i="8" l="1"/>
  <c r="BX35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8" i="8"/>
  <c r="CA32" i="8"/>
  <c r="CA34" i="8"/>
  <c r="CA36" i="8"/>
  <c r="CA39" i="8"/>
  <c r="CA41" i="8"/>
  <c r="CA43" i="8"/>
  <c r="CA5" i="8"/>
  <c r="BW6" i="8"/>
  <c r="BX6" i="8"/>
  <c r="BY6" i="8"/>
  <c r="BW7" i="8"/>
  <c r="BX7" i="8"/>
  <c r="BY7" i="8"/>
  <c r="BW8" i="8"/>
  <c r="BX8" i="8"/>
  <c r="BY8" i="8"/>
  <c r="BW9" i="8"/>
  <c r="BX9" i="8"/>
  <c r="BY9" i="8"/>
  <c r="BW10" i="8"/>
  <c r="BX10" i="8"/>
  <c r="BY10" i="8"/>
  <c r="BW11" i="8"/>
  <c r="BX11" i="8"/>
  <c r="BY11" i="8"/>
  <c r="BW12" i="8"/>
  <c r="BX12" i="8"/>
  <c r="BY12" i="8"/>
  <c r="BW13" i="8"/>
  <c r="BX13" i="8"/>
  <c r="BY13" i="8"/>
  <c r="BW14" i="8"/>
  <c r="BX14" i="8"/>
  <c r="BY14" i="8"/>
  <c r="BW15" i="8"/>
  <c r="BX15" i="8"/>
  <c r="BY15" i="8"/>
  <c r="BW16" i="8"/>
  <c r="BX16" i="8"/>
  <c r="BY16" i="8"/>
  <c r="BW17" i="8"/>
  <c r="BX17" i="8"/>
  <c r="BY17" i="8"/>
  <c r="BW18" i="8"/>
  <c r="BX18" i="8"/>
  <c r="BY18" i="8"/>
  <c r="BW19" i="8"/>
  <c r="BX19" i="8"/>
  <c r="BY19" i="8"/>
  <c r="BW20" i="8"/>
  <c r="BX20" i="8"/>
  <c r="BY20" i="8"/>
  <c r="BW21" i="8"/>
  <c r="BX21" i="8"/>
  <c r="BY21" i="8"/>
  <c r="BW22" i="8"/>
  <c r="BX22" i="8"/>
  <c r="BY22" i="8"/>
  <c r="BW23" i="8"/>
  <c r="BX23" i="8"/>
  <c r="BY23" i="8"/>
  <c r="BW24" i="8"/>
  <c r="BX24" i="8"/>
  <c r="BY24" i="8"/>
  <c r="BW25" i="8"/>
  <c r="BX25" i="8"/>
  <c r="BY25" i="8"/>
  <c r="BW26" i="8"/>
  <c r="BX26" i="8"/>
  <c r="BY26" i="8"/>
  <c r="BW27" i="8"/>
  <c r="BX27" i="8"/>
  <c r="BY27" i="8"/>
  <c r="CA27" i="8" s="1"/>
  <c r="BW28" i="8"/>
  <c r="BX28" i="8"/>
  <c r="BY28" i="8"/>
  <c r="BW29" i="8"/>
  <c r="BX29" i="8"/>
  <c r="BY29" i="8"/>
  <c r="CA29" i="8" s="1"/>
  <c r="BW30" i="8"/>
  <c r="BX30" i="8"/>
  <c r="BY30" i="8"/>
  <c r="CA30" i="8" s="1"/>
  <c r="BW31" i="8"/>
  <c r="BX31" i="8"/>
  <c r="BY31" i="8"/>
  <c r="CA31" i="8" s="1"/>
  <c r="BW32" i="8"/>
  <c r="BX32" i="8"/>
  <c r="BY32" i="8"/>
  <c r="BW33" i="8"/>
  <c r="BX33" i="8"/>
  <c r="BY33" i="8"/>
  <c r="CA33" i="8" s="1"/>
  <c r="BW34" i="8"/>
  <c r="BX34" i="8"/>
  <c r="BY34" i="8"/>
  <c r="BW35" i="8"/>
  <c r="BY35" i="8"/>
  <c r="CA35" i="8" s="1"/>
  <c r="BW36" i="8"/>
  <c r="BX36" i="8"/>
  <c r="BY36" i="8"/>
  <c r="BW37" i="8"/>
  <c r="BX37" i="8"/>
  <c r="BY37" i="8"/>
  <c r="CA37" i="8" s="1"/>
  <c r="BW38" i="8"/>
  <c r="BX38" i="8"/>
  <c r="BY38" i="8"/>
  <c r="CA38" i="8" s="1"/>
  <c r="BW39" i="8"/>
  <c r="BY39" i="8"/>
  <c r="BW40" i="8"/>
  <c r="BX40" i="8"/>
  <c r="BY40" i="8"/>
  <c r="CA40" i="8" s="1"/>
  <c r="BW41" i="8"/>
  <c r="BX41" i="8"/>
  <c r="BY41" i="8"/>
  <c r="BW42" i="8"/>
  <c r="BX42" i="8"/>
  <c r="BY42" i="8"/>
  <c r="CA42" i="8" s="1"/>
  <c r="BW43" i="8"/>
  <c r="BY43" i="8"/>
  <c r="BX45" i="8" l="1"/>
  <c r="BY5" i="8"/>
  <c r="BX5" i="8"/>
  <c r="BW5" i="8"/>
  <c r="AH5" i="8"/>
  <c r="AX5" i="8" l="1"/>
  <c r="AA45" i="8"/>
  <c r="AX31" i="8" l="1"/>
  <c r="AX6" i="8"/>
  <c r="AY6" i="8" s="1"/>
  <c r="AX7" i="8"/>
  <c r="AX8" i="8"/>
  <c r="AX9" i="8"/>
  <c r="AY9" i="8" s="1"/>
  <c r="AX10" i="8"/>
  <c r="AY10" i="8" s="1"/>
  <c r="AX11" i="8"/>
  <c r="AX12" i="8"/>
  <c r="AX13" i="8"/>
  <c r="AY13" i="8" s="1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31" i="8"/>
  <c r="AX32" i="8"/>
  <c r="AY32" i="8" s="1"/>
  <c r="AX33" i="8"/>
  <c r="AY33" i="8" s="1"/>
  <c r="AX34" i="8"/>
  <c r="AY34" i="8" s="1"/>
  <c r="AX35" i="8"/>
  <c r="AY35" i="8" s="1"/>
  <c r="AX36" i="8"/>
  <c r="AX37" i="8"/>
  <c r="AY37" i="8" s="1"/>
  <c r="AX38" i="8"/>
  <c r="AX39" i="8"/>
  <c r="AY39" i="8" s="1"/>
  <c r="AX40" i="8"/>
  <c r="AY40" i="8" s="1"/>
  <c r="AX41" i="8"/>
  <c r="AY41" i="8" s="1"/>
  <c r="AX42" i="8"/>
  <c r="AX43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P5" i="8"/>
  <c r="AQ5" i="8"/>
  <c r="AY7" i="8"/>
  <c r="AY8" i="8"/>
  <c r="AY11" i="8"/>
  <c r="AY12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6" i="8"/>
  <c r="AY38" i="8"/>
  <c r="AY42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I6" i="8"/>
  <c r="BJ6" i="8"/>
  <c r="BK6" i="8"/>
  <c r="BI7" i="8"/>
  <c r="BJ7" i="8"/>
  <c r="BK7" i="8"/>
  <c r="BI8" i="8"/>
  <c r="BJ8" i="8"/>
  <c r="BK8" i="8"/>
  <c r="BI9" i="8"/>
  <c r="BJ9" i="8"/>
  <c r="BK9" i="8"/>
  <c r="BI10" i="8"/>
  <c r="BJ10" i="8"/>
  <c r="BK10" i="8"/>
  <c r="BI11" i="8"/>
  <c r="BJ11" i="8"/>
  <c r="BK11" i="8"/>
  <c r="BI12" i="8"/>
  <c r="BJ12" i="8"/>
  <c r="BK12" i="8"/>
  <c r="BI13" i="8"/>
  <c r="BJ13" i="8"/>
  <c r="BK13" i="8"/>
  <c r="BI14" i="8"/>
  <c r="BJ14" i="8"/>
  <c r="BK14" i="8"/>
  <c r="BI15" i="8"/>
  <c r="BJ15" i="8"/>
  <c r="BK15" i="8"/>
  <c r="BI16" i="8"/>
  <c r="BJ16" i="8"/>
  <c r="BK16" i="8"/>
  <c r="BI17" i="8"/>
  <c r="BJ17" i="8"/>
  <c r="BK17" i="8"/>
  <c r="BI5" i="8"/>
  <c r="BJ5" i="8"/>
  <c r="BK5" i="8"/>
  <c r="BR40" i="8" l="1"/>
  <c r="BR41" i="8"/>
  <c r="BR42" i="8"/>
  <c r="BR43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P34" i="8" l="1"/>
  <c r="BQ34" i="8"/>
  <c r="BP35" i="8"/>
  <c r="BQ35" i="8"/>
  <c r="BP36" i="8"/>
  <c r="BQ36" i="8"/>
  <c r="BP37" i="8"/>
  <c r="BQ37" i="8"/>
  <c r="BP38" i="8"/>
  <c r="BQ38" i="8"/>
  <c r="BP39" i="8"/>
  <c r="BQ39" i="8"/>
  <c r="BP40" i="8"/>
  <c r="BQ40" i="8"/>
  <c r="BP41" i="8"/>
  <c r="BQ41" i="8"/>
  <c r="BP42" i="8"/>
  <c r="BQ42" i="8"/>
  <c r="BP43" i="8"/>
  <c r="BQ43" i="8"/>
  <c r="BP7" i="8"/>
  <c r="BQ7" i="8"/>
  <c r="BP8" i="8"/>
  <c r="BQ8" i="8"/>
  <c r="BP9" i="8"/>
  <c r="BQ9" i="8"/>
  <c r="BP10" i="8"/>
  <c r="BQ10" i="8"/>
  <c r="BP11" i="8"/>
  <c r="BQ11" i="8"/>
  <c r="BP12" i="8"/>
  <c r="BQ12" i="8"/>
  <c r="BP13" i="8"/>
  <c r="BQ13" i="8"/>
  <c r="BP14" i="8"/>
  <c r="BQ14" i="8"/>
  <c r="BP15" i="8"/>
  <c r="BQ15" i="8"/>
  <c r="BP16" i="8"/>
  <c r="BQ16" i="8"/>
  <c r="BP17" i="8"/>
  <c r="BQ17" i="8"/>
  <c r="BP18" i="8"/>
  <c r="BQ18" i="8"/>
  <c r="BP19" i="8"/>
  <c r="BQ19" i="8"/>
  <c r="BP20" i="8"/>
  <c r="BQ20" i="8"/>
  <c r="BP21" i="8"/>
  <c r="BQ21" i="8"/>
  <c r="BP22" i="8"/>
  <c r="BQ22" i="8"/>
  <c r="BP23" i="8"/>
  <c r="BQ23" i="8"/>
  <c r="BP24" i="8"/>
  <c r="BQ24" i="8"/>
  <c r="BP25" i="8"/>
  <c r="BQ25" i="8"/>
  <c r="BP26" i="8"/>
  <c r="BQ26" i="8"/>
  <c r="BP27" i="8"/>
  <c r="BQ27" i="8"/>
  <c r="BP28" i="8"/>
  <c r="BQ28" i="8"/>
  <c r="BP29" i="8"/>
  <c r="BQ29" i="8"/>
  <c r="BP30" i="8"/>
  <c r="BQ30" i="8"/>
  <c r="BP31" i="8"/>
  <c r="BQ31" i="8"/>
  <c r="BP32" i="8"/>
  <c r="BQ32" i="8"/>
  <c r="BP33" i="8"/>
  <c r="BQ33" i="8"/>
  <c r="BP5" i="8"/>
  <c r="BQ5" i="8"/>
  <c r="BQ6" i="8"/>
  <c r="BP6" i="8"/>
  <c r="BQ45" i="8" l="1"/>
  <c r="BP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<sst xmlns="http://schemas.openxmlformats.org/spreadsheetml/2006/main" count="2333" uniqueCount="246">
  <si>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</si>
  <si>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</si>
  <si>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</si>
  <si>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</si>
  <si>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</si>
  <si>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</si>
  <si>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</si>
  <si>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</si>
  <si>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</si>
  <si>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</si>
  <si>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</si>
  <si>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</si>
  <si>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</si>
  <si>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</si>
  <si>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</si>
  <si>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</si>
  <si>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</si>
  <si>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</si>
  <si>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</si>
  <si>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</si>
  <si>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</si>
  <si>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</si>
  <si>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</si>
  <si>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</si>
  <si>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</si>
  <si>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</si>
  <si>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</si>
  <si>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</si>
  <si>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</si>
  <si>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</si>
  <si>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</si>
  <si>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</si>
  <si>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</si>
  <si>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</si>
  <si>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</si>
  <si>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</si>
  <si>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</si>
  <si>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</si>
  <si>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</si>
  <si>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</si>
  <si>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</si>
  <si>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</si>
  <si>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</si>
  <si>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</si>
  <si>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</si>
  <si>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</si>
  <si>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</si>
  <si>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</si>
  <si>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</si>
  <si>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</si>
  <si>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</si>
  <si>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</si>
  <si>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</si>
  <si>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</si>
  <si>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</si>
  <si>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</si>
  <si>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</si>
  <si>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</si>
  <si>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</si>
  <si>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</si>
  <si>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</si>
  <si>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</si>
  <si>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</si>
  <si>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</si>
  <si>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</si>
  <si>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</si>
  <si>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</si>
  <si>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</si>
  <si>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</si>
  <si>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</si>
  <si>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</si>
  <si>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</si>
  <si>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</si>
  <si>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</si>
  <si>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</si>
  <si>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</si>
  <si>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</si>
  <si>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</si>
  <si>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</si>
  <si>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</si>
  <si>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</si>
  <si>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</si>
  <si>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</si>
  <si>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</si>
  <si>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</si>
  <si>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</si>
  <si>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</si>
  <si>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</si>
  <si>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</si>
  <si>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</si>
  <si>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</si>
  <si>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</si>
  <si>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</si>
  <si>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</si>
  <si>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</si>
  <si>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</si>
  <si>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</si>
  <si>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</si>
  <si>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</si>
  <si>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</si>
  <si>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</si>
  <si>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</si>
  <si>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</si>
  <si>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</si>
  <si>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</si>
  <si>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</si>
  <si>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</si>
  <si>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</si>
  <si>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</si>
  <si>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</si>
  <si>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</si>
  <si>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</si>
  <si>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</si>
  <si>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</si>
  <si>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</si>
  <si>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</si>
  <si>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</si>
  <si>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</si>
  <si>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</si>
  <si>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</si>
  <si>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</si>
  <si>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</si>
  <si>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</si>
  <si>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</si>
  <si>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</si>
  <si>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</si>
  <si>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</si>
  <si>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</si>
  <si>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</si>
  <si>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</si>
  <si>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</si>
  <si>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</si>
  <si>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</si>
  <si>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</si>
  <si>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</si>
  <si>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</si>
  <si>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</si>
  <si>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</si>
  <si>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</si>
  <si>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</si>
  <si>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</si>
  <si>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</si>
  <si>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</si>
  <si>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</si>
  <si>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</si>
  <si>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</si>
  <si>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</si>
  <si>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</si>
  <si>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</si>
  <si>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</si>
  <si>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</si>
  <si>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</si>
  <si>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</si>
  <si>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</si>
  <si>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</si>
  <si>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</si>
  <si>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</si>
  <si>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</si>
  <si>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</si>
  <si>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</si>
  <si>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</si>
  <si>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</si>
  <si>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</si>
  <si>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</si>
  <si>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</si>
  <si>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</si>
  <si>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</si>
  <si>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</si>
  <si>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</si>
  <si>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</si>
  <si>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</si>
  <si>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</si>
  <si>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</si>
  <si>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</si>
  <si>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</si>
  <si>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</si>
  <si>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</si>
  <si>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</si>
  <si>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</si>
  <si>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</si>
  <si>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</si>
  <si>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</si>
  <si>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</si>
  <si>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</si>
  <si>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</si>
  <si>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</si>
  <si>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</si>
  <si>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</si>
  <si>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</si>
  <si>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</si>
  <si>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</si>
  <si>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</si>
  <si>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</si>
  <si>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</si>
  <si>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</si>
  <si>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</si>
  <si>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</si>
  <si>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</si>
  <si>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</si>
  <si>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</si>
  <si>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</si>
  <si>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</si>
  <si>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</si>
  <si>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</si>
  <si>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</si>
  <si>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</si>
  <si>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</si>
  <si>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</si>
  <si>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</si>
  <si>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</si>
  <si>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</si>
  <si>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</si>
  <si>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</si>
  <si>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</si>
  <si>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</si>
  <si>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</si>
  <si>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</si>
  <si>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</si>
  <si>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</si>
  <si>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</si>
  <si>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</si>
  <si>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</si>
  <si>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</si>
  <si>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</si>
  <si>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</si>
  <si>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</si>
  <si>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</si>
  <si>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</si>
  <si>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</si>
  <si>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</si>
  <si>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</si>
  <si>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</si>
  <si>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</si>
  <si>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</si>
  <si>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8/2/2021 updated with small/large copeopod indices by strata for spring, fall and annual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</si>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</sst>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2" priority="12" operator="greaterThanOrEqual">
      <formula>0.05</formula>
    </cfRule>
  </conditionalFormatting>
  <conditionalFormatting sqref="B1:B118 B120:B1048576">
    <cfRule type="cellIs" dxfId="131" priority="10" operator="lessThan">
      <formula>0.01</formula>
    </cfRule>
    <cfRule type="cellIs" dxfId="130" priority="11" operator="lessThan">
      <formula>0.05</formula>
    </cfRule>
  </conditionalFormatting>
  <conditionalFormatting sqref="K1:K1048576">
    <cfRule type="cellIs" dxfId="129" priority="7" operator="greaterThan">
      <formula>0.05</formula>
    </cfRule>
  </conditionalFormatting>
  <conditionalFormatting sqref="I1:I85 I119:I1048576 I87:I117">
    <cfRule type="cellIs" dxfId="128" priority="5" operator="lessThan">
      <formula>0.01</formula>
    </cfRule>
    <cfRule type="cellIs" dxfId="127" priority="6" operator="lessThan">
      <formula>0.05</formula>
    </cfRule>
  </conditionalFormatting>
  <conditionalFormatting sqref="I118">
    <cfRule type="cellIs" dxfId="126" priority="3" operator="lessThan">
      <formula>0.01</formula>
    </cfRule>
    <cfRule type="cellIs" dxfId="125" priority="4" operator="lessThan">
      <formula>0.05</formula>
    </cfRule>
  </conditionalFormatting>
  <conditionalFormatting sqref="I86">
    <cfRule type="cellIs" dxfId="124" priority="1" operator="lessThan">
      <formula>0.01</formula>
    </cfRule>
    <cfRule type="cellIs" dxfId="1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2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1" priority="40" operator="lessThan">
      <formula>0.01</formula>
    </cfRule>
    <cfRule type="cellIs" dxfId="120" priority="41" operator="lessThan">
      <formula>0.05</formula>
    </cfRule>
  </conditionalFormatting>
  <conditionalFormatting sqref="G2:G31">
    <cfRule type="cellIs" dxfId="119" priority="36" operator="greaterThanOrEqual">
      <formula>0.05</formula>
    </cfRule>
  </conditionalFormatting>
  <conditionalFormatting sqref="F2:F31">
    <cfRule type="cellIs" dxfId="118" priority="34" operator="lessThan">
      <formula>0.01</formula>
    </cfRule>
    <cfRule type="cellIs" dxfId="117" priority="35" operator="lessThan">
      <formula>0.05</formula>
    </cfRule>
  </conditionalFormatting>
  <conditionalFormatting sqref="I2:I31">
    <cfRule type="cellIs" dxfId="116" priority="33" operator="greaterThanOrEqual">
      <formula>0.05</formula>
    </cfRule>
  </conditionalFormatting>
  <conditionalFormatting sqref="H2:H31">
    <cfRule type="cellIs" dxfId="115" priority="31" operator="lessThan">
      <formula>0.01</formula>
    </cfRule>
    <cfRule type="cellIs" dxfId="114" priority="32" operator="lessThan">
      <formula>0.05</formula>
    </cfRule>
  </conditionalFormatting>
  <conditionalFormatting sqref="K2:K31">
    <cfRule type="cellIs" dxfId="113" priority="30" operator="greaterThanOrEqual">
      <formula>0.05</formula>
    </cfRule>
  </conditionalFormatting>
  <conditionalFormatting sqref="J2:J31">
    <cfRule type="cellIs" dxfId="112" priority="28" operator="lessThan">
      <formula>0.01</formula>
    </cfRule>
    <cfRule type="cellIs" dxfId="111" priority="29" operator="lessThan">
      <formula>0.05</formula>
    </cfRule>
  </conditionalFormatting>
  <conditionalFormatting sqref="M2:M31">
    <cfRule type="cellIs" dxfId="110" priority="27" operator="greaterThanOrEqual">
      <formula>0.05</formula>
    </cfRule>
  </conditionalFormatting>
  <conditionalFormatting sqref="L2:L31">
    <cfRule type="cellIs" dxfId="109" priority="25" operator="lessThan">
      <formula>0.01</formula>
    </cfRule>
    <cfRule type="cellIs" dxfId="108" priority="26" operator="lessThan">
      <formula>0.05</formula>
    </cfRule>
  </conditionalFormatting>
  <conditionalFormatting sqref="O2:O31">
    <cfRule type="cellIs" dxfId="107" priority="24" operator="greaterThanOrEqual">
      <formula>0.05</formula>
    </cfRule>
  </conditionalFormatting>
  <conditionalFormatting sqref="N2:N31">
    <cfRule type="cellIs" dxfId="106" priority="22" operator="lessThan">
      <formula>0.01</formula>
    </cfRule>
    <cfRule type="cellIs" dxfId="105" priority="23" operator="lessThan">
      <formula>0.05</formula>
    </cfRule>
  </conditionalFormatting>
  <conditionalFormatting sqref="Q2:Q31">
    <cfRule type="cellIs" dxfId="104" priority="21" operator="greaterThanOrEqual">
      <formula>0.05</formula>
    </cfRule>
  </conditionalFormatting>
  <conditionalFormatting sqref="P2:P31">
    <cfRule type="cellIs" dxfId="103" priority="19" operator="lessThan">
      <formula>0.01</formula>
    </cfRule>
    <cfRule type="cellIs" dxfId="102" priority="20" operator="lessThan">
      <formula>0.05</formula>
    </cfRule>
  </conditionalFormatting>
  <conditionalFormatting sqref="S2:S31">
    <cfRule type="cellIs" dxfId="101" priority="18" operator="greaterThanOrEqual">
      <formula>0.05</formula>
    </cfRule>
  </conditionalFormatting>
  <conditionalFormatting sqref="R2:R31">
    <cfRule type="cellIs" dxfId="100" priority="16" operator="lessThan">
      <formula>0.01</formula>
    </cfRule>
    <cfRule type="cellIs" dxfId="99" priority="17" operator="lessThan">
      <formula>0.05</formula>
    </cfRule>
  </conditionalFormatting>
  <conditionalFormatting sqref="U2:U31">
    <cfRule type="cellIs" dxfId="98" priority="15" operator="greaterThanOrEqual">
      <formula>0.05</formula>
    </cfRule>
  </conditionalFormatting>
  <conditionalFormatting sqref="T2:T31">
    <cfRule type="cellIs" dxfId="97" priority="13" operator="lessThan">
      <formula>0.01</formula>
    </cfRule>
    <cfRule type="cellIs" dxfId="96" priority="14" operator="lessThan">
      <formula>0.05</formula>
    </cfRule>
  </conditionalFormatting>
  <conditionalFormatting sqref="W2:W31">
    <cfRule type="cellIs" dxfId="95" priority="12" operator="greaterThanOrEqual">
      <formula>0.05</formula>
    </cfRule>
  </conditionalFormatting>
  <conditionalFormatting sqref="V2:V31">
    <cfRule type="cellIs" dxfId="94" priority="10" operator="lessThan">
      <formula>0.01</formula>
    </cfRule>
    <cfRule type="cellIs" dxfId="93" priority="11" operator="lessThan">
      <formula>0.05</formula>
    </cfRule>
  </conditionalFormatting>
  <conditionalFormatting sqref="Y2:Y31">
    <cfRule type="cellIs" dxfId="92" priority="9" operator="greaterThanOrEqual">
      <formula>0.05</formula>
    </cfRule>
  </conditionalFormatting>
  <conditionalFormatting sqref="X2:X31">
    <cfRule type="cellIs" dxfId="91" priority="7" operator="lessThan">
      <formula>0.01</formula>
    </cfRule>
    <cfRule type="cellIs" dxfId="90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9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8" priority="48" operator="lessThan">
      <formula>0.01</formula>
    </cfRule>
    <cfRule type="cellIs" dxfId="87" priority="49" operator="lessThan">
      <formula>0.05</formula>
    </cfRule>
  </conditionalFormatting>
  <conditionalFormatting sqref="F2:F31">
    <cfRule type="cellIs" dxfId="86" priority="45" operator="lessThan">
      <formula>0.01</formula>
    </cfRule>
    <cfRule type="cellIs" dxfId="85" priority="46" operator="lessThan">
      <formula>0.05</formula>
    </cfRule>
  </conditionalFormatting>
  <conditionalFormatting sqref="H2:H31">
    <cfRule type="cellIs" dxfId="84" priority="42" operator="lessThan">
      <formula>0.01</formula>
    </cfRule>
    <cfRule type="cellIs" dxfId="83" priority="43" operator="lessThan">
      <formula>0.05</formula>
    </cfRule>
  </conditionalFormatting>
  <conditionalFormatting sqref="J2 J5 J10 J14 J17:J18 J21:J22 J24:J25 J27:J29">
    <cfRule type="cellIs" dxfId="82" priority="39" operator="lessThan">
      <formula>0.01</formula>
    </cfRule>
    <cfRule type="cellIs" dxfId="81" priority="40" operator="lessThan">
      <formula>0.05</formula>
    </cfRule>
  </conditionalFormatting>
  <conditionalFormatting sqref="M2:M31 L5 L10 L14 L17:L18 L21:L22 L27:L29 L24:L25">
    <cfRule type="cellIs" dxfId="80" priority="38" operator="greaterThanOrEqual">
      <formula>0.05</formula>
    </cfRule>
  </conditionalFormatting>
  <conditionalFormatting sqref="L2:L4 L6:L9 L11:L13 L15:L16 L19:L20 L23 L30:L31 L26">
    <cfRule type="cellIs" dxfId="79" priority="36" operator="lessThan">
      <formula>0.01</formula>
    </cfRule>
    <cfRule type="cellIs" dxfId="78" priority="37" operator="lessThan">
      <formula>0.05</formula>
    </cfRule>
  </conditionalFormatting>
  <conditionalFormatting sqref="O2:O31">
    <cfRule type="cellIs" dxfId="77" priority="35" operator="greaterThanOrEqual">
      <formula>0.05</formula>
    </cfRule>
  </conditionalFormatting>
  <conditionalFormatting sqref="N2:N31">
    <cfRule type="cellIs" dxfId="76" priority="33" operator="lessThan">
      <formula>0.01</formula>
    </cfRule>
    <cfRule type="cellIs" dxfId="75" priority="34" operator="lessThan">
      <formula>0.05</formula>
    </cfRule>
  </conditionalFormatting>
  <conditionalFormatting sqref="Q2:Q16 Q30:Q31 Q18:Q26 P4:P9 P11 P13:P15 P19:P21 P24 P30">
    <cfRule type="cellIs" dxfId="74" priority="29" operator="greaterThanOrEqual">
      <formula>0.05</formula>
    </cfRule>
  </conditionalFormatting>
  <conditionalFormatting sqref="P2:P3 P31 P18 P10 P12 P16 P22:P23 P25:P26">
    <cfRule type="cellIs" dxfId="73" priority="27" operator="lessThan">
      <formula>0.01</formula>
    </cfRule>
    <cfRule type="cellIs" dxfId="72" priority="28" operator="lessThan">
      <formula>0.05</formula>
    </cfRule>
  </conditionalFormatting>
  <conditionalFormatting sqref="S14:S15">
    <cfRule type="cellIs" dxfId="71" priority="17" operator="greaterThanOrEqual">
      <formula>0.05</formula>
    </cfRule>
  </conditionalFormatting>
  <conditionalFormatting sqref="R14:R15">
    <cfRule type="cellIs" dxfId="70" priority="15" operator="lessThan">
      <formula>0.01</formula>
    </cfRule>
    <cfRule type="cellIs" dxfId="69" priority="16" operator="lessThan">
      <formula>0.05</formula>
    </cfRule>
  </conditionalFormatting>
  <conditionalFormatting sqref="S2:S4 S16:S31 S6:S13 R10 R12 R16:R18 R22:R23 R25:R29 R31 R3">
    <cfRule type="cellIs" dxfId="68" priority="20" operator="greaterThanOrEqual">
      <formula>0.05</formula>
    </cfRule>
  </conditionalFormatting>
  <conditionalFormatting sqref="R2 R19:R21 R6:R9 R11 R13 R24 R30 R4">
    <cfRule type="cellIs" dxfId="67" priority="18" operator="lessThan">
      <formula>0.01</formula>
    </cfRule>
    <cfRule type="cellIs" dxfId="66" priority="19" operator="lessThan">
      <formula>0.05</formula>
    </cfRule>
  </conditionalFormatting>
  <conditionalFormatting sqref="Q27:Q29">
    <cfRule type="cellIs" dxfId="65" priority="14" operator="greaterThanOrEqual">
      <formula>0.05</formula>
    </cfRule>
  </conditionalFormatting>
  <conditionalFormatting sqref="P27:P29">
    <cfRule type="cellIs" dxfId="64" priority="12" operator="lessThan">
      <formula>0.01</formula>
    </cfRule>
    <cfRule type="cellIs" dxfId="63" priority="13" operator="lessThan">
      <formula>0.05</formula>
    </cfRule>
  </conditionalFormatting>
  <conditionalFormatting sqref="Q17">
    <cfRule type="cellIs" dxfId="62" priority="11" operator="greaterThanOrEqual">
      <formula>0.05</formula>
    </cfRule>
  </conditionalFormatting>
  <conditionalFormatting sqref="P17">
    <cfRule type="cellIs" dxfId="61" priority="9" operator="lessThan">
      <formula>0.01</formula>
    </cfRule>
    <cfRule type="cellIs" dxfId="60" priority="10" operator="lessThan">
      <formula>0.05</formula>
    </cfRule>
  </conditionalFormatting>
  <conditionalFormatting sqref="S5">
    <cfRule type="cellIs" dxfId="59" priority="8" operator="greaterThanOrEqual">
      <formula>0.05</formula>
    </cfRule>
  </conditionalFormatting>
  <conditionalFormatting sqref="R5">
    <cfRule type="cellIs" dxfId="58" priority="6" operator="lessThan">
      <formula>0.01</formula>
    </cfRule>
    <cfRule type="cellIs" dxfId="57" priority="7" operator="lessThan">
      <formula>0.05</formula>
    </cfRule>
  </conditionalFormatting>
  <conditionalFormatting sqref="C121:C1048576 C1:C17 C19:C26 C28 C30:C119 B31:B37">
    <cfRule type="cellIs" dxfId="56" priority="5" operator="greaterThanOrEqual">
      <formula>0.05</formula>
    </cfRule>
  </conditionalFormatting>
  <conditionalFormatting sqref="E2:E17 E19:E26 E28 E30">
    <cfRule type="cellIs" dxfId="55" priority="4" operator="greaterThanOrEqual">
      <formula>0.05</formula>
    </cfRule>
  </conditionalFormatting>
  <conditionalFormatting sqref="G2:G31">
    <cfRule type="cellIs" dxfId="54" priority="3" operator="greaterThanOrEqual">
      <formula>0.05</formula>
    </cfRule>
  </conditionalFormatting>
  <conditionalFormatting sqref="I2:I31">
    <cfRule type="cellIs" dxfId="53" priority="2" operator="greaterThanOrEqual">
      <formula>0.05</formula>
    </cfRule>
  </conditionalFormatting>
  <conditionalFormatting sqref="K2:K31 J3:J4 J6:J9 J11:J13 J15:J16 J19:J20 J23 J26 J30:J31">
    <cfRule type="cellIs" dxfId="52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1" priority="21" operator="greaterThan">
      <formula>0.1</formula>
    </cfRule>
  </conditionalFormatting>
  <conditionalFormatting sqref="B1:G1048576">
    <cfRule type="cellIs" dxfId="50" priority="19" operator="lessThan">
      <formula>0.01</formula>
    </cfRule>
    <cfRule type="cellIs" dxfId="49" priority="20" operator="lessThan">
      <formula>0.05</formula>
    </cfRule>
  </conditionalFormatting>
  <conditionalFormatting sqref="L55:L77">
    <cfRule type="cellIs" dxfId="48" priority="18" operator="greaterThan">
      <formula>0.1</formula>
    </cfRule>
  </conditionalFormatting>
  <conditionalFormatting sqref="H55:H77">
    <cfRule type="cellIs" dxfId="47" priority="17" operator="greaterThan">
      <formula>0.1</formula>
    </cfRule>
  </conditionalFormatting>
  <conditionalFormatting sqref="H81:H104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J81:J104">
    <cfRule type="cellIs" dxfId="44" priority="14" operator="greaterThan">
      <formula>0.1</formula>
    </cfRule>
  </conditionalFormatting>
  <conditionalFormatting sqref="H109:H132">
    <cfRule type="cellIs" dxfId="43" priority="12" operator="lessThan">
      <formula>0.01</formula>
    </cfRule>
    <cfRule type="cellIs" dxfId="42" priority="13" operator="lessThan">
      <formula>0.05</formula>
    </cfRule>
  </conditionalFormatting>
  <conditionalFormatting sqref="J109:J132">
    <cfRule type="cellIs" dxfId="41" priority="11" operator="greaterThan">
      <formula>0.1</formula>
    </cfRule>
  </conditionalFormatting>
  <conditionalFormatting sqref="J136:J159">
    <cfRule type="cellIs" dxfId="40" priority="8" operator="greaterThan">
      <formula>0.1</formula>
    </cfRule>
  </conditionalFormatting>
  <conditionalFormatting sqref="H136:H159">
    <cfRule type="cellIs" dxfId="39" priority="9" operator="lessThan">
      <formula>0.01</formula>
    </cfRule>
    <cfRule type="cellIs" dxfId="38" priority="10" operator="lessThan">
      <formula>0.05</formula>
    </cfRule>
  </conditionalFormatting>
  <conditionalFormatting sqref="J164:J187">
    <cfRule type="cellIs" dxfId="37" priority="5" operator="greaterThan">
      <formula>0.1</formula>
    </cfRule>
  </conditionalFormatting>
  <conditionalFormatting sqref="H164:H187">
    <cfRule type="cellIs" dxfId="36" priority="6" operator="lessThan">
      <formula>0.01</formula>
    </cfRule>
    <cfRule type="cellIs" dxfId="35" priority="7" operator="lessThan">
      <formula>0.05</formula>
    </cfRule>
  </conditionalFormatting>
  <conditionalFormatting sqref="Y164:Y192">
    <cfRule type="cellIs" dxfId="34" priority="3" operator="greaterThan">
      <formula>0</formula>
    </cfRule>
  </conditionalFormatting>
  <conditionalFormatting sqref="T164:T192">
    <cfRule type="cellIs" dxfId="33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2" priority="18" operator="lessThan">
      <formula>0.01</formula>
    </cfRule>
    <cfRule type="cellIs" dxfId="31" priority="19" operator="lessThan">
      <formula>0.05</formula>
    </cfRule>
  </conditionalFormatting>
  <conditionalFormatting sqref="O1:O1048576">
    <cfRule type="cellIs" dxfId="30" priority="14" operator="greaterThan">
      <formula>0.1</formula>
    </cfRule>
  </conditionalFormatting>
  <conditionalFormatting sqref="AX4:AX27">
    <cfRule type="cellIs" dxfId="29" priority="12" operator="greaterThan">
      <formula>0.1</formula>
    </cfRule>
  </conditionalFormatting>
  <conditionalFormatting sqref="AQ4:AV27">
    <cfRule type="cellIs" dxfId="28" priority="10" operator="lessThan">
      <formula>0.01</formula>
    </cfRule>
    <cfRule type="cellIs" dxfId="27" priority="11" operator="lessThan">
      <formula>0.05</formula>
    </cfRule>
  </conditionalFormatting>
  <conditionalFormatting sqref="AF4:AI27">
    <cfRule type="cellIs" dxfId="26" priority="8" operator="lessThan">
      <formula>0.01</formula>
    </cfRule>
    <cfRule type="cellIs" dxfId="25" priority="9" operator="lessThan">
      <formula>0.05</formula>
    </cfRule>
  </conditionalFormatting>
  <conditionalFormatting sqref="AK4:AK27">
    <cfRule type="cellIs" dxfId="24" priority="7" operator="greaterThan">
      <formula>0.1</formula>
    </cfRule>
  </conditionalFormatting>
  <conditionalFormatting sqref="BJ4:BJ27">
    <cfRule type="cellIs" dxfId="23" priority="6" operator="greaterThan">
      <formula>0.1</formula>
    </cfRule>
  </conditionalFormatting>
  <conditionalFormatting sqref="BB4:BH27">
    <cfRule type="cellIs" dxfId="22" priority="4" operator="lessThan">
      <formula>0.01</formula>
    </cfRule>
    <cfRule type="cellIs" dxfId="21" priority="5" operator="lessThan">
      <formula>0.05</formula>
    </cfRule>
  </conditionalFormatting>
  <conditionalFormatting sqref="BJ28:BJ32">
    <cfRule type="cellIs" dxfId="20" priority="3" operator="greaterThan">
      <formula>0.1</formula>
    </cfRule>
  </conditionalFormatting>
  <conditionalFormatting sqref="BB28:BH32">
    <cfRule type="cellIs" dxfId="19" priority="1" operator="lessThan">
      <formula>0.01</formula>
    </cfRule>
    <cfRule type="cellIs" dxfId="1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7" priority="6" operator="lessThan">
      <formula>0.01</formula>
    </cfRule>
    <cfRule type="cellIs" dxfId="16" priority="7" operator="lessThan">
      <formula>0.05</formula>
    </cfRule>
  </conditionalFormatting>
  <conditionalFormatting sqref="D1:D1048576">
    <cfRule type="cellIs" dxfId="15" priority="4" operator="greaterThanOrEqual">
      <formula>0.05</formula>
    </cfRule>
  </conditionalFormatting>
  <conditionalFormatting sqref="L1:L1048576">
    <cfRule type="cellIs" dxfId="14" priority="3" operator="greaterThanOrEqual">
      <formula>0.05</formula>
    </cfRule>
  </conditionalFormatting>
  <conditionalFormatting sqref="J1:J1048576">
    <cfRule type="cellIs" dxfId="13" priority="1" operator="lessThan">
      <formula>0.01</formula>
    </cfRule>
    <cfRule type="cellIs" dxfId="12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1" priority="1" operator="lessThan">
      <formula>-0.3</formula>
    </cfRule>
    <cfRule type="cellIs" dxfId="10" priority="2" operator="lessThan">
      <formula>-0.1</formula>
    </cfRule>
    <cfRule type="cellIs" dxfId="9" priority="3" operator="greaterThan">
      <formula>0.3</formula>
    </cfRule>
    <cfRule type="cellIs" dxfId="8" priority="4" operator="greaterThan">
      <formula>0.1</formula>
    </cfRule>
    <cfRule type="cellIs" dxfId="7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tabSelected="1" topLeftCell="A33" workbookViewId="0">
      <selection activeCell="BZ49" sqref="BZ49"/>
    </sheetView>
  </sheetViews>
  <sheetFormatPr defaultRowHeight="14.5" x14ac:dyDescent="0.35"/>
  <cols>
    <col min="1" max="1" width="15.54296875" customWidth="1"/>
    <col min="2" max="2" width="12.54296875" hidden="1" customWidth="1"/>
    <col min="3" max="3" width="12" hidden="1" customWidth="1"/>
    <col min="4" max="6" width="0" hidden="1" customWidth="1"/>
    <col min="7" max="7" width="6.1796875" hidden="1" customWidth="1"/>
    <col min="8" max="8" width="10.453125" hidden="1" customWidth="1"/>
    <col min="9" max="9" width="11.54296875" hidden="1" customWidth="1"/>
    <col min="10" max="10" width="9.7265625" hidden="1" customWidth="1"/>
    <col min="11" max="11" width="0" hidden="1" customWidth="1"/>
    <col min="12" max="12" width="10.26953125" hidden="1" customWidth="1"/>
    <col min="13" max="14" width="0" hidden="1" customWidth="1"/>
    <col min="15" max="15" width="10.26953125" hidden="1" customWidth="1"/>
    <col min="16" max="16" width="9.81640625" hidden="1" customWidth="1"/>
    <col min="17" max="17" width="0" hidden="1" customWidth="1"/>
    <col min="18" max="18" width="11.26953125" hidden="1" customWidth="1"/>
    <col min="19" max="22" width="0" hidden="1" customWidth="1"/>
    <col min="23" max="25" width="8.81640625" hidden="1" customWidth="1"/>
    <col min="26" max="44" width="0" hidden="1" customWidth="1"/>
    <col min="52" max="70" width="0" hidden="1" customWidth="1"/>
    <col min="78" max="78" width="11.54296875" customWidth="1"/>
  </cols>
  <sheetData>
    <row r="1" spans="1:79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BF1" t="s">
        <v>224</v>
      </c>
      <c r="BR1"/>
      <c r="BT1" s="75" t="s">
        <v>234</v>
      </c>
    </row>
    <row r="2" spans="1:79" x14ac:dyDescent="0.35">
      <c r="B2" s="62" t="s">
        <v>210</v>
      </c>
      <c r="AD2" t="s">
        <v>228</v>
      </c>
      <c r="AK2" t="s">
        <v>231</v>
      </c>
      <c r="AS2" t="s">
        <v>233</v>
      </c>
      <c r="AZ2" t="s">
        <v>227</v>
      </c>
      <c r="BF2" t="s">
        <v>230</v>
      </c>
      <c r="BM2" t="s">
        <v>225</v>
      </c>
    </row>
    <row r="3" spans="1:79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229</v>
      </c>
      <c r="AK3" s="75" t="s">
        <v>229</v>
      </c>
      <c r="AS3" s="75" t="s">
        <v>229</v>
      </c>
      <c r="AZ3" s="75" t="s">
        <v>220</v>
      </c>
      <c r="BF3" s="75" t="s">
        <v>221</v>
      </c>
      <c r="BM3" s="75" t="s">
        <v>222</v>
      </c>
      <c r="BR3"/>
      <c r="BT3" s="75" t="s">
        <v>223</v>
      </c>
    </row>
    <row r="4" spans="1:79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226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226</v>
      </c>
      <c r="AQ4" s="69" t="s">
        <v>232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226</v>
      </c>
      <c r="AY4" s="69" t="s">
        <v>232</v>
      </c>
      <c r="AZ4" s="69" t="s">
        <v>4</v>
      </c>
      <c r="BA4" s="69" t="s">
        <v>3</v>
      </c>
      <c r="BB4" s="69" t="s">
        <v>5</v>
      </c>
      <c r="BC4" s="69" t="s">
        <v>218</v>
      </c>
      <c r="BD4" s="69" t="s">
        <v>219</v>
      </c>
      <c r="BF4" s="69" t="s">
        <v>4</v>
      </c>
      <c r="BG4" s="69" t="s">
        <v>3</v>
      </c>
      <c r="BH4" s="69" t="s">
        <v>5</v>
      </c>
      <c r="BI4" s="69" t="s">
        <v>218</v>
      </c>
      <c r="BJ4" s="69" t="s">
        <v>219</v>
      </c>
      <c r="BK4" s="69" t="s">
        <v>226</v>
      </c>
      <c r="BM4" s="69" t="s">
        <v>4</v>
      </c>
      <c r="BN4" s="69" t="s">
        <v>3</v>
      </c>
      <c r="BO4" s="69" t="s">
        <v>5</v>
      </c>
      <c r="BP4" s="69" t="s">
        <v>218</v>
      </c>
      <c r="BQ4" s="69" t="s">
        <v>219</v>
      </c>
      <c r="BR4" s="69" t="s">
        <v>226</v>
      </c>
      <c r="BT4" s="69" t="s">
        <v>4</v>
      </c>
      <c r="BU4" s="69" t="s">
        <v>3</v>
      </c>
      <c r="BV4" s="69" t="s">
        <v>5</v>
      </c>
      <c r="BW4" s="69" t="s">
        <v>218</v>
      </c>
      <c r="BX4" s="69" t="s">
        <v>219</v>
      </c>
      <c r="BY4" s="69" t="s">
        <v>226</v>
      </c>
      <c r="BZ4" s="69" t="s">
        <v>235</v>
      </c>
      <c r="CA4" s="69" t="s">
        <v>241</v>
      </c>
    </row>
    <row r="5" spans="1:79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AD5-BF5</f>
        <v>6.3363000000000014</v>
      </c>
      <c r="AH5">
        <f>AE5-BG5</f>
        <v>-6.7799999999999985E-2</v>
      </c>
      <c r="AI5">
        <f>AF5-BH5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BF5">
        <v>21.826599999999999</v>
      </c>
      <c r="BG5">
        <v>0.15859999999999999</v>
      </c>
      <c r="BH5">
        <v>564</v>
      </c>
      <c r="BI5">
        <f>BF5-BM5</f>
        <v>21.826599999999999</v>
      </c>
      <c r="BJ5">
        <f>BG5-BN5</f>
        <v>0.15859999999999999</v>
      </c>
      <c r="BK5">
        <f>BH5-BO5</f>
        <v>564</v>
      </c>
      <c r="BP5">
        <f t="shared" ref="BP5:BP43" si="2">BM5-S5</f>
        <v>-23.66</v>
      </c>
      <c r="BQ5">
        <f t="shared" ref="BQ5:BQ43" si="3">BN5-T5</f>
        <v>-6.7900000000000002E-2</v>
      </c>
      <c r="BR5">
        <f t="shared" ref="BR5:BR43" si="4">BO5-U5</f>
        <v>-722</v>
      </c>
      <c r="BT5">
        <v>34.229120000000002</v>
      </c>
      <c r="BU5">
        <v>0.23117009999999999</v>
      </c>
      <c r="BV5">
        <v>403</v>
      </c>
      <c r="BW5">
        <f>BT5-AS5</f>
        <v>-37.887279999999997</v>
      </c>
      <c r="BX5">
        <f>BU5-AT5</f>
        <v>6.3170099999999979E-2</v>
      </c>
      <c r="BY5">
        <f>BV5-AU5</f>
        <v>-232</v>
      </c>
      <c r="BZ5" t="s">
        <v>236</v>
      </c>
      <c r="CA5">
        <f>BY5/AU5</f>
        <v>-0.36535433070866141</v>
      </c>
    </row>
    <row r="6" spans="1:79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5">W6-S6</f>
        <v>-19.489999999999998</v>
      </c>
      <c r="AA6">
        <f t="shared" ref="AA6:AA43" si="6">X6-T6</f>
        <v>-0.1578</v>
      </c>
      <c r="AB6">
        <f t="shared" ref="AB6:AB43" si="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8">AD6-BF6</f>
        <v>3.078400000000002</v>
      </c>
      <c r="AH6">
        <f t="shared" ref="AH6:AH22" si="9">AE6-BG6</f>
        <v>-3.2021999999999995E-2</v>
      </c>
      <c r="AI6">
        <f t="shared" ref="AI6:AI22" si="10">AF6-BH6</f>
        <v>1114</v>
      </c>
      <c r="AK6">
        <v>99.863500000000002</v>
      </c>
      <c r="AL6">
        <v>9.5115000000000005E-2</v>
      </c>
      <c r="AM6">
        <v>2448</v>
      </c>
      <c r="AN6">
        <f t="shared" ref="AN6:AN9" si="11">AK6-AD6</f>
        <v>75.098799999999997</v>
      </c>
      <c r="AO6">
        <f t="shared" ref="AO6:AO9" si="12">AL6-AE6</f>
        <v>3.2390000000000058E-3</v>
      </c>
      <c r="AP6">
        <f t="shared" ref="AP6:AP9" si="13">AM6-AF6</f>
        <v>150</v>
      </c>
      <c r="AQ6">
        <f t="shared" ref="AQ6:AQ43" si="1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5">AS6-AK6</f>
        <v>-1.3114999999999952</v>
      </c>
      <c r="AW6">
        <f t="shared" si="1"/>
        <v>2.1675E-2</v>
      </c>
      <c r="AX6">
        <f t="shared" ref="AX6:AX43" si="16">AM6-AU6</f>
        <v>1152</v>
      </c>
      <c r="AY6">
        <f t="shared" ref="AY6:AY43" si="17">AX6/AM6</f>
        <v>0.47058823529411764</v>
      </c>
      <c r="BF6">
        <v>21.686299999999999</v>
      </c>
      <c r="BG6">
        <v>0.12389799999999999</v>
      </c>
      <c r="BH6">
        <v>1184</v>
      </c>
      <c r="BI6">
        <f t="shared" ref="BI6:BI17" si="18">BF6-BM6</f>
        <v>0.3882399999999997</v>
      </c>
      <c r="BJ6">
        <f t="shared" ref="BJ6:BJ17" si="19">BG6-BN6</f>
        <v>-2.7019999999999961E-3</v>
      </c>
      <c r="BK6">
        <f t="shared" ref="BK6:BK17" si="20">BH6-BO6</f>
        <v>-855</v>
      </c>
      <c r="BM6">
        <v>21.29806</v>
      </c>
      <c r="BN6">
        <v>0.12659999999999999</v>
      </c>
      <c r="BO6">
        <v>2039</v>
      </c>
      <c r="BP6">
        <f t="shared" si="2"/>
        <v>1.8080600000000011</v>
      </c>
      <c r="BQ6">
        <f t="shared" si="3"/>
        <v>-3.1200000000000006E-2</v>
      </c>
      <c r="BR6">
        <f t="shared" si="4"/>
        <v>1121</v>
      </c>
      <c r="BT6">
        <v>49.546399999999998</v>
      </c>
      <c r="BU6">
        <v>0.22939999999999999</v>
      </c>
      <c r="BV6">
        <v>854</v>
      </c>
      <c r="BW6">
        <f t="shared" ref="BW6:BW43" si="21">BT6-AS6</f>
        <v>-49.005600000000008</v>
      </c>
      <c r="BX6">
        <f t="shared" ref="BX6:BX43" si="22">BU6-AT6</f>
        <v>0.11260999999999999</v>
      </c>
      <c r="BY6">
        <f t="shared" ref="BY6:BY43" si="23">BV6-AU6</f>
        <v>-442</v>
      </c>
      <c r="BZ6" t="s">
        <v>236</v>
      </c>
      <c r="CA6">
        <f t="shared" ref="CA6:CA43" si="24">BY6/AU6</f>
        <v>-0.3410493827160494</v>
      </c>
    </row>
    <row r="7" spans="1:79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5"/>
        <v>-24.05</v>
      </c>
      <c r="AA7">
        <f t="shared" si="6"/>
        <v>-0.17219999999999999</v>
      </c>
      <c r="AB7">
        <f t="shared" si="7"/>
        <v>-514</v>
      </c>
      <c r="AD7">
        <v>25.19595</v>
      </c>
      <c r="AE7">
        <v>0.16868</v>
      </c>
      <c r="AF7">
        <v>630</v>
      </c>
      <c r="AG7">
        <f t="shared" si="8"/>
        <v>0.74465000000000003</v>
      </c>
      <c r="AH7">
        <f t="shared" si="9"/>
        <v>-4.156999999999994E-3</v>
      </c>
      <c r="AI7">
        <f t="shared" si="10"/>
        <v>101</v>
      </c>
      <c r="AK7">
        <v>81.785700000000006</v>
      </c>
      <c r="AL7">
        <v>0.30153999999999997</v>
      </c>
      <c r="AM7">
        <v>716</v>
      </c>
      <c r="AN7">
        <f t="shared" si="11"/>
        <v>56.589750000000009</v>
      </c>
      <c r="AO7">
        <f t="shared" si="12"/>
        <v>0.13285999999999998</v>
      </c>
      <c r="AP7">
        <f t="shared" si="13"/>
        <v>86</v>
      </c>
      <c r="AQ7">
        <f t="shared" si="14"/>
        <v>0.13650793650793649</v>
      </c>
      <c r="AS7">
        <v>86.528989999999993</v>
      </c>
      <c r="AT7">
        <v>0.3301268</v>
      </c>
      <c r="AU7">
        <v>587</v>
      </c>
      <c r="AV7">
        <f t="shared" si="15"/>
        <v>4.7432899999999876</v>
      </c>
      <c r="AW7">
        <f t="shared" si="1"/>
        <v>2.8586800000000023E-2</v>
      </c>
      <c r="AX7">
        <f t="shared" si="16"/>
        <v>129</v>
      </c>
      <c r="AY7">
        <f t="shared" si="17"/>
        <v>0.18016759776536312</v>
      </c>
      <c r="BF7">
        <v>24.4513</v>
      </c>
      <c r="BG7">
        <v>0.17283699999999999</v>
      </c>
      <c r="BH7">
        <v>529</v>
      </c>
      <c r="BI7">
        <f t="shared" si="18"/>
        <v>-2.5864000000000011</v>
      </c>
      <c r="BJ7">
        <f t="shared" si="19"/>
        <v>3.7637000000000004E-2</v>
      </c>
      <c r="BK7">
        <f t="shared" si="20"/>
        <v>-384</v>
      </c>
      <c r="BM7" s="81">
        <v>27.037700000000001</v>
      </c>
      <c r="BN7">
        <v>0.13519999999999999</v>
      </c>
      <c r="BO7">
        <v>913</v>
      </c>
      <c r="BP7">
        <f t="shared" si="2"/>
        <v>2.9877000000000002</v>
      </c>
      <c r="BQ7">
        <f t="shared" si="3"/>
        <v>-3.7000000000000005E-2</v>
      </c>
      <c r="BR7">
        <f t="shared" si="4"/>
        <v>399</v>
      </c>
      <c r="BT7">
        <v>58.832000000000001</v>
      </c>
      <c r="BU7">
        <v>0.34878999999999999</v>
      </c>
      <c r="BV7">
        <v>422</v>
      </c>
      <c r="BW7">
        <f t="shared" si="21"/>
        <v>-27.696989999999992</v>
      </c>
      <c r="BX7">
        <f t="shared" si="22"/>
        <v>1.8663199999999991E-2</v>
      </c>
      <c r="BY7">
        <f t="shared" si="23"/>
        <v>-165</v>
      </c>
      <c r="BZ7" t="s">
        <v>237</v>
      </c>
      <c r="CA7">
        <f t="shared" si="24"/>
        <v>-0.28109028960817717</v>
      </c>
    </row>
    <row r="8" spans="1:79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5"/>
        <v>-8.4600000000000009</v>
      </c>
      <c r="AA8">
        <f t="shared" si="6"/>
        <v>-0.2122</v>
      </c>
      <c r="AB8">
        <f t="shared" si="7"/>
        <v>-434</v>
      </c>
      <c r="AD8">
        <v>12.230399999999999</v>
      </c>
      <c r="AE8">
        <v>0.16598199999999999</v>
      </c>
      <c r="AF8">
        <v>868</v>
      </c>
      <c r="AG8">
        <f t="shared" si="8"/>
        <v>2.6120000000000001</v>
      </c>
      <c r="AH8">
        <f t="shared" si="9"/>
        <v>-4.1987999999999998E-2</v>
      </c>
      <c r="AI8">
        <f t="shared" si="10"/>
        <v>191</v>
      </c>
      <c r="AK8">
        <v>41.561320000000002</v>
      </c>
      <c r="AL8">
        <v>0.2364</v>
      </c>
      <c r="AM8">
        <v>929</v>
      </c>
      <c r="AN8">
        <f t="shared" si="11"/>
        <v>29.330920000000003</v>
      </c>
      <c r="AO8">
        <f t="shared" si="12"/>
        <v>7.0418000000000008E-2</v>
      </c>
      <c r="AP8">
        <f t="shared" si="13"/>
        <v>61</v>
      </c>
      <c r="AQ8">
        <f t="shared" si="14"/>
        <v>7.0276497695852536E-2</v>
      </c>
      <c r="AS8">
        <v>42.622</v>
      </c>
      <c r="AT8">
        <v>0.24540000000000001</v>
      </c>
      <c r="AU8">
        <v>735</v>
      </c>
      <c r="AV8">
        <f t="shared" si="15"/>
        <v>1.0606799999999978</v>
      </c>
      <c r="AW8">
        <f t="shared" si="1"/>
        <v>9.000000000000008E-3</v>
      </c>
      <c r="AX8">
        <f t="shared" si="16"/>
        <v>194</v>
      </c>
      <c r="AY8">
        <f t="shared" si="17"/>
        <v>0.20882669537136705</v>
      </c>
      <c r="BF8">
        <v>9.6183999999999994</v>
      </c>
      <c r="BG8">
        <v>0.20796999999999999</v>
      </c>
      <c r="BH8">
        <v>677</v>
      </c>
      <c r="BI8">
        <f t="shared" si="18"/>
        <v>9.6183999999999994</v>
      </c>
      <c r="BJ8">
        <f t="shared" si="19"/>
        <v>0.20796999999999999</v>
      </c>
      <c r="BK8">
        <f t="shared" si="20"/>
        <v>677</v>
      </c>
      <c r="BP8">
        <f t="shared" si="2"/>
        <v>-8.4600000000000009</v>
      </c>
      <c r="BQ8">
        <f t="shared" si="3"/>
        <v>-0.2122</v>
      </c>
      <c r="BR8">
        <f t="shared" si="4"/>
        <v>-434</v>
      </c>
      <c r="BT8">
        <v>23.154879999999999</v>
      </c>
      <c r="BU8">
        <v>0.32857999999999998</v>
      </c>
      <c r="BV8">
        <v>375</v>
      </c>
      <c r="BW8">
        <f t="shared" si="21"/>
        <v>-19.467120000000001</v>
      </c>
      <c r="BX8">
        <f t="shared" si="22"/>
        <v>8.3179999999999976E-2</v>
      </c>
      <c r="BY8">
        <f t="shared" si="23"/>
        <v>-360</v>
      </c>
      <c r="BZ8" t="s">
        <v>236</v>
      </c>
      <c r="CA8">
        <f t="shared" si="24"/>
        <v>-0.48979591836734693</v>
      </c>
    </row>
    <row r="9" spans="1:79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5"/>
        <v>2.1599999999999966</v>
      </c>
      <c r="AA9">
        <f t="shared" si="6"/>
        <v>-2.2699999999999998E-2</v>
      </c>
      <c r="AB9">
        <f t="shared" si="7"/>
        <v>304</v>
      </c>
      <c r="AD9">
        <v>74.304000000000002</v>
      </c>
      <c r="AE9">
        <v>0.12945000000000001</v>
      </c>
      <c r="AF9">
        <v>2004</v>
      </c>
      <c r="AG9">
        <f t="shared" si="8"/>
        <v>24.653100000000002</v>
      </c>
      <c r="AH9">
        <f t="shared" si="9"/>
        <v>-1.3899999999999996E-2</v>
      </c>
      <c r="AI9">
        <f t="shared" si="10"/>
        <v>248</v>
      </c>
      <c r="AK9">
        <v>185.83799999999999</v>
      </c>
      <c r="AL9">
        <v>0.21282999999999999</v>
      </c>
      <c r="AM9">
        <v>2228</v>
      </c>
      <c r="AN9">
        <f t="shared" si="11"/>
        <v>111.53399999999999</v>
      </c>
      <c r="AO9">
        <f t="shared" si="12"/>
        <v>8.3379999999999982E-2</v>
      </c>
      <c r="AP9">
        <f t="shared" si="13"/>
        <v>224</v>
      </c>
      <c r="AQ9">
        <f t="shared" si="14"/>
        <v>0.11177644710578842</v>
      </c>
      <c r="AS9">
        <v>179.22739999999999</v>
      </c>
      <c r="AT9">
        <v>0.22117870000000001</v>
      </c>
      <c r="AU9">
        <v>1950</v>
      </c>
      <c r="AV9">
        <f t="shared" si="15"/>
        <v>-6.6106000000000051</v>
      </c>
      <c r="AW9">
        <f t="shared" si="1"/>
        <v>8.3487000000000144E-3</v>
      </c>
      <c r="AX9">
        <f t="shared" si="16"/>
        <v>278</v>
      </c>
      <c r="AY9">
        <f t="shared" si="17"/>
        <v>0.12477558348294435</v>
      </c>
      <c r="BF9">
        <v>49.6509</v>
      </c>
      <c r="BG9">
        <v>0.14335000000000001</v>
      </c>
      <c r="BH9">
        <v>1756</v>
      </c>
      <c r="BI9">
        <f t="shared" si="18"/>
        <v>-2.4835800000000035</v>
      </c>
      <c r="BJ9">
        <f t="shared" si="19"/>
        <v>6.6100000000000006E-2</v>
      </c>
      <c r="BK9">
        <f t="shared" si="20"/>
        <v>-793</v>
      </c>
      <c r="BM9">
        <v>52.134480000000003</v>
      </c>
      <c r="BN9">
        <v>7.7249999999999999E-2</v>
      </c>
      <c r="BO9">
        <v>2549</v>
      </c>
      <c r="BP9">
        <f t="shared" si="2"/>
        <v>5.4644800000000018</v>
      </c>
      <c r="BQ9">
        <f t="shared" si="3"/>
        <v>-7.2650000000000006E-2</v>
      </c>
      <c r="BR9">
        <f t="shared" si="4"/>
        <v>1467</v>
      </c>
      <c r="BT9">
        <v>131.28</v>
      </c>
      <c r="BU9">
        <v>0.22575999999999999</v>
      </c>
      <c r="BV9">
        <v>1240</v>
      </c>
      <c r="BW9">
        <f t="shared" si="21"/>
        <v>-47.947399999999988</v>
      </c>
      <c r="BX9">
        <f t="shared" si="22"/>
        <v>4.5812999999999826E-3</v>
      </c>
      <c r="BY9">
        <f t="shared" si="23"/>
        <v>-710</v>
      </c>
      <c r="BZ9" t="s">
        <v>236</v>
      </c>
      <c r="CA9">
        <f t="shared" si="24"/>
        <v>-0.36410256410256409</v>
      </c>
    </row>
    <row r="10" spans="1:79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5"/>
        <v>-0.12000000000000099</v>
      </c>
      <c r="AA10">
        <f t="shared" si="6"/>
        <v>1.4399999999999996E-2</v>
      </c>
      <c r="AB10">
        <f t="shared" si="7"/>
        <v>0</v>
      </c>
      <c r="AD10">
        <v>29.107600000000001</v>
      </c>
      <c r="AE10">
        <v>9.0768000000000001E-2</v>
      </c>
      <c r="AF10">
        <v>883</v>
      </c>
      <c r="AG10">
        <f t="shared" si="8"/>
        <v>8.2198600000000006</v>
      </c>
      <c r="AH10">
        <f t="shared" si="9"/>
        <v>-1.2492000000000003E-2</v>
      </c>
      <c r="AI10">
        <f t="shared" si="10"/>
        <v>26</v>
      </c>
      <c r="AK10">
        <v>72.706999999999994</v>
      </c>
      <c r="AL10">
        <v>0.21526000000000001</v>
      </c>
      <c r="AM10">
        <v>1015</v>
      </c>
      <c r="AN10">
        <f t="shared" ref="AN10:AN13" si="25">AK10-AD10</f>
        <v>43.599399999999989</v>
      </c>
      <c r="AO10">
        <f t="shared" ref="AO10:AO13" si="26">AL10-AE10</f>
        <v>0.12449200000000001</v>
      </c>
      <c r="AP10">
        <f t="shared" ref="AP10:AP13" si="27">AM10-AF10</f>
        <v>132</v>
      </c>
      <c r="AQ10">
        <f t="shared" si="1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6"/>
        <v>0</v>
      </c>
      <c r="AY10">
        <f t="shared" si="17"/>
        <v>0</v>
      </c>
      <c r="BF10">
        <v>20.887740000000001</v>
      </c>
      <c r="BG10">
        <v>0.10326</v>
      </c>
      <c r="BH10">
        <v>857</v>
      </c>
      <c r="BI10">
        <f t="shared" si="18"/>
        <v>20.887740000000001</v>
      </c>
      <c r="BJ10">
        <f t="shared" si="19"/>
        <v>0.10326</v>
      </c>
      <c r="BK10">
        <f t="shared" si="20"/>
        <v>857</v>
      </c>
      <c r="BP10">
        <f t="shared" si="2"/>
        <v>-18.89</v>
      </c>
      <c r="BQ10">
        <f t="shared" si="3"/>
        <v>-0.1711</v>
      </c>
      <c r="BR10">
        <f t="shared" si="4"/>
        <v>-628</v>
      </c>
      <c r="BT10">
        <v>56.933999999999997</v>
      </c>
      <c r="BU10">
        <v>0.19596</v>
      </c>
      <c r="BV10">
        <v>993</v>
      </c>
      <c r="BW10">
        <f t="shared" si="21"/>
        <v>-15.715800000000002</v>
      </c>
      <c r="BX10">
        <f t="shared" si="22"/>
        <v>-1.754E-2</v>
      </c>
      <c r="BY10">
        <f t="shared" si="23"/>
        <v>-22</v>
      </c>
      <c r="BZ10" t="s">
        <v>236</v>
      </c>
      <c r="CA10">
        <f t="shared" si="24"/>
        <v>-2.167487684729064E-2</v>
      </c>
    </row>
    <row r="11" spans="1:79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5"/>
        <v>-16.059999999999999</v>
      </c>
      <c r="AA11">
        <f t="shared" si="6"/>
        <v>-0.1303</v>
      </c>
      <c r="AB11">
        <f t="shared" si="7"/>
        <v>-525</v>
      </c>
      <c r="AD11">
        <v>20.465959999999999</v>
      </c>
      <c r="AE11">
        <v>9.3369999999999995E-2</v>
      </c>
      <c r="AF11">
        <v>988</v>
      </c>
      <c r="AG11">
        <f t="shared" si="8"/>
        <v>3.8467199999999977</v>
      </c>
      <c r="AH11">
        <f t="shared" si="9"/>
        <v>-3.033000000000001E-2</v>
      </c>
      <c r="AI11">
        <f t="shared" si="10"/>
        <v>446</v>
      </c>
      <c r="AK11">
        <v>68.496600000000001</v>
      </c>
      <c r="AL11">
        <v>0.16120000000000001</v>
      </c>
      <c r="AM11">
        <v>1133</v>
      </c>
      <c r="AN11">
        <f t="shared" si="25"/>
        <v>48.030640000000005</v>
      </c>
      <c r="AO11">
        <f t="shared" si="26"/>
        <v>6.7830000000000015E-2</v>
      </c>
      <c r="AP11">
        <f t="shared" si="27"/>
        <v>145</v>
      </c>
      <c r="AQ11">
        <f t="shared" si="14"/>
        <v>0.14676113360323886</v>
      </c>
      <c r="AS11">
        <v>54.328000000000003</v>
      </c>
      <c r="AT11">
        <v>0.19400000000000001</v>
      </c>
      <c r="AU11">
        <v>582</v>
      </c>
      <c r="AV11">
        <f t="shared" si="15"/>
        <v>-14.168599999999998</v>
      </c>
      <c r="AW11">
        <f t="shared" si="1"/>
        <v>3.2799999999999996E-2</v>
      </c>
      <c r="AX11">
        <f t="shared" si="16"/>
        <v>551</v>
      </c>
      <c r="AY11">
        <f t="shared" si="17"/>
        <v>0.48631950573698146</v>
      </c>
      <c r="BF11">
        <v>16.619240000000001</v>
      </c>
      <c r="BG11">
        <v>0.1237</v>
      </c>
      <c r="BH11">
        <v>542</v>
      </c>
      <c r="BI11">
        <f t="shared" si="18"/>
        <v>-2.7645599999999995</v>
      </c>
      <c r="BJ11">
        <f t="shared" si="19"/>
        <v>4.224E-2</v>
      </c>
      <c r="BK11">
        <f t="shared" si="20"/>
        <v>-320</v>
      </c>
      <c r="BM11">
        <v>19.383800000000001</v>
      </c>
      <c r="BN11">
        <v>8.1460000000000005E-2</v>
      </c>
      <c r="BO11">
        <v>862</v>
      </c>
      <c r="BP11">
        <f t="shared" si="2"/>
        <v>3.3238000000000021</v>
      </c>
      <c r="BQ11">
        <f t="shared" si="3"/>
        <v>-4.8839999999999995E-2</v>
      </c>
      <c r="BR11">
        <f t="shared" si="4"/>
        <v>337</v>
      </c>
      <c r="BT11">
        <v>29.998999999999999</v>
      </c>
      <c r="BU11">
        <v>0.22720000000000001</v>
      </c>
      <c r="BV11">
        <v>418</v>
      </c>
      <c r="BW11">
        <f t="shared" si="21"/>
        <v>-24.329000000000004</v>
      </c>
      <c r="BX11">
        <f t="shared" si="22"/>
        <v>3.3200000000000007E-2</v>
      </c>
      <c r="BY11">
        <f t="shared" si="23"/>
        <v>-164</v>
      </c>
      <c r="BZ11" t="s">
        <v>236</v>
      </c>
      <c r="CA11">
        <f t="shared" si="24"/>
        <v>-0.28178694158075601</v>
      </c>
    </row>
    <row r="12" spans="1:79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5"/>
        <v>-20.85</v>
      </c>
      <c r="AA12">
        <f t="shared" si="6"/>
        <v>-0.32519999999999999</v>
      </c>
      <c r="AB12">
        <f t="shared" si="7"/>
        <v>-588</v>
      </c>
      <c r="AG12">
        <f t="shared" si="8"/>
        <v>0</v>
      </c>
      <c r="AH12">
        <f t="shared" si="9"/>
        <v>0</v>
      </c>
      <c r="AI12">
        <f t="shared" si="10"/>
        <v>0</v>
      </c>
      <c r="AK12">
        <v>95.403899999999993</v>
      </c>
      <c r="AL12">
        <v>0.29437999999999998</v>
      </c>
      <c r="AM12">
        <v>1157</v>
      </c>
      <c r="AN12">
        <f t="shared" si="25"/>
        <v>95.403899999999993</v>
      </c>
      <c r="AO12">
        <f t="shared" si="26"/>
        <v>0.29437999999999998</v>
      </c>
      <c r="AP12">
        <f t="shared" si="27"/>
        <v>1157</v>
      </c>
      <c r="AQ12" t="e">
        <f t="shared" si="14"/>
        <v>#DIV/0!</v>
      </c>
      <c r="AS12">
        <v>92.150899999999993</v>
      </c>
      <c r="AT12">
        <v>0.335756</v>
      </c>
      <c r="AU12">
        <v>1041</v>
      </c>
      <c r="AV12">
        <f t="shared" si="15"/>
        <v>-3.2530000000000001</v>
      </c>
      <c r="AW12">
        <f t="shared" si="1"/>
        <v>4.1376000000000024E-2</v>
      </c>
      <c r="AX12">
        <f t="shared" si="16"/>
        <v>116</v>
      </c>
      <c r="AY12">
        <f t="shared" si="17"/>
        <v>0.10025929127052723</v>
      </c>
      <c r="BI12">
        <f t="shared" si="18"/>
        <v>0</v>
      </c>
      <c r="BJ12">
        <f t="shared" si="19"/>
        <v>0</v>
      </c>
      <c r="BK12">
        <f t="shared" si="20"/>
        <v>0</v>
      </c>
      <c r="BP12">
        <f t="shared" si="2"/>
        <v>-20.85</v>
      </c>
      <c r="BQ12">
        <f t="shared" si="3"/>
        <v>-0.32519999999999999</v>
      </c>
      <c r="BR12">
        <f t="shared" si="4"/>
        <v>-588</v>
      </c>
      <c r="BT12">
        <v>65.5839</v>
      </c>
      <c r="BU12">
        <v>0.35551719999999998</v>
      </c>
      <c r="BV12">
        <v>628</v>
      </c>
      <c r="BW12">
        <f t="shared" si="21"/>
        <v>-26.566999999999993</v>
      </c>
      <c r="BX12">
        <f t="shared" si="22"/>
        <v>1.9761199999999979E-2</v>
      </c>
      <c r="BY12">
        <f t="shared" si="23"/>
        <v>-413</v>
      </c>
      <c r="BZ12" t="s">
        <v>236</v>
      </c>
      <c r="CA12">
        <f t="shared" si="24"/>
        <v>-0.3967339097022094</v>
      </c>
    </row>
    <row r="13" spans="1:79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5"/>
        <v>0.18999999999999773</v>
      </c>
      <c r="AA13">
        <f t="shared" si="6"/>
        <v>1.5899999999999984E-2</v>
      </c>
      <c r="AB13">
        <f t="shared" si="7"/>
        <v>21</v>
      </c>
      <c r="AG13">
        <f t="shared" si="8"/>
        <v>0</v>
      </c>
      <c r="AH13">
        <f t="shared" si="9"/>
        <v>0</v>
      </c>
      <c r="AI13">
        <f t="shared" si="10"/>
        <v>0</v>
      </c>
      <c r="AK13">
        <v>114.5904</v>
      </c>
      <c r="AL13">
        <v>0.16016</v>
      </c>
      <c r="AM13">
        <v>1375</v>
      </c>
      <c r="AN13">
        <f t="shared" si="25"/>
        <v>114.5904</v>
      </c>
      <c r="AO13">
        <f t="shared" si="26"/>
        <v>0.16016</v>
      </c>
      <c r="AP13">
        <f t="shared" si="27"/>
        <v>1375</v>
      </c>
      <c r="AQ13" t="e">
        <f t="shared" si="14"/>
        <v>#DIV/0!</v>
      </c>
      <c r="AS13">
        <v>116.435</v>
      </c>
      <c r="AT13">
        <v>0.16267999999999999</v>
      </c>
      <c r="AU13">
        <v>1264</v>
      </c>
      <c r="AV13">
        <f t="shared" si="15"/>
        <v>1.8445999999999998</v>
      </c>
      <c r="AW13">
        <f t="shared" si="1"/>
        <v>2.5199999999999945E-3</v>
      </c>
      <c r="AX13">
        <f t="shared" si="16"/>
        <v>111</v>
      </c>
      <c r="AY13">
        <f t="shared" si="17"/>
        <v>8.0727272727272731E-2</v>
      </c>
      <c r="BI13">
        <f t="shared" si="18"/>
        <v>0</v>
      </c>
      <c r="BJ13">
        <f t="shared" si="19"/>
        <v>0</v>
      </c>
      <c r="BK13">
        <f t="shared" si="20"/>
        <v>0</v>
      </c>
      <c r="BP13">
        <f t="shared" si="2"/>
        <v>-33.68</v>
      </c>
      <c r="BQ13">
        <f t="shared" si="3"/>
        <v>-0.11020000000000001</v>
      </c>
      <c r="BR13">
        <f t="shared" si="4"/>
        <v>-778</v>
      </c>
      <c r="BT13">
        <v>73.141499999999994</v>
      </c>
      <c r="BU13">
        <v>0.15959999999999999</v>
      </c>
      <c r="BV13">
        <v>1239</v>
      </c>
      <c r="BW13">
        <f t="shared" si="21"/>
        <v>-43.293500000000009</v>
      </c>
      <c r="BX13">
        <f t="shared" si="22"/>
        <v>-3.0799999999999994E-3</v>
      </c>
      <c r="BY13">
        <f t="shared" si="23"/>
        <v>-25</v>
      </c>
      <c r="BZ13" t="s">
        <v>236</v>
      </c>
      <c r="CA13">
        <f t="shared" si="24"/>
        <v>-1.9778481012658229E-2</v>
      </c>
    </row>
    <row r="14" spans="1:79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5"/>
        <v>-13.17</v>
      </c>
      <c r="AA14">
        <f t="shared" si="6"/>
        <v>-0.2238</v>
      </c>
      <c r="AB14">
        <f t="shared" si="7"/>
        <v>-514</v>
      </c>
      <c r="AD14">
        <v>18.104900000000001</v>
      </c>
      <c r="AE14">
        <v>0.12770000000000001</v>
      </c>
      <c r="AF14">
        <v>1064</v>
      </c>
      <c r="AG14">
        <f t="shared" si="8"/>
        <v>4.7050000000000001</v>
      </c>
      <c r="AH14">
        <f t="shared" si="9"/>
        <v>-8.7299999999999989E-2</v>
      </c>
      <c r="AI14">
        <f t="shared" si="10"/>
        <v>537</v>
      </c>
      <c r="AK14">
        <v>71.672600000000003</v>
      </c>
      <c r="AL14">
        <v>0.15629999999999999</v>
      </c>
      <c r="AM14">
        <v>1154</v>
      </c>
      <c r="AN14">
        <f t="shared" ref="AN14:AN43" si="28">AK14-AD14</f>
        <v>53.567700000000002</v>
      </c>
      <c r="AO14">
        <f t="shared" ref="AO14:AO43" si="29">AL14-AE14</f>
        <v>2.8599999999999987E-2</v>
      </c>
      <c r="AP14">
        <f t="shared" ref="AP14:AP43" si="30">AM14-AF14</f>
        <v>90</v>
      </c>
      <c r="AQ14">
        <f t="shared" si="14"/>
        <v>8.4586466165413529E-2</v>
      </c>
      <c r="AS14">
        <v>62.015000000000001</v>
      </c>
      <c r="AT14">
        <v>0.26795999999999998</v>
      </c>
      <c r="AU14">
        <v>586</v>
      </c>
      <c r="AV14">
        <f t="shared" si="15"/>
        <v>-9.6576000000000022</v>
      </c>
      <c r="AW14">
        <f t="shared" si="1"/>
        <v>0.11165999999999998</v>
      </c>
      <c r="AX14">
        <f t="shared" si="16"/>
        <v>568</v>
      </c>
      <c r="AY14">
        <f t="shared" si="17"/>
        <v>0.49220103986135183</v>
      </c>
      <c r="BF14">
        <v>13.399900000000001</v>
      </c>
      <c r="BG14">
        <v>0.215</v>
      </c>
      <c r="BH14">
        <v>527</v>
      </c>
      <c r="BI14">
        <f t="shared" si="18"/>
        <v>-0.30439999999999934</v>
      </c>
      <c r="BJ14">
        <f t="shared" si="19"/>
        <v>4.0199999999999986E-2</v>
      </c>
      <c r="BK14">
        <f t="shared" si="20"/>
        <v>-495</v>
      </c>
      <c r="BM14">
        <v>13.7043</v>
      </c>
      <c r="BN14">
        <v>0.17480000000000001</v>
      </c>
      <c r="BO14">
        <v>1022</v>
      </c>
      <c r="BP14">
        <f t="shared" si="2"/>
        <v>0.5343</v>
      </c>
      <c r="BQ14">
        <f t="shared" si="3"/>
        <v>-4.8999999999999988E-2</v>
      </c>
      <c r="BR14">
        <f t="shared" si="4"/>
        <v>508</v>
      </c>
      <c r="BT14">
        <v>45.511699999999998</v>
      </c>
      <c r="BU14">
        <v>0.20265</v>
      </c>
      <c r="BV14">
        <v>456</v>
      </c>
      <c r="BW14">
        <f t="shared" si="21"/>
        <v>-16.503300000000003</v>
      </c>
      <c r="BX14">
        <f t="shared" si="22"/>
        <v>-6.5309999999999979E-2</v>
      </c>
      <c r="BY14">
        <f t="shared" si="23"/>
        <v>-130</v>
      </c>
      <c r="BZ14" t="s">
        <v>236</v>
      </c>
      <c r="CA14">
        <f t="shared" si="24"/>
        <v>-0.22184300341296928</v>
      </c>
    </row>
    <row r="15" spans="1:79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5"/>
        <v>-19.57</v>
      </c>
      <c r="AA15">
        <f t="shared" si="6"/>
        <v>-0.23630000000000001</v>
      </c>
      <c r="AB15">
        <f t="shared" si="7"/>
        <v>-663</v>
      </c>
      <c r="AG15">
        <f t="shared" si="8"/>
        <v>0</v>
      </c>
      <c r="AH15">
        <f t="shared" si="9"/>
        <v>0</v>
      </c>
      <c r="AI15">
        <f t="shared" si="10"/>
        <v>0</v>
      </c>
      <c r="AK15">
        <v>90.829400000000007</v>
      </c>
      <c r="AL15">
        <v>0.1797</v>
      </c>
      <c r="AM15">
        <v>1656</v>
      </c>
      <c r="AN15">
        <f t="shared" si="28"/>
        <v>90.829400000000007</v>
      </c>
      <c r="AO15">
        <f t="shared" si="29"/>
        <v>0.1797</v>
      </c>
      <c r="AP15">
        <f t="shared" si="30"/>
        <v>1656</v>
      </c>
      <c r="AQ15" t="e">
        <f t="shared" si="14"/>
        <v>#DIV/0!</v>
      </c>
      <c r="AS15">
        <v>88.235200000000006</v>
      </c>
      <c r="AT15">
        <v>0.22417000000000001</v>
      </c>
      <c r="AU15">
        <v>900</v>
      </c>
      <c r="AV15">
        <f t="shared" si="15"/>
        <v>-2.5942000000000007</v>
      </c>
      <c r="AW15">
        <f t="shared" si="1"/>
        <v>4.447000000000001E-2</v>
      </c>
      <c r="AX15">
        <f t="shared" si="16"/>
        <v>756</v>
      </c>
      <c r="AY15">
        <f t="shared" si="17"/>
        <v>0.45652173913043476</v>
      </c>
      <c r="BI15">
        <f t="shared" si="18"/>
        <v>0</v>
      </c>
      <c r="BJ15">
        <f t="shared" si="19"/>
        <v>0</v>
      </c>
      <c r="BK15">
        <f t="shared" si="20"/>
        <v>0</v>
      </c>
      <c r="BP15">
        <f t="shared" si="2"/>
        <v>-19.57</v>
      </c>
      <c r="BQ15">
        <f t="shared" si="3"/>
        <v>-0.23630000000000001</v>
      </c>
      <c r="BR15">
        <f t="shared" si="4"/>
        <v>-663</v>
      </c>
      <c r="BT15">
        <v>58.681800000000003</v>
      </c>
      <c r="BU15">
        <v>0.26729999999999998</v>
      </c>
      <c r="BV15">
        <v>622</v>
      </c>
      <c r="BW15">
        <f t="shared" si="21"/>
        <v>-29.553400000000003</v>
      </c>
      <c r="BX15">
        <f t="shared" si="22"/>
        <v>4.3129999999999974E-2</v>
      </c>
      <c r="BY15">
        <f t="shared" si="23"/>
        <v>-278</v>
      </c>
      <c r="BZ15" t="s">
        <v>238</v>
      </c>
      <c r="CA15">
        <f t="shared" si="24"/>
        <v>-0.30888888888888888</v>
      </c>
    </row>
    <row r="16" spans="1:79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5"/>
        <v>-52.53</v>
      </c>
      <c r="AA16">
        <f t="shared" si="6"/>
        <v>-4.9299999999999997E-2</v>
      </c>
      <c r="AB16">
        <f t="shared" si="7"/>
        <v>-716</v>
      </c>
      <c r="AG16">
        <f t="shared" si="8"/>
        <v>0</v>
      </c>
      <c r="AH16">
        <f t="shared" si="9"/>
        <v>0</v>
      </c>
      <c r="AI16">
        <f t="shared" si="10"/>
        <v>0</v>
      </c>
      <c r="AK16">
        <v>240.0746</v>
      </c>
      <c r="AL16">
        <v>8.5360000000000005E-2</v>
      </c>
      <c r="AM16">
        <v>1396</v>
      </c>
      <c r="AN16">
        <f t="shared" si="28"/>
        <v>240.0746</v>
      </c>
      <c r="AO16">
        <f t="shared" si="29"/>
        <v>8.5360000000000005E-2</v>
      </c>
      <c r="AP16">
        <f t="shared" si="30"/>
        <v>1396</v>
      </c>
      <c r="AQ16" t="e">
        <f t="shared" si="14"/>
        <v>#DIV/0!</v>
      </c>
      <c r="AS16">
        <v>247.203</v>
      </c>
      <c r="AT16">
        <v>0.104228</v>
      </c>
      <c r="AU16">
        <v>876</v>
      </c>
      <c r="AV16">
        <f t="shared" si="15"/>
        <v>7.1283999999999992</v>
      </c>
      <c r="AW16">
        <f t="shared" si="1"/>
        <v>1.8867999999999996E-2</v>
      </c>
      <c r="AX16">
        <f t="shared" si="16"/>
        <v>520</v>
      </c>
      <c r="AY16">
        <f t="shared" si="17"/>
        <v>0.37249283667621774</v>
      </c>
      <c r="BI16">
        <f t="shared" si="18"/>
        <v>-53.034950000000002</v>
      </c>
      <c r="BJ16">
        <f t="shared" si="19"/>
        <v>-5.9695999999999999E-2</v>
      </c>
      <c r="BK16">
        <f t="shared" si="20"/>
        <v>-1133</v>
      </c>
      <c r="BM16">
        <v>53.034950000000002</v>
      </c>
      <c r="BN16">
        <v>5.9695999999999999E-2</v>
      </c>
      <c r="BO16">
        <v>1133</v>
      </c>
      <c r="BP16">
        <f t="shared" si="2"/>
        <v>0.5049500000000009</v>
      </c>
      <c r="BQ16">
        <f t="shared" si="3"/>
        <v>1.0396000000000002E-2</v>
      </c>
      <c r="BR16">
        <f t="shared" si="4"/>
        <v>417</v>
      </c>
      <c r="BT16">
        <v>132.70410000000001</v>
      </c>
      <c r="BU16">
        <v>0.14002999999999999</v>
      </c>
      <c r="BV16">
        <v>620</v>
      </c>
      <c r="BW16">
        <f t="shared" si="21"/>
        <v>-114.49889999999999</v>
      </c>
      <c r="BX16">
        <f t="shared" si="22"/>
        <v>3.5801999999999987E-2</v>
      </c>
      <c r="BY16">
        <f t="shared" si="23"/>
        <v>-256</v>
      </c>
      <c r="BZ16" t="s">
        <v>239</v>
      </c>
      <c r="CA16">
        <f t="shared" si="24"/>
        <v>-0.29223744292237441</v>
      </c>
    </row>
    <row r="17" spans="1:79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5"/>
        <v>1.9199999999999982</v>
      </c>
      <c r="AA17">
        <f t="shared" si="6"/>
        <v>-1.0000000000000009E-3</v>
      </c>
      <c r="AB17">
        <f t="shared" si="7"/>
        <v>57</v>
      </c>
      <c r="AG17">
        <f t="shared" si="8"/>
        <v>0</v>
      </c>
      <c r="AH17">
        <f t="shared" si="9"/>
        <v>0</v>
      </c>
      <c r="AI17">
        <f t="shared" si="10"/>
        <v>0</v>
      </c>
      <c r="AK17">
        <v>151.08240000000001</v>
      </c>
      <c r="AL17">
        <v>0.36549999999999999</v>
      </c>
      <c r="AM17">
        <v>527</v>
      </c>
      <c r="AN17">
        <f t="shared" si="28"/>
        <v>151.08240000000001</v>
      </c>
      <c r="AO17">
        <f t="shared" si="29"/>
        <v>0.36549999999999999</v>
      </c>
      <c r="AP17">
        <f t="shared" si="30"/>
        <v>527</v>
      </c>
      <c r="AQ17" t="e">
        <f t="shared" si="14"/>
        <v>#DIV/0!</v>
      </c>
      <c r="AS17">
        <v>164.26859999999999</v>
      </c>
      <c r="AT17">
        <v>0.31039</v>
      </c>
      <c r="AU17">
        <v>380</v>
      </c>
      <c r="AV17">
        <f t="shared" si="15"/>
        <v>13.186199999999985</v>
      </c>
      <c r="AW17">
        <f t="shared" si="1"/>
        <v>-5.5109999999999992E-2</v>
      </c>
      <c r="AX17">
        <f t="shared" si="16"/>
        <v>147</v>
      </c>
      <c r="AY17">
        <f t="shared" si="17"/>
        <v>0.27893738140417457</v>
      </c>
      <c r="BI17">
        <f t="shared" si="18"/>
        <v>0</v>
      </c>
      <c r="BJ17">
        <f t="shared" si="19"/>
        <v>0</v>
      </c>
      <c r="BK17">
        <f t="shared" si="20"/>
        <v>0</v>
      </c>
      <c r="BP17">
        <f t="shared" si="2"/>
        <v>-31.77</v>
      </c>
      <c r="BQ17">
        <f t="shared" si="3"/>
        <v>-0.2361</v>
      </c>
      <c r="BR17">
        <f t="shared" si="4"/>
        <v>-231</v>
      </c>
      <c r="BT17">
        <v>87.540300000000002</v>
      </c>
      <c r="BU17">
        <v>0.44679999999999997</v>
      </c>
      <c r="BV17">
        <v>285</v>
      </c>
      <c r="BW17">
        <f t="shared" si="21"/>
        <v>-76.72829999999999</v>
      </c>
      <c r="BX17">
        <f t="shared" si="22"/>
        <v>0.13640999999999998</v>
      </c>
      <c r="BY17">
        <f t="shared" si="23"/>
        <v>-95</v>
      </c>
      <c r="BZ17" t="s">
        <v>237</v>
      </c>
      <c r="CA17">
        <f t="shared" si="24"/>
        <v>-0.25</v>
      </c>
    </row>
    <row r="18" spans="1:79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5"/>
        <v>0.1899999999999995</v>
      </c>
      <c r="AA18">
        <f t="shared" si="6"/>
        <v>3.0599999999999988E-2</v>
      </c>
      <c r="AB18">
        <f t="shared" si="7"/>
        <v>40</v>
      </c>
      <c r="AG18">
        <f t="shared" si="8"/>
        <v>0</v>
      </c>
      <c r="AH18">
        <f t="shared" ref="AH18" si="31">AE18-BG18</f>
        <v>0</v>
      </c>
      <c r="AI18">
        <f t="shared" ref="AI18" si="32">AF18-BH18</f>
        <v>0</v>
      </c>
      <c r="AK18">
        <v>76.399000000000001</v>
      </c>
      <c r="AL18">
        <v>0.15029999999999999</v>
      </c>
      <c r="AM18">
        <v>947</v>
      </c>
      <c r="AN18">
        <f t="shared" ref="AN18" si="33">AK18-AD18</f>
        <v>76.399000000000001</v>
      </c>
      <c r="AO18">
        <f t="shared" ref="AO18" si="34">AL18-AE18</f>
        <v>0.15029999999999999</v>
      </c>
      <c r="AP18">
        <f t="shared" ref="AP18" si="35">AM18-AF18</f>
        <v>947</v>
      </c>
      <c r="AQ18" t="e">
        <f t="shared" si="14"/>
        <v>#DIV/0!</v>
      </c>
      <c r="AS18">
        <v>57.470399999999998</v>
      </c>
      <c r="AT18">
        <v>0.32869999999999999</v>
      </c>
      <c r="AU18">
        <v>477</v>
      </c>
      <c r="AV18">
        <f t="shared" ref="AV18" si="36">AS18-AK18</f>
        <v>-18.928600000000003</v>
      </c>
      <c r="AW18">
        <f t="shared" ref="AW18" si="37">AT18-AL18</f>
        <v>0.1784</v>
      </c>
      <c r="AX18">
        <f t="shared" si="16"/>
        <v>470</v>
      </c>
      <c r="AY18">
        <f t="shared" si="17"/>
        <v>0.49630411826821541</v>
      </c>
      <c r="BP18">
        <f t="shared" si="2"/>
        <v>-13.96</v>
      </c>
      <c r="BQ18">
        <f t="shared" si="3"/>
        <v>-0.1061</v>
      </c>
      <c r="BR18">
        <f t="shared" si="4"/>
        <v>-343</v>
      </c>
      <c r="BT18">
        <v>25.470300000000002</v>
      </c>
      <c r="BU18">
        <v>0.35639999999999999</v>
      </c>
      <c r="BV18">
        <v>358</v>
      </c>
      <c r="BW18">
        <f t="shared" si="21"/>
        <v>-32.000099999999996</v>
      </c>
      <c r="BX18">
        <f t="shared" si="22"/>
        <v>2.7700000000000002E-2</v>
      </c>
      <c r="BY18">
        <f t="shared" si="23"/>
        <v>-119</v>
      </c>
      <c r="BZ18" t="s">
        <v>238</v>
      </c>
      <c r="CA18">
        <f t="shared" si="24"/>
        <v>-0.24947589098532494</v>
      </c>
    </row>
    <row r="19" spans="1:79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5"/>
        <v>-22.79</v>
      </c>
      <c r="AA19">
        <f t="shared" si="6"/>
        <v>-0.28999999999999998</v>
      </c>
      <c r="AB19">
        <f t="shared" si="7"/>
        <v>-320</v>
      </c>
      <c r="AG19">
        <f t="shared" si="8"/>
        <v>0</v>
      </c>
      <c r="AH19">
        <f t="shared" si="9"/>
        <v>0</v>
      </c>
      <c r="AI19">
        <f t="shared" si="10"/>
        <v>0</v>
      </c>
      <c r="AK19">
        <v>80.852900000000005</v>
      </c>
      <c r="AL19">
        <v>0.24697</v>
      </c>
      <c r="AM19">
        <v>734</v>
      </c>
      <c r="AN19">
        <f t="shared" si="28"/>
        <v>80.852900000000005</v>
      </c>
      <c r="AO19">
        <f t="shared" si="29"/>
        <v>0.24697</v>
      </c>
      <c r="AP19">
        <f t="shared" si="30"/>
        <v>734</v>
      </c>
      <c r="AQ19" t="e">
        <f t="shared" si="14"/>
        <v>#DIV/0!</v>
      </c>
      <c r="AS19">
        <v>79.593800000000002</v>
      </c>
      <c r="AT19">
        <v>0.25069999999999998</v>
      </c>
      <c r="AU19">
        <v>599</v>
      </c>
      <c r="AV19">
        <f t="shared" si="15"/>
        <v>-1.2591000000000037</v>
      </c>
      <c r="AW19">
        <f t="shared" si="1"/>
        <v>3.7299999999999833E-3</v>
      </c>
      <c r="AX19">
        <f t="shared" si="16"/>
        <v>135</v>
      </c>
      <c r="AY19">
        <f t="shared" si="17"/>
        <v>0.18392370572207084</v>
      </c>
      <c r="BP19">
        <f t="shared" si="2"/>
        <v>-22.79</v>
      </c>
      <c r="BQ19">
        <f t="shared" si="3"/>
        <v>-0.28999999999999998</v>
      </c>
      <c r="BR19">
        <f t="shared" si="4"/>
        <v>-320</v>
      </c>
      <c r="BT19">
        <v>54.324300000000001</v>
      </c>
      <c r="BU19">
        <v>0.32273000000000002</v>
      </c>
      <c r="BV19">
        <v>339</v>
      </c>
      <c r="BW19">
        <f t="shared" si="21"/>
        <v>-25.269500000000001</v>
      </c>
      <c r="BX19">
        <f t="shared" si="22"/>
        <v>7.2030000000000038E-2</v>
      </c>
      <c r="BY19">
        <f t="shared" si="23"/>
        <v>-260</v>
      </c>
      <c r="BZ19" t="s">
        <v>236</v>
      </c>
      <c r="CA19">
        <f t="shared" si="24"/>
        <v>-0.43405676126878129</v>
      </c>
    </row>
    <row r="20" spans="1:79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5"/>
        <v>-63.69</v>
      </c>
      <c r="AA20">
        <f t="shared" si="6"/>
        <v>-0.1002</v>
      </c>
      <c r="AB20">
        <f t="shared" si="7"/>
        <v>-283</v>
      </c>
      <c r="AG20">
        <f t="shared" si="8"/>
        <v>0</v>
      </c>
      <c r="AH20">
        <f t="shared" si="9"/>
        <v>0</v>
      </c>
      <c r="AI20">
        <f t="shared" si="10"/>
        <v>0</v>
      </c>
      <c r="AK20">
        <v>225.16650000000001</v>
      </c>
      <c r="AL20">
        <v>0.1212</v>
      </c>
      <c r="AM20">
        <v>651</v>
      </c>
      <c r="AN20">
        <f t="shared" si="28"/>
        <v>225.16650000000001</v>
      </c>
      <c r="AO20">
        <f t="shared" si="29"/>
        <v>0.1212</v>
      </c>
      <c r="AP20">
        <f t="shared" si="30"/>
        <v>651</v>
      </c>
      <c r="AQ20" t="e">
        <f t="shared" si="14"/>
        <v>#DIV/0!</v>
      </c>
      <c r="AS20">
        <v>210.01519999999999</v>
      </c>
      <c r="AT20">
        <v>0.1356</v>
      </c>
      <c r="AU20">
        <v>377</v>
      </c>
      <c r="AV20">
        <f t="shared" si="15"/>
        <v>-15.15130000000002</v>
      </c>
      <c r="AW20">
        <f t="shared" si="1"/>
        <v>1.4399999999999996E-2</v>
      </c>
      <c r="AX20">
        <f t="shared" si="16"/>
        <v>274</v>
      </c>
      <c r="AY20">
        <f t="shared" si="17"/>
        <v>0.42089093701996927</v>
      </c>
      <c r="BM20">
        <v>68.383750000000006</v>
      </c>
      <c r="BN20">
        <v>0.11585139999999999</v>
      </c>
      <c r="BO20">
        <v>454</v>
      </c>
      <c r="BP20">
        <f t="shared" si="2"/>
        <v>4.6937500000000085</v>
      </c>
      <c r="BQ20">
        <f t="shared" si="3"/>
        <v>1.5651399999999996E-2</v>
      </c>
      <c r="BR20">
        <f t="shared" si="4"/>
        <v>171</v>
      </c>
      <c r="BT20">
        <v>162.7996</v>
      </c>
      <c r="BU20">
        <v>0.25974999999999998</v>
      </c>
      <c r="BV20">
        <v>288</v>
      </c>
      <c r="BW20">
        <f t="shared" si="21"/>
        <v>-47.215599999999995</v>
      </c>
      <c r="BX20">
        <f t="shared" si="22"/>
        <v>0.12414999999999998</v>
      </c>
      <c r="BY20">
        <f t="shared" si="23"/>
        <v>-89</v>
      </c>
      <c r="BZ20" t="s">
        <v>239</v>
      </c>
      <c r="CA20">
        <f t="shared" si="24"/>
        <v>-0.23607427055702918</v>
      </c>
    </row>
    <row r="21" spans="1:79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5"/>
        <v>1.1120000000000001</v>
      </c>
      <c r="AA21">
        <f t="shared" si="6"/>
        <v>0.06</v>
      </c>
      <c r="AB21">
        <f t="shared" si="7"/>
        <v>106</v>
      </c>
      <c r="AG21">
        <f t="shared" si="8"/>
        <v>0</v>
      </c>
      <c r="AH21">
        <f t="shared" si="9"/>
        <v>0</v>
      </c>
      <c r="AI21">
        <f t="shared" si="10"/>
        <v>0</v>
      </c>
      <c r="AK21">
        <v>48.740499999999997</v>
      </c>
      <c r="AL21">
        <v>0.1769</v>
      </c>
      <c r="AM21">
        <v>1742</v>
      </c>
      <c r="AN21">
        <f t="shared" si="28"/>
        <v>48.740499999999997</v>
      </c>
      <c r="AO21">
        <f t="shared" si="29"/>
        <v>0.1769</v>
      </c>
      <c r="AP21">
        <f t="shared" si="30"/>
        <v>1742</v>
      </c>
      <c r="AQ21" t="e">
        <f t="shared" si="14"/>
        <v>#DIV/0!</v>
      </c>
      <c r="AS21">
        <v>41.736699999999999</v>
      </c>
      <c r="AT21">
        <v>0.21586</v>
      </c>
      <c r="AU21">
        <v>1132</v>
      </c>
      <c r="AV21">
        <f t="shared" si="15"/>
        <v>-7.0037999999999982</v>
      </c>
      <c r="AW21">
        <f t="shared" si="1"/>
        <v>3.8959999999999995E-2</v>
      </c>
      <c r="AX21">
        <f t="shared" si="16"/>
        <v>610</v>
      </c>
      <c r="AY21">
        <f t="shared" si="17"/>
        <v>0.35017221584385766</v>
      </c>
      <c r="BP21">
        <f t="shared" si="2"/>
        <v>-11.31</v>
      </c>
      <c r="BQ21">
        <f t="shared" si="3"/>
        <v>-0.11219999999999999</v>
      </c>
      <c r="BR21">
        <f t="shared" si="4"/>
        <v>-646</v>
      </c>
      <c r="BT21">
        <v>31.584800000000001</v>
      </c>
      <c r="BU21">
        <v>0.21837000000000001</v>
      </c>
      <c r="BV21">
        <v>1119</v>
      </c>
      <c r="BW21">
        <f t="shared" si="21"/>
        <v>-10.151899999999998</v>
      </c>
      <c r="BX21">
        <f t="shared" si="22"/>
        <v>2.5100000000000122E-3</v>
      </c>
      <c r="BY21">
        <f t="shared" si="23"/>
        <v>-13</v>
      </c>
      <c r="BZ21" t="s">
        <v>236</v>
      </c>
      <c r="CA21">
        <f t="shared" si="24"/>
        <v>-1.1484098939929329E-2</v>
      </c>
    </row>
    <row r="22" spans="1:79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5"/>
        <v>-10.199999999999999</v>
      </c>
      <c r="AA22">
        <f t="shared" si="6"/>
        <v>-0.37130000000000002</v>
      </c>
      <c r="AB22">
        <f t="shared" si="7"/>
        <v>-236</v>
      </c>
      <c r="AG22">
        <f t="shared" si="8"/>
        <v>0</v>
      </c>
      <c r="AH22">
        <f t="shared" si="9"/>
        <v>0</v>
      </c>
      <c r="AI22">
        <f t="shared" si="10"/>
        <v>0</v>
      </c>
      <c r="AK22">
        <v>56.912999999999997</v>
      </c>
      <c r="AL22">
        <v>0.26650000000000001</v>
      </c>
      <c r="AM22">
        <v>963</v>
      </c>
      <c r="AN22">
        <f t="shared" si="28"/>
        <v>56.912999999999997</v>
      </c>
      <c r="AO22">
        <f t="shared" si="29"/>
        <v>0.26650000000000001</v>
      </c>
      <c r="AP22">
        <f t="shared" si="30"/>
        <v>963</v>
      </c>
      <c r="AQ22" t="e">
        <f t="shared" si="14"/>
        <v>#DIV/0!</v>
      </c>
      <c r="AS22">
        <v>41.099600000000002</v>
      </c>
      <c r="AT22">
        <v>0.36631999999999998</v>
      </c>
      <c r="AU22">
        <v>559</v>
      </c>
      <c r="AV22">
        <f t="shared" si="15"/>
        <v>-15.813399999999994</v>
      </c>
      <c r="AW22">
        <f t="shared" si="1"/>
        <v>9.9819999999999964E-2</v>
      </c>
      <c r="AX22">
        <f t="shared" si="16"/>
        <v>404</v>
      </c>
      <c r="AY22">
        <f t="shared" si="17"/>
        <v>0.41952232606438211</v>
      </c>
      <c r="BP22">
        <f t="shared" si="2"/>
        <v>-10.199999999999999</v>
      </c>
      <c r="BQ22">
        <f t="shared" si="3"/>
        <v>-0.37130000000000002</v>
      </c>
      <c r="BR22">
        <f t="shared" si="4"/>
        <v>-236</v>
      </c>
      <c r="BT22">
        <v>32.496400000000001</v>
      </c>
      <c r="BU22">
        <v>0.37403999999999998</v>
      </c>
      <c r="BV22">
        <v>360</v>
      </c>
      <c r="BW22">
        <f t="shared" si="21"/>
        <v>-8.6032000000000011</v>
      </c>
      <c r="BX22">
        <f t="shared" si="22"/>
        <v>7.7200000000000046E-3</v>
      </c>
      <c r="BY22">
        <f t="shared" si="23"/>
        <v>-199</v>
      </c>
      <c r="BZ22" t="s">
        <v>236</v>
      </c>
      <c r="CA22">
        <f t="shared" si="24"/>
        <v>-0.35599284436493739</v>
      </c>
    </row>
    <row r="23" spans="1:79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5"/>
        <v>-14.93</v>
      </c>
      <c r="AA23">
        <f t="shared" si="6"/>
        <v>-0.1002</v>
      </c>
      <c r="AB23">
        <f t="shared" si="7"/>
        <v>-323</v>
      </c>
      <c r="AK23">
        <v>74.535600000000002</v>
      </c>
      <c r="AL23">
        <v>0.13339999999999999</v>
      </c>
      <c r="AM23">
        <v>579</v>
      </c>
      <c r="AN23">
        <f t="shared" si="28"/>
        <v>74.535600000000002</v>
      </c>
      <c r="AO23">
        <f t="shared" si="29"/>
        <v>0.13339999999999999</v>
      </c>
      <c r="AP23">
        <f t="shared" si="30"/>
        <v>579</v>
      </c>
      <c r="AQ23" t="e">
        <f t="shared" si="14"/>
        <v>#DIV/0!</v>
      </c>
      <c r="AS23">
        <v>86.693399999999997</v>
      </c>
      <c r="AT23">
        <v>7.6909000000000005E-2</v>
      </c>
      <c r="AU23">
        <v>418</v>
      </c>
      <c r="AV23">
        <f t="shared" si="15"/>
        <v>12.157799999999995</v>
      </c>
      <c r="AW23">
        <f t="shared" si="1"/>
        <v>-5.6490999999999986E-2</v>
      </c>
      <c r="AX23">
        <f t="shared" si="16"/>
        <v>161</v>
      </c>
      <c r="AY23">
        <f t="shared" si="17"/>
        <v>0.27806563039723664</v>
      </c>
      <c r="BM23">
        <v>15.04355</v>
      </c>
      <c r="BN23">
        <v>9.3257999999999994E-2</v>
      </c>
      <c r="BO23">
        <v>829</v>
      </c>
      <c r="BP23">
        <f t="shared" si="2"/>
        <v>0.11355000000000004</v>
      </c>
      <c r="BQ23">
        <f t="shared" si="3"/>
        <v>-6.9420000000000037E-3</v>
      </c>
      <c r="BR23">
        <f t="shared" si="4"/>
        <v>506</v>
      </c>
      <c r="BT23">
        <v>49.6509</v>
      </c>
      <c r="BU23">
        <v>8.6449999999999999E-2</v>
      </c>
      <c r="BV23">
        <v>249</v>
      </c>
      <c r="BW23">
        <f t="shared" si="21"/>
        <v>-37.042499999999997</v>
      </c>
      <c r="BX23">
        <f t="shared" si="22"/>
        <v>9.5409999999999939E-3</v>
      </c>
      <c r="BY23">
        <f t="shared" si="23"/>
        <v>-169</v>
      </c>
      <c r="BZ23" t="s">
        <v>236</v>
      </c>
      <c r="CA23">
        <f t="shared" si="24"/>
        <v>-0.40430622009569378</v>
      </c>
    </row>
    <row r="24" spans="1:79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5"/>
        <v>-23.49</v>
      </c>
      <c r="AA24">
        <f t="shared" si="6"/>
        <v>-0.1487</v>
      </c>
      <c r="AB24">
        <f t="shared" si="7"/>
        <v>-283</v>
      </c>
      <c r="AK24">
        <v>121.116</v>
      </c>
      <c r="AL24">
        <v>0.2165</v>
      </c>
      <c r="AM24">
        <v>462</v>
      </c>
      <c r="AN24">
        <f t="shared" si="28"/>
        <v>121.116</v>
      </c>
      <c r="AO24">
        <f t="shared" si="29"/>
        <v>0.2165</v>
      </c>
      <c r="AP24">
        <f t="shared" si="30"/>
        <v>462</v>
      </c>
      <c r="AQ24" t="e">
        <f t="shared" si="14"/>
        <v>#DIV/0!</v>
      </c>
      <c r="AS24">
        <v>126.21339999999999</v>
      </c>
      <c r="AT24">
        <v>0.23744999999999999</v>
      </c>
      <c r="AU24">
        <v>385</v>
      </c>
      <c r="AV24">
        <f t="shared" si="15"/>
        <v>5.0973999999999933</v>
      </c>
      <c r="AW24">
        <f t="shared" si="1"/>
        <v>2.0949999999999996E-2</v>
      </c>
      <c r="AX24">
        <f t="shared" si="16"/>
        <v>77</v>
      </c>
      <c r="AY24">
        <f t="shared" si="17"/>
        <v>0.16666666666666666</v>
      </c>
      <c r="BM24">
        <v>21.397960000000001</v>
      </c>
      <c r="BN24">
        <v>0.14054</v>
      </c>
      <c r="BO24">
        <v>602</v>
      </c>
      <c r="BP24">
        <f t="shared" si="2"/>
        <v>-2.0920399999999972</v>
      </c>
      <c r="BQ24">
        <f t="shared" si="3"/>
        <v>-8.1600000000000006E-3</v>
      </c>
      <c r="BR24">
        <f t="shared" si="4"/>
        <v>319</v>
      </c>
      <c r="BT24">
        <v>53.668999999999997</v>
      </c>
      <c r="BU24">
        <v>0.3085</v>
      </c>
      <c r="BV24">
        <v>268</v>
      </c>
      <c r="BW24">
        <f t="shared" si="21"/>
        <v>-72.544399999999996</v>
      </c>
      <c r="BX24">
        <f t="shared" si="22"/>
        <v>7.1050000000000002E-2</v>
      </c>
      <c r="BY24">
        <f t="shared" si="23"/>
        <v>-117</v>
      </c>
      <c r="BZ24" t="s">
        <v>237</v>
      </c>
      <c r="CA24">
        <f t="shared" si="24"/>
        <v>-0.30389610389610389</v>
      </c>
    </row>
    <row r="25" spans="1:79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5"/>
        <v>3.6370000000000005</v>
      </c>
      <c r="AA25">
        <f t="shared" si="6"/>
        <v>6.0100000000000015E-2</v>
      </c>
      <c r="AB25">
        <f t="shared" si="7"/>
        <v>82</v>
      </c>
      <c r="AK25">
        <v>98.161590000000004</v>
      </c>
      <c r="AL25">
        <v>0.26608999999999999</v>
      </c>
      <c r="AM25">
        <v>599</v>
      </c>
      <c r="AN25">
        <f t="shared" si="28"/>
        <v>98.161590000000004</v>
      </c>
      <c r="AO25">
        <f t="shared" si="29"/>
        <v>0.26608999999999999</v>
      </c>
      <c r="AP25">
        <f t="shared" si="30"/>
        <v>599</v>
      </c>
      <c r="AQ25" t="e">
        <f t="shared" si="14"/>
        <v>#DIV/0!</v>
      </c>
      <c r="AS25">
        <v>112.77500000000001</v>
      </c>
      <c r="AT25">
        <v>0.25979999999999998</v>
      </c>
      <c r="AU25">
        <v>341</v>
      </c>
      <c r="AV25">
        <f t="shared" si="15"/>
        <v>14.613410000000002</v>
      </c>
      <c r="AW25">
        <f t="shared" si="1"/>
        <v>-6.2900000000000178E-3</v>
      </c>
      <c r="AX25">
        <f t="shared" si="16"/>
        <v>258</v>
      </c>
      <c r="AY25">
        <f t="shared" si="17"/>
        <v>0.43071786310517529</v>
      </c>
      <c r="BP25">
        <f t="shared" si="2"/>
        <v>-17.02</v>
      </c>
      <c r="BQ25">
        <f t="shared" si="3"/>
        <v>-0.21240000000000001</v>
      </c>
      <c r="BR25">
        <f t="shared" si="4"/>
        <v>-204</v>
      </c>
      <c r="BT25">
        <v>58.146000000000001</v>
      </c>
      <c r="BU25">
        <v>0.32500000000000001</v>
      </c>
      <c r="BV25">
        <v>250</v>
      </c>
      <c r="BW25">
        <f t="shared" si="21"/>
        <v>-54.629000000000005</v>
      </c>
      <c r="BX25">
        <f t="shared" si="22"/>
        <v>6.5200000000000036E-2</v>
      </c>
      <c r="BY25">
        <f t="shared" si="23"/>
        <v>-91</v>
      </c>
      <c r="BZ25" t="s">
        <v>237</v>
      </c>
      <c r="CA25">
        <f t="shared" si="24"/>
        <v>-0.26686217008797652</v>
      </c>
    </row>
    <row r="26" spans="1:79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5"/>
        <v>4.0500000000000007</v>
      </c>
      <c r="AA26">
        <f t="shared" si="6"/>
        <v>-9.4700000000000006E-2</v>
      </c>
      <c r="AB26">
        <f t="shared" si="7"/>
        <v>121</v>
      </c>
      <c r="AK26">
        <v>72.231539999999995</v>
      </c>
      <c r="AL26">
        <v>0.2412</v>
      </c>
      <c r="AM26">
        <v>795</v>
      </c>
      <c r="AN26">
        <f t="shared" si="28"/>
        <v>72.231539999999995</v>
      </c>
      <c r="AO26">
        <f t="shared" si="29"/>
        <v>0.2412</v>
      </c>
      <c r="AP26">
        <f t="shared" si="30"/>
        <v>795</v>
      </c>
      <c r="AQ26" t="e">
        <f t="shared" si="14"/>
        <v>#DIV/0!</v>
      </c>
      <c r="AS26">
        <v>65.240600000000001</v>
      </c>
      <c r="AT26">
        <v>0.2424</v>
      </c>
      <c r="AU26">
        <v>442</v>
      </c>
      <c r="AV26">
        <f t="shared" si="15"/>
        <v>-6.9909399999999948</v>
      </c>
      <c r="AW26">
        <f t="shared" si="1"/>
        <v>1.2000000000000066E-3</v>
      </c>
      <c r="AX26">
        <f t="shared" si="16"/>
        <v>353</v>
      </c>
      <c r="AY26">
        <f t="shared" si="17"/>
        <v>0.44402515723270441</v>
      </c>
      <c r="BP26">
        <f t="shared" si="2"/>
        <v>-10.1</v>
      </c>
      <c r="BQ26">
        <f t="shared" si="3"/>
        <v>-0.3599</v>
      </c>
      <c r="BR26">
        <f t="shared" si="4"/>
        <v>-220</v>
      </c>
      <c r="BT26">
        <v>37.952599999999997</v>
      </c>
      <c r="BU26">
        <v>0.22056999999999999</v>
      </c>
      <c r="BV26">
        <v>291</v>
      </c>
      <c r="BW26">
        <f t="shared" si="21"/>
        <v>-27.288000000000004</v>
      </c>
      <c r="BX26">
        <f t="shared" si="22"/>
        <v>-2.1830000000000016E-2</v>
      </c>
      <c r="BY26">
        <f t="shared" si="23"/>
        <v>-151</v>
      </c>
      <c r="BZ26" t="s">
        <v>240</v>
      </c>
      <c r="CA26">
        <f t="shared" si="24"/>
        <v>-0.34162895927601811</v>
      </c>
    </row>
    <row r="27" spans="1:79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5"/>
        <v>-2.4648000000000003</v>
      </c>
      <c r="AA27">
        <f t="shared" si="6"/>
        <v>8.2099999999999951E-2</v>
      </c>
      <c r="AB27">
        <f t="shared" si="7"/>
        <v>76</v>
      </c>
      <c r="AK27">
        <v>83.323599999999999</v>
      </c>
      <c r="AL27">
        <v>0.31533</v>
      </c>
      <c r="AM27">
        <v>421</v>
      </c>
      <c r="AN27">
        <f t="shared" si="28"/>
        <v>83.323599999999999</v>
      </c>
      <c r="AO27">
        <f t="shared" si="29"/>
        <v>0.31533</v>
      </c>
      <c r="AP27">
        <f t="shared" si="30"/>
        <v>421</v>
      </c>
      <c r="AQ27" t="e">
        <f t="shared" si="14"/>
        <v>#DIV/0!</v>
      </c>
      <c r="AS27">
        <v>85.118799999999993</v>
      </c>
      <c r="AT27">
        <v>0.35922999999999999</v>
      </c>
      <c r="AU27">
        <v>354</v>
      </c>
      <c r="AV27">
        <f t="shared" si="15"/>
        <v>1.7951999999999941</v>
      </c>
      <c r="AW27">
        <f t="shared" si="1"/>
        <v>4.3899999999999995E-2</v>
      </c>
      <c r="AX27">
        <f t="shared" si="16"/>
        <v>67</v>
      </c>
      <c r="AY27">
        <f t="shared" si="17"/>
        <v>0.15914489311163896</v>
      </c>
      <c r="BP27">
        <f t="shared" si="2"/>
        <v>-22.76</v>
      </c>
      <c r="BQ27">
        <f t="shared" si="3"/>
        <v>-0.27900000000000003</v>
      </c>
      <c r="BR27">
        <f t="shared" si="4"/>
        <v>-174</v>
      </c>
      <c r="BT27">
        <v>67.499399999999994</v>
      </c>
      <c r="BU27">
        <v>0.32174999999999998</v>
      </c>
      <c r="BV27">
        <v>190</v>
      </c>
      <c r="BW27">
        <f t="shared" si="21"/>
        <v>-17.619399999999999</v>
      </c>
      <c r="BX27">
        <f t="shared" si="22"/>
        <v>-3.7480000000000013E-2</v>
      </c>
      <c r="BY27">
        <f t="shared" si="23"/>
        <v>-164</v>
      </c>
      <c r="BZ27" t="s">
        <v>236</v>
      </c>
      <c r="CA27">
        <f t="shared" si="24"/>
        <v>-0.4632768361581921</v>
      </c>
    </row>
    <row r="28" spans="1:79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5"/>
        <v>1.9999999999999574E-2</v>
      </c>
      <c r="AA28">
        <f t="shared" si="6"/>
        <v>-2.0199999999999996E-2</v>
      </c>
      <c r="AB28">
        <f t="shared" si="7"/>
        <v>14</v>
      </c>
      <c r="AK28">
        <v>119.6892</v>
      </c>
      <c r="AL28">
        <v>0.22966</v>
      </c>
      <c r="AM28">
        <v>408</v>
      </c>
      <c r="AN28">
        <f t="shared" si="28"/>
        <v>119.6892</v>
      </c>
      <c r="AO28">
        <f t="shared" si="29"/>
        <v>0.22966</v>
      </c>
      <c r="AP28">
        <f t="shared" si="30"/>
        <v>408</v>
      </c>
      <c r="AQ28" t="e">
        <f t="shared" si="14"/>
        <v>#DIV/0!</v>
      </c>
      <c r="AS28">
        <v>119.3027</v>
      </c>
      <c r="AT28">
        <v>0.22609000000000001</v>
      </c>
      <c r="AU28">
        <v>211</v>
      </c>
      <c r="AV28">
        <f t="shared" si="15"/>
        <v>-0.38649999999999807</v>
      </c>
      <c r="AW28">
        <f t="shared" si="1"/>
        <v>-3.5699999999999898E-3</v>
      </c>
      <c r="AX28">
        <f t="shared" si="16"/>
        <v>197</v>
      </c>
      <c r="AY28">
        <f t="shared" si="17"/>
        <v>0.48284313725490197</v>
      </c>
      <c r="BP28">
        <f t="shared" si="2"/>
        <v>-30.57</v>
      </c>
      <c r="BQ28">
        <f t="shared" si="3"/>
        <v>-0.26269999999999999</v>
      </c>
      <c r="BR28">
        <f t="shared" si="4"/>
        <v>-165</v>
      </c>
      <c r="BT28">
        <v>74.373000000000005</v>
      </c>
      <c r="BU28">
        <v>0.41049999999999998</v>
      </c>
      <c r="BV28">
        <v>166</v>
      </c>
      <c r="BW28">
        <f t="shared" si="21"/>
        <v>-44.929699999999997</v>
      </c>
      <c r="BX28">
        <f t="shared" si="22"/>
        <v>0.18440999999999996</v>
      </c>
      <c r="BY28">
        <f t="shared" si="23"/>
        <v>-45</v>
      </c>
      <c r="BZ28" t="s">
        <v>239</v>
      </c>
      <c r="CA28">
        <f t="shared" si="24"/>
        <v>-0.2132701421800948</v>
      </c>
    </row>
    <row r="29" spans="1:79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5"/>
        <v>1.3628</v>
      </c>
      <c r="AA29">
        <f t="shared" si="6"/>
        <v>-3.7200000000000011E-2</v>
      </c>
      <c r="AB29">
        <f t="shared" si="7"/>
        <v>60</v>
      </c>
      <c r="AK29">
        <v>91.474900000000005</v>
      </c>
      <c r="AL29">
        <v>0.34320000000000001</v>
      </c>
      <c r="AM29">
        <v>712</v>
      </c>
      <c r="AN29">
        <f t="shared" si="28"/>
        <v>91.474900000000005</v>
      </c>
      <c r="AO29">
        <f t="shared" si="29"/>
        <v>0.34320000000000001</v>
      </c>
      <c r="AP29">
        <f t="shared" si="30"/>
        <v>712</v>
      </c>
      <c r="AQ29" t="e">
        <f t="shared" si="14"/>
        <v>#DIV/0!</v>
      </c>
      <c r="AS29">
        <v>55.037999999999997</v>
      </c>
      <c r="AT29">
        <v>0.49536000000000002</v>
      </c>
      <c r="AU29">
        <v>426</v>
      </c>
      <c r="AV29">
        <f t="shared" si="15"/>
        <v>-36.436900000000009</v>
      </c>
      <c r="AW29">
        <f t="shared" si="1"/>
        <v>0.15216000000000002</v>
      </c>
      <c r="AX29">
        <f t="shared" si="16"/>
        <v>286</v>
      </c>
      <c r="AY29">
        <f t="shared" si="17"/>
        <v>0.40168539325842695</v>
      </c>
      <c r="BP29">
        <f t="shared" si="2"/>
        <v>-19.22</v>
      </c>
      <c r="BQ29">
        <f t="shared" si="3"/>
        <v>-0.3029</v>
      </c>
      <c r="BR29">
        <f t="shared" si="4"/>
        <v>-324</v>
      </c>
      <c r="BT29">
        <v>38.115699999999997</v>
      </c>
      <c r="BU29">
        <v>0.54688999999999999</v>
      </c>
      <c r="BV29">
        <v>309</v>
      </c>
      <c r="BW29">
        <f t="shared" si="21"/>
        <v>-16.9223</v>
      </c>
      <c r="BX29">
        <f t="shared" si="22"/>
        <v>5.1529999999999965E-2</v>
      </c>
      <c r="BY29">
        <f t="shared" si="23"/>
        <v>-117</v>
      </c>
      <c r="BZ29" t="s">
        <v>236</v>
      </c>
      <c r="CA29">
        <f t="shared" si="24"/>
        <v>-0.27464788732394368</v>
      </c>
    </row>
    <row r="30" spans="1:79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5"/>
        <v>1.25</v>
      </c>
      <c r="AA30">
        <f t="shared" si="6"/>
        <v>-1.7999999999999995E-2</v>
      </c>
      <c r="AB30">
        <f t="shared" si="7"/>
        <v>51</v>
      </c>
      <c r="AK30">
        <v>88.2821</v>
      </c>
      <c r="AL30">
        <v>8.9889999999999998E-2</v>
      </c>
      <c r="AM30">
        <v>454</v>
      </c>
      <c r="AN30">
        <f t="shared" si="28"/>
        <v>88.2821</v>
      </c>
      <c r="AO30">
        <f t="shared" si="29"/>
        <v>8.9889999999999998E-2</v>
      </c>
      <c r="AP30">
        <f t="shared" si="30"/>
        <v>454</v>
      </c>
      <c r="AQ30" t="e">
        <f t="shared" si="14"/>
        <v>#DIV/0!</v>
      </c>
      <c r="AS30">
        <v>58.882599999999996</v>
      </c>
      <c r="AT30">
        <v>0.11037</v>
      </c>
      <c r="AU30">
        <v>313</v>
      </c>
      <c r="AV30">
        <f t="shared" si="15"/>
        <v>-29.399500000000003</v>
      </c>
      <c r="AW30">
        <f t="shared" si="1"/>
        <v>2.0479999999999998E-2</v>
      </c>
      <c r="AX30">
        <f t="shared" si="16"/>
        <v>141</v>
      </c>
      <c r="AY30">
        <f t="shared" si="17"/>
        <v>0.31057268722466963</v>
      </c>
      <c r="BP30">
        <f t="shared" si="2"/>
        <v>-11.61</v>
      </c>
      <c r="BQ30">
        <f t="shared" si="3"/>
        <v>-6.8199999999999997E-2</v>
      </c>
      <c r="BR30">
        <f t="shared" si="4"/>
        <v>-233</v>
      </c>
      <c r="BT30">
        <v>38.648000000000003</v>
      </c>
      <c r="BU30">
        <v>0.15513399999999999</v>
      </c>
      <c r="BV30">
        <v>251</v>
      </c>
      <c r="BW30">
        <f t="shared" si="21"/>
        <v>-20.234599999999993</v>
      </c>
      <c r="BX30">
        <f t="shared" si="22"/>
        <v>4.4763999999999998E-2</v>
      </c>
      <c r="BY30">
        <f t="shared" si="23"/>
        <v>-62</v>
      </c>
      <c r="BZ30" t="s">
        <v>237</v>
      </c>
      <c r="CA30">
        <f t="shared" si="24"/>
        <v>-0.19808306709265175</v>
      </c>
    </row>
    <row r="31" spans="1:79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5"/>
        <v>2.135900000000003</v>
      </c>
      <c r="AA31">
        <f t="shared" si="6"/>
        <v>2.0100000000000007E-2</v>
      </c>
      <c r="AB31">
        <f t="shared" si="7"/>
        <v>24</v>
      </c>
      <c r="AK31">
        <v>67.405699999999996</v>
      </c>
      <c r="AL31">
        <v>0.19688</v>
      </c>
      <c r="AM31">
        <v>327</v>
      </c>
      <c r="AN31">
        <f t="shared" si="28"/>
        <v>67.405699999999996</v>
      </c>
      <c r="AO31">
        <f t="shared" si="29"/>
        <v>0.19688</v>
      </c>
      <c r="AP31">
        <f t="shared" si="30"/>
        <v>327</v>
      </c>
      <c r="AQ31" t="e">
        <f t="shared" si="14"/>
        <v>#DIV/0!</v>
      </c>
      <c r="AS31">
        <v>66.93459</v>
      </c>
      <c r="AT31">
        <v>0.40788999999999997</v>
      </c>
      <c r="AU31">
        <v>211</v>
      </c>
      <c r="AV31">
        <f t="shared" si="15"/>
        <v>-0.47110999999999592</v>
      </c>
      <c r="AW31">
        <f t="shared" si="1"/>
        <v>0.21100999999999998</v>
      </c>
      <c r="AX31">
        <f>AM31-AU31</f>
        <v>116</v>
      </c>
      <c r="AY31">
        <f t="shared" si="17"/>
        <v>0.35474006116207951</v>
      </c>
      <c r="BP31">
        <f t="shared" si="2"/>
        <v>-16.989999999999998</v>
      </c>
      <c r="BQ31">
        <f t="shared" si="3"/>
        <v>-0.20349999999999999</v>
      </c>
      <c r="BR31">
        <f t="shared" si="4"/>
        <v>-140</v>
      </c>
      <c r="BT31">
        <v>42.404299999999999</v>
      </c>
      <c r="BU31">
        <v>0.46196999999999999</v>
      </c>
      <c r="BV31">
        <v>161</v>
      </c>
      <c r="BW31">
        <f t="shared" si="21"/>
        <v>-24.530290000000001</v>
      </c>
      <c r="BX31">
        <f t="shared" si="22"/>
        <v>5.4080000000000017E-2</v>
      </c>
      <c r="BY31">
        <f t="shared" si="23"/>
        <v>-50</v>
      </c>
      <c r="BZ31" t="s">
        <v>236</v>
      </c>
      <c r="CA31">
        <f t="shared" si="24"/>
        <v>-0.23696682464454977</v>
      </c>
    </row>
    <row r="32" spans="1:79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5"/>
        <v>0.5</v>
      </c>
      <c r="AA32">
        <f t="shared" si="6"/>
        <v>-1.6900000000000026E-2</v>
      </c>
      <c r="AB32">
        <f t="shared" si="7"/>
        <v>79</v>
      </c>
      <c r="AK32">
        <v>84.632999999999996</v>
      </c>
      <c r="AL32">
        <v>0.2198</v>
      </c>
      <c r="AM32">
        <v>828</v>
      </c>
      <c r="AN32">
        <f t="shared" si="28"/>
        <v>84.632999999999996</v>
      </c>
      <c r="AO32">
        <f t="shared" si="29"/>
        <v>0.2198</v>
      </c>
      <c r="AP32">
        <f t="shared" si="30"/>
        <v>828</v>
      </c>
      <c r="AQ32" t="e">
        <f t="shared" si="14"/>
        <v>#DIV/0!</v>
      </c>
      <c r="AS32">
        <v>80.6875</v>
      </c>
      <c r="AT32">
        <v>0.32166800000000001</v>
      </c>
      <c r="AU32">
        <v>535</v>
      </c>
      <c r="AV32">
        <f t="shared" si="15"/>
        <v>-3.9454999999999956</v>
      </c>
      <c r="AW32">
        <f t="shared" si="1"/>
        <v>0.10186800000000001</v>
      </c>
      <c r="AX32">
        <f t="shared" si="16"/>
        <v>293</v>
      </c>
      <c r="AY32">
        <f t="shared" si="17"/>
        <v>0.35386473429951693</v>
      </c>
      <c r="BP32">
        <f t="shared" si="2"/>
        <v>-14.08</v>
      </c>
      <c r="BQ32">
        <f t="shared" si="3"/>
        <v>-0.26400000000000001</v>
      </c>
      <c r="BR32">
        <f t="shared" si="4"/>
        <v>-318</v>
      </c>
      <c r="BT32">
        <v>45.908999999999999</v>
      </c>
      <c r="BU32">
        <v>0.42104000000000003</v>
      </c>
      <c r="BV32">
        <v>331</v>
      </c>
      <c r="BW32">
        <f t="shared" si="21"/>
        <v>-34.778500000000001</v>
      </c>
      <c r="BX32">
        <f t="shared" si="22"/>
        <v>9.9372000000000016E-2</v>
      </c>
      <c r="BY32">
        <f t="shared" si="23"/>
        <v>-204</v>
      </c>
      <c r="BZ32" t="s">
        <v>238</v>
      </c>
      <c r="CA32">
        <f t="shared" si="24"/>
        <v>-0.38130841121495329</v>
      </c>
    </row>
    <row r="33" spans="1:79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5"/>
        <v>-0.16999999999999815</v>
      </c>
      <c r="AA33">
        <f t="shared" si="6"/>
        <v>3.699999999999995E-3</v>
      </c>
      <c r="AB33">
        <f t="shared" si="7"/>
        <v>0</v>
      </c>
      <c r="AK33">
        <v>113.6572</v>
      </c>
      <c r="AL33">
        <v>0.13764999999999999</v>
      </c>
      <c r="AM33">
        <v>1052</v>
      </c>
      <c r="AN33">
        <f t="shared" si="28"/>
        <v>113.6572</v>
      </c>
      <c r="AO33">
        <f t="shared" si="29"/>
        <v>0.13764999999999999</v>
      </c>
      <c r="AP33">
        <f t="shared" si="30"/>
        <v>1052</v>
      </c>
      <c r="AQ33" t="e">
        <f t="shared" si="14"/>
        <v>#DIV/0!</v>
      </c>
      <c r="AS33">
        <v>92.608599999999996</v>
      </c>
      <c r="AT33">
        <v>0.1507</v>
      </c>
      <c r="AU33">
        <v>739</v>
      </c>
      <c r="AV33">
        <f t="shared" si="15"/>
        <v>-21.048600000000008</v>
      </c>
      <c r="AW33">
        <f t="shared" si="1"/>
        <v>1.3050000000000006E-2</v>
      </c>
      <c r="AX33">
        <f t="shared" si="16"/>
        <v>313</v>
      </c>
      <c r="AY33">
        <f t="shared" si="17"/>
        <v>0.29752851711026618</v>
      </c>
      <c r="BP33">
        <f t="shared" si="2"/>
        <v>-27.43</v>
      </c>
      <c r="BQ33">
        <f t="shared" si="3"/>
        <v>-0.1033</v>
      </c>
      <c r="BR33">
        <f t="shared" si="4"/>
        <v>-477</v>
      </c>
      <c r="BT33">
        <v>71.806899999999999</v>
      </c>
      <c r="BU33">
        <v>0.18079999999999999</v>
      </c>
      <c r="BV33">
        <v>402</v>
      </c>
      <c r="BW33">
        <f t="shared" si="21"/>
        <v>-20.801699999999997</v>
      </c>
      <c r="BX33">
        <f t="shared" si="22"/>
        <v>3.0099999999999988E-2</v>
      </c>
      <c r="BY33">
        <f t="shared" si="23"/>
        <v>-337</v>
      </c>
      <c r="BZ33" t="s">
        <v>236</v>
      </c>
      <c r="CA33">
        <f t="shared" si="24"/>
        <v>-0.45602165087956698</v>
      </c>
    </row>
    <row r="34" spans="1:79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5"/>
        <v>-11.52</v>
      </c>
      <c r="AA34">
        <f t="shared" si="6"/>
        <v>-0.24110000000000001</v>
      </c>
      <c r="AB34">
        <f t="shared" si="7"/>
        <v>-530</v>
      </c>
      <c r="AK34">
        <v>46.363799999999998</v>
      </c>
      <c r="AL34">
        <v>0.27146999999999999</v>
      </c>
      <c r="AM34">
        <v>840</v>
      </c>
      <c r="AN34">
        <f t="shared" si="28"/>
        <v>46.363799999999998</v>
      </c>
      <c r="AO34">
        <f t="shared" si="29"/>
        <v>0.27146999999999999</v>
      </c>
      <c r="AP34">
        <f t="shared" si="30"/>
        <v>840</v>
      </c>
      <c r="AQ34" t="e">
        <f t="shared" si="14"/>
        <v>#DIV/0!</v>
      </c>
      <c r="AS34">
        <v>46.128700000000002</v>
      </c>
      <c r="AT34">
        <v>0.27218999999999999</v>
      </c>
      <c r="AU34">
        <v>840</v>
      </c>
      <c r="AV34">
        <f t="shared" si="15"/>
        <v>-0.23509999999999565</v>
      </c>
      <c r="AW34">
        <f t="shared" si="1"/>
        <v>7.1999999999999842E-4</v>
      </c>
      <c r="AX34">
        <f t="shared" si="16"/>
        <v>0</v>
      </c>
      <c r="AY34">
        <f t="shared" si="17"/>
        <v>0</v>
      </c>
      <c r="BM34">
        <v>14.0328</v>
      </c>
      <c r="BN34">
        <v>0.1895</v>
      </c>
      <c r="BO34">
        <v>764</v>
      </c>
      <c r="BP34">
        <f t="shared" si="2"/>
        <v>2.5128000000000004</v>
      </c>
      <c r="BQ34">
        <f t="shared" si="3"/>
        <v>-5.1600000000000007E-2</v>
      </c>
      <c r="BR34">
        <f t="shared" si="4"/>
        <v>234</v>
      </c>
      <c r="BT34">
        <v>33.96752</v>
      </c>
      <c r="BU34">
        <v>0.28151999999999999</v>
      </c>
      <c r="BV34">
        <v>837</v>
      </c>
      <c r="BW34">
        <f t="shared" si="21"/>
        <v>-12.161180000000002</v>
      </c>
      <c r="BX34">
        <f t="shared" si="22"/>
        <v>9.330000000000005E-3</v>
      </c>
      <c r="BY34">
        <f t="shared" si="23"/>
        <v>-3</v>
      </c>
      <c r="BZ34" t="s">
        <v>236</v>
      </c>
      <c r="CA34">
        <f t="shared" si="24"/>
        <v>-3.5714285714285713E-3</v>
      </c>
    </row>
    <row r="35" spans="1:79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5"/>
        <v>-8.57</v>
      </c>
      <c r="AA35">
        <f t="shared" si="6"/>
        <v>-0.2122</v>
      </c>
      <c r="AB35">
        <f t="shared" si="7"/>
        <v>-454</v>
      </c>
      <c r="AK35">
        <v>30.443850000000001</v>
      </c>
      <c r="AL35">
        <v>0.28094999999999998</v>
      </c>
      <c r="AM35">
        <v>610</v>
      </c>
      <c r="AN35">
        <f t="shared" si="28"/>
        <v>30.443850000000001</v>
      </c>
      <c r="AO35">
        <f t="shared" si="29"/>
        <v>0.28094999999999998</v>
      </c>
      <c r="AP35">
        <f t="shared" si="30"/>
        <v>610</v>
      </c>
      <c r="AQ35" t="e">
        <f t="shared" si="14"/>
        <v>#DIV/0!</v>
      </c>
      <c r="AS35">
        <v>30.3323</v>
      </c>
      <c r="AT35">
        <v>0.28177000000000002</v>
      </c>
      <c r="AU35">
        <v>610</v>
      </c>
      <c r="AV35">
        <f t="shared" si="15"/>
        <v>-0.11155000000000115</v>
      </c>
      <c r="AW35">
        <f t="shared" si="1"/>
        <v>8.2000000000004292E-4</v>
      </c>
      <c r="AX35">
        <f t="shared" si="16"/>
        <v>0</v>
      </c>
      <c r="AY35">
        <f t="shared" si="17"/>
        <v>0</v>
      </c>
      <c r="BM35">
        <v>8.6080649999999999</v>
      </c>
      <c r="BN35">
        <v>0.2099</v>
      </c>
      <c r="BO35">
        <v>477</v>
      </c>
      <c r="BP35">
        <f t="shared" si="2"/>
        <v>3.8064999999999571E-2</v>
      </c>
      <c r="BQ35">
        <f t="shared" si="3"/>
        <v>-2.2999999999999965E-3</v>
      </c>
      <c r="BR35">
        <f t="shared" si="4"/>
        <v>23</v>
      </c>
      <c r="BT35">
        <v>22.156400000000001</v>
      </c>
      <c r="BU35">
        <v>0.28470000000000001</v>
      </c>
      <c r="BV35">
        <v>608</v>
      </c>
      <c r="BW35">
        <f t="shared" si="21"/>
        <v>-8.1758999999999986</v>
      </c>
      <c r="BX35">
        <f t="shared" si="22"/>
        <v>2.9299999999999882E-3</v>
      </c>
      <c r="BY35">
        <f t="shared" si="23"/>
        <v>-2</v>
      </c>
      <c r="BZ35" t="s">
        <v>236</v>
      </c>
      <c r="CA35">
        <f t="shared" si="24"/>
        <v>-3.2786885245901639E-3</v>
      </c>
    </row>
    <row r="36" spans="1:79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5"/>
        <v>1.6099999999999994</v>
      </c>
      <c r="AA36">
        <f t="shared" si="6"/>
        <v>5.8000000000000274E-3</v>
      </c>
      <c r="AB36">
        <f t="shared" si="7"/>
        <v>3</v>
      </c>
      <c r="AK36">
        <v>66.238900000000001</v>
      </c>
      <c r="AL36">
        <v>0.42817</v>
      </c>
      <c r="AM36">
        <v>307</v>
      </c>
      <c r="AN36">
        <f t="shared" si="28"/>
        <v>66.238900000000001</v>
      </c>
      <c r="AO36">
        <f t="shared" si="29"/>
        <v>0.42817</v>
      </c>
      <c r="AP36">
        <f t="shared" si="30"/>
        <v>307</v>
      </c>
      <c r="AQ36" t="e">
        <f t="shared" si="14"/>
        <v>#DIV/0!</v>
      </c>
      <c r="AS36">
        <v>64.559700000000007</v>
      </c>
      <c r="AT36">
        <v>0.35189999999999999</v>
      </c>
      <c r="AU36">
        <v>174</v>
      </c>
      <c r="AV36">
        <f t="shared" si="15"/>
        <v>-1.6791999999999945</v>
      </c>
      <c r="AW36">
        <f t="shared" si="1"/>
        <v>-7.6270000000000004E-2</v>
      </c>
      <c r="AX36">
        <f t="shared" si="16"/>
        <v>133</v>
      </c>
      <c r="AY36">
        <f t="shared" si="17"/>
        <v>0.43322475570032576</v>
      </c>
      <c r="BP36">
        <f t="shared" si="2"/>
        <v>-26.52</v>
      </c>
      <c r="BQ36">
        <f t="shared" si="3"/>
        <v>-0.36399999999999999</v>
      </c>
      <c r="BR36">
        <f t="shared" si="4"/>
        <v>-159</v>
      </c>
      <c r="BT36">
        <v>36.930500000000002</v>
      </c>
      <c r="BU36">
        <v>0.74221999999999999</v>
      </c>
      <c r="BV36">
        <v>145</v>
      </c>
      <c r="BW36">
        <f>BU35-AS36</f>
        <v>-64.275000000000006</v>
      </c>
      <c r="BX36">
        <f t="shared" si="22"/>
        <v>0.39032</v>
      </c>
      <c r="BY36">
        <f t="shared" si="23"/>
        <v>-29</v>
      </c>
      <c r="BZ36" t="s">
        <v>239</v>
      </c>
      <c r="CA36">
        <f t="shared" si="24"/>
        <v>-0.16666666666666666</v>
      </c>
    </row>
    <row r="37" spans="1:79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5"/>
        <v>1.9170000000000016</v>
      </c>
      <c r="AA37">
        <f t="shared" si="6"/>
        <v>-2.4500000000000008E-2</v>
      </c>
      <c r="AB37">
        <f t="shared" si="7"/>
        <v>138</v>
      </c>
      <c r="AK37">
        <v>157.17169999999999</v>
      </c>
      <c r="AL37">
        <v>9.6170000000000005E-2</v>
      </c>
      <c r="AM37">
        <v>464</v>
      </c>
      <c r="AN37">
        <f t="shared" si="28"/>
        <v>157.17169999999999</v>
      </c>
      <c r="AO37">
        <f t="shared" si="29"/>
        <v>9.6170000000000005E-2</v>
      </c>
      <c r="AP37">
        <f t="shared" si="30"/>
        <v>464</v>
      </c>
      <c r="AQ37" t="e">
        <f t="shared" si="14"/>
        <v>#DIV/0!</v>
      </c>
      <c r="AS37">
        <v>160.20500000000001</v>
      </c>
      <c r="AT37">
        <v>0.11346000000000001</v>
      </c>
      <c r="AU37">
        <v>434</v>
      </c>
      <c r="AV37">
        <f t="shared" si="15"/>
        <v>3.0333000000000254</v>
      </c>
      <c r="AW37">
        <f t="shared" si="1"/>
        <v>1.729E-2</v>
      </c>
      <c r="AX37">
        <f t="shared" si="16"/>
        <v>30</v>
      </c>
      <c r="AY37">
        <f t="shared" si="17"/>
        <v>6.4655172413793108E-2</v>
      </c>
      <c r="BP37">
        <f t="shared" si="2"/>
        <v>-39.68</v>
      </c>
      <c r="BQ37">
        <f t="shared" si="3"/>
        <v>-0.1246</v>
      </c>
      <c r="BR37">
        <f t="shared" si="4"/>
        <v>-250</v>
      </c>
      <c r="BT37">
        <v>80.925799999999995</v>
      </c>
      <c r="BU37">
        <v>0.19917000000000001</v>
      </c>
      <c r="BV37">
        <v>212</v>
      </c>
      <c r="BW37">
        <f t="shared" si="21"/>
        <v>-79.279200000000017</v>
      </c>
      <c r="BX37">
        <f t="shared" si="22"/>
        <v>8.5710000000000008E-2</v>
      </c>
      <c r="BY37">
        <f t="shared" si="23"/>
        <v>-222</v>
      </c>
      <c r="BZ37" t="s">
        <v>236</v>
      </c>
      <c r="CA37">
        <f t="shared" si="24"/>
        <v>-0.51152073732718895</v>
      </c>
    </row>
    <row r="38" spans="1:79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5"/>
        <v>0.44000000000000128</v>
      </c>
      <c r="AA38">
        <f t="shared" si="6"/>
        <v>-1.0900000000000021E-2</v>
      </c>
      <c r="AB38">
        <f t="shared" si="7"/>
        <v>10</v>
      </c>
      <c r="AK38">
        <v>98.72</v>
      </c>
      <c r="AL38">
        <v>0.21548</v>
      </c>
      <c r="AM38">
        <v>508</v>
      </c>
      <c r="AN38">
        <f t="shared" si="28"/>
        <v>98.72</v>
      </c>
      <c r="AO38">
        <f t="shared" si="29"/>
        <v>0.21548</v>
      </c>
      <c r="AP38">
        <f t="shared" si="30"/>
        <v>508</v>
      </c>
      <c r="AQ38" t="e">
        <f t="shared" si="14"/>
        <v>#DIV/0!</v>
      </c>
      <c r="AS38">
        <v>87.449659999999994</v>
      </c>
      <c r="AT38">
        <v>0.36652000000000001</v>
      </c>
      <c r="AU38">
        <v>326</v>
      </c>
      <c r="AV38">
        <f t="shared" si="15"/>
        <v>-11.270340000000004</v>
      </c>
      <c r="AW38">
        <f t="shared" si="1"/>
        <v>0.15104000000000001</v>
      </c>
      <c r="AX38">
        <f t="shared" si="16"/>
        <v>182</v>
      </c>
      <c r="AY38">
        <f t="shared" si="17"/>
        <v>0.35826771653543305</v>
      </c>
      <c r="BP38">
        <f t="shared" si="2"/>
        <v>-22.22</v>
      </c>
      <c r="BQ38">
        <f t="shared" si="3"/>
        <v>-0.30280000000000001</v>
      </c>
      <c r="BR38">
        <f t="shared" si="4"/>
        <v>-263</v>
      </c>
      <c r="BT38">
        <v>49.030799999999999</v>
      </c>
      <c r="BU38">
        <v>0.45689999999999997</v>
      </c>
      <c r="BV38">
        <v>267</v>
      </c>
      <c r="BW38">
        <f t="shared" si="21"/>
        <v>-38.418859999999995</v>
      </c>
      <c r="BX38">
        <f t="shared" si="22"/>
        <v>9.037999999999996E-2</v>
      </c>
      <c r="BY38">
        <f t="shared" si="23"/>
        <v>-59</v>
      </c>
      <c r="BZ38" t="s">
        <v>237</v>
      </c>
      <c r="CA38">
        <f t="shared" si="24"/>
        <v>-0.18098159509202455</v>
      </c>
    </row>
    <row r="39" spans="1:79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5"/>
        <v>1.3999999999999346E-2</v>
      </c>
      <c r="AA39">
        <f t="shared" si="6"/>
        <v>5.8400000000000007E-2</v>
      </c>
      <c r="AB39">
        <f t="shared" si="7"/>
        <v>22</v>
      </c>
      <c r="AK39">
        <v>102.0086</v>
      </c>
      <c r="AL39">
        <v>7.3599999999999999E-2</v>
      </c>
      <c r="AM39">
        <v>230</v>
      </c>
      <c r="AN39">
        <f t="shared" si="28"/>
        <v>102.0086</v>
      </c>
      <c r="AO39">
        <f t="shared" si="29"/>
        <v>7.3599999999999999E-2</v>
      </c>
      <c r="AP39">
        <f t="shared" si="30"/>
        <v>230</v>
      </c>
      <c r="AQ39" t="e">
        <f t="shared" si="14"/>
        <v>#DIV/0!</v>
      </c>
      <c r="AS39">
        <v>103.3746</v>
      </c>
      <c r="AT39">
        <v>0.15547800000000001</v>
      </c>
      <c r="AU39">
        <v>174</v>
      </c>
      <c r="AV39">
        <f t="shared" si="15"/>
        <v>1.3659999999999997</v>
      </c>
      <c r="AW39">
        <f t="shared" si="1"/>
        <v>8.1878000000000006E-2</v>
      </c>
      <c r="AX39">
        <f t="shared" si="16"/>
        <v>56</v>
      </c>
      <c r="AY39">
        <f t="shared" si="17"/>
        <v>0.24347826086956523</v>
      </c>
      <c r="BP39">
        <f t="shared" si="2"/>
        <v>-26.34</v>
      </c>
      <c r="BQ39">
        <f t="shared" si="3"/>
        <v>-0.22470000000000001</v>
      </c>
      <c r="BR39">
        <f t="shared" si="4"/>
        <v>-137</v>
      </c>
      <c r="BW39">
        <f t="shared" si="21"/>
        <v>-103.3746</v>
      </c>
      <c r="BY39">
        <f t="shared" si="23"/>
        <v>-174</v>
      </c>
      <c r="CA39">
        <f t="shared" si="24"/>
        <v>-1</v>
      </c>
    </row>
    <row r="40" spans="1:79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5"/>
        <v>-20.14</v>
      </c>
      <c r="AA40">
        <f t="shared" si="6"/>
        <v>-0.17030000000000001</v>
      </c>
      <c r="AB40">
        <f t="shared" si="7"/>
        <v>-173</v>
      </c>
      <c r="AK40">
        <v>90.071899999999999</v>
      </c>
      <c r="AL40">
        <v>0.2913</v>
      </c>
      <c r="AM40">
        <v>301</v>
      </c>
      <c r="AN40">
        <f t="shared" si="28"/>
        <v>90.071899999999999</v>
      </c>
      <c r="AO40">
        <f t="shared" si="29"/>
        <v>0.2913</v>
      </c>
      <c r="AP40">
        <f t="shared" si="30"/>
        <v>301</v>
      </c>
      <c r="AQ40" t="e">
        <f t="shared" si="14"/>
        <v>#DIV/0!</v>
      </c>
      <c r="AS40">
        <v>85.150670000000005</v>
      </c>
      <c r="AT40">
        <v>0.34103</v>
      </c>
      <c r="AU40">
        <v>246</v>
      </c>
      <c r="AV40">
        <f t="shared" si="15"/>
        <v>-4.9212299999999942</v>
      </c>
      <c r="AW40">
        <f t="shared" si="1"/>
        <v>4.9729999999999996E-2</v>
      </c>
      <c r="AX40">
        <f t="shared" si="16"/>
        <v>55</v>
      </c>
      <c r="AY40">
        <f t="shared" si="17"/>
        <v>0.18272425249169436</v>
      </c>
      <c r="BM40">
        <v>19.668900000000001</v>
      </c>
      <c r="BN40" s="81">
        <v>0.33239999999999997</v>
      </c>
      <c r="BO40">
        <v>211</v>
      </c>
      <c r="BP40">
        <f t="shared" si="2"/>
        <v>-0.47109999999999985</v>
      </c>
      <c r="BQ40">
        <f t="shared" si="3"/>
        <v>0.16209999999999997</v>
      </c>
      <c r="BR40">
        <f t="shared" si="4"/>
        <v>38</v>
      </c>
      <c r="BT40">
        <v>42.081200000000003</v>
      </c>
      <c r="BU40">
        <v>0.45569999999999999</v>
      </c>
      <c r="BV40">
        <v>235</v>
      </c>
      <c r="BW40">
        <f t="shared" si="21"/>
        <v>-43.069470000000003</v>
      </c>
      <c r="BX40">
        <f t="shared" si="22"/>
        <v>0.11466999999999999</v>
      </c>
      <c r="BY40">
        <f t="shared" si="23"/>
        <v>-11</v>
      </c>
      <c r="BZ40" t="s">
        <v>236</v>
      </c>
      <c r="CA40">
        <f t="shared" si="24"/>
        <v>-4.4715447154471545E-2</v>
      </c>
    </row>
    <row r="41" spans="1:79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5"/>
        <v>-9.7100000000000009</v>
      </c>
      <c r="AA41">
        <f t="shared" si="6"/>
        <v>-0.187</v>
      </c>
      <c r="AB41">
        <f t="shared" si="7"/>
        <v>-248</v>
      </c>
      <c r="AK41">
        <v>46.406399999999998</v>
      </c>
      <c r="AL41">
        <v>0.15325</v>
      </c>
      <c r="AM41">
        <v>404</v>
      </c>
      <c r="AN41">
        <f t="shared" si="28"/>
        <v>46.406399999999998</v>
      </c>
      <c r="AO41">
        <f t="shared" si="29"/>
        <v>0.15325</v>
      </c>
      <c r="AP41">
        <f t="shared" si="30"/>
        <v>404</v>
      </c>
      <c r="AQ41" t="e">
        <f t="shared" si="14"/>
        <v>#DIV/0!</v>
      </c>
      <c r="AS41">
        <v>47.331699999999998</v>
      </c>
      <c r="AT41">
        <v>0.12736</v>
      </c>
      <c r="AU41">
        <v>329</v>
      </c>
      <c r="AV41">
        <f t="shared" si="15"/>
        <v>0.92530000000000001</v>
      </c>
      <c r="AW41">
        <f t="shared" si="1"/>
        <v>-2.5889999999999996E-2</v>
      </c>
      <c r="AX41">
        <f t="shared" si="16"/>
        <v>75</v>
      </c>
      <c r="AY41">
        <f t="shared" si="17"/>
        <v>0.18564356435643564</v>
      </c>
      <c r="BM41">
        <v>9.7552000000000003</v>
      </c>
      <c r="BN41">
        <v>0.16739999999999999</v>
      </c>
      <c r="BO41">
        <v>260</v>
      </c>
      <c r="BP41">
        <f t="shared" si="2"/>
        <v>4.5199999999999463E-2</v>
      </c>
      <c r="BQ41">
        <f t="shared" si="3"/>
        <v>-1.9600000000000006E-2</v>
      </c>
      <c r="BR41">
        <f t="shared" si="4"/>
        <v>12</v>
      </c>
      <c r="BT41">
        <v>29.056999999999999</v>
      </c>
      <c r="BU41">
        <v>0.20055999999999999</v>
      </c>
      <c r="BV41">
        <v>324</v>
      </c>
      <c r="BW41">
        <f t="shared" si="21"/>
        <v>-18.274699999999999</v>
      </c>
      <c r="BX41">
        <f t="shared" si="22"/>
        <v>7.3199999999999987E-2</v>
      </c>
      <c r="BY41">
        <f t="shared" si="23"/>
        <v>-5</v>
      </c>
      <c r="BZ41" t="s">
        <v>236</v>
      </c>
      <c r="CA41">
        <f t="shared" si="24"/>
        <v>-1.5197568389057751E-2</v>
      </c>
    </row>
    <row r="42" spans="1:79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5"/>
        <v>-12.46</v>
      </c>
      <c r="AA42">
        <f t="shared" si="6"/>
        <v>-0.19750000000000001</v>
      </c>
      <c r="AB42">
        <f t="shared" si="7"/>
        <v>-108</v>
      </c>
      <c r="AK42">
        <v>83.256900000000002</v>
      </c>
      <c r="AL42">
        <v>0.30740000000000001</v>
      </c>
      <c r="AM42">
        <v>212</v>
      </c>
      <c r="AN42">
        <f t="shared" si="28"/>
        <v>83.256900000000002</v>
      </c>
      <c r="AO42">
        <f t="shared" si="29"/>
        <v>0.30740000000000001</v>
      </c>
      <c r="AP42">
        <f t="shared" si="30"/>
        <v>212</v>
      </c>
      <c r="AQ42" t="e">
        <f t="shared" si="14"/>
        <v>#DIV/0!</v>
      </c>
      <c r="AS42">
        <v>68.259200000000007</v>
      </c>
      <c r="AT42">
        <v>0.25735999999999998</v>
      </c>
      <c r="AU42">
        <v>165</v>
      </c>
      <c r="AV42">
        <f t="shared" si="15"/>
        <v>-14.997699999999995</v>
      </c>
      <c r="AW42">
        <f t="shared" si="1"/>
        <v>-5.0040000000000029E-2</v>
      </c>
      <c r="AX42">
        <f t="shared" si="16"/>
        <v>47</v>
      </c>
      <c r="AY42">
        <f t="shared" si="17"/>
        <v>0.22169811320754718</v>
      </c>
      <c r="BM42">
        <v>12.31058</v>
      </c>
      <c r="BN42">
        <v>0.19095999999999999</v>
      </c>
      <c r="BO42">
        <v>115</v>
      </c>
      <c r="BP42">
        <f t="shared" si="2"/>
        <v>-0.149420000000001</v>
      </c>
      <c r="BQ42">
        <f t="shared" si="3"/>
        <v>-6.540000000000018E-3</v>
      </c>
      <c r="BR42">
        <f t="shared" si="4"/>
        <v>7</v>
      </c>
      <c r="BT42">
        <v>24.6417</v>
      </c>
      <c r="BU42">
        <v>0.47789999999999999</v>
      </c>
      <c r="BV42">
        <v>159</v>
      </c>
      <c r="BW42">
        <f t="shared" si="21"/>
        <v>-43.617500000000007</v>
      </c>
      <c r="BX42">
        <f t="shared" si="22"/>
        <v>0.22054000000000001</v>
      </c>
      <c r="BY42">
        <f t="shared" si="23"/>
        <v>-6</v>
      </c>
      <c r="BZ42" t="s">
        <v>236</v>
      </c>
      <c r="CA42">
        <f t="shared" si="24"/>
        <v>-3.6363636363636362E-2</v>
      </c>
    </row>
    <row r="43" spans="1:79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5"/>
        <v>-33.28</v>
      </c>
      <c r="AA43">
        <f t="shared" si="6"/>
        <v>-0.2903</v>
      </c>
      <c r="AB43">
        <f t="shared" si="7"/>
        <v>-117</v>
      </c>
      <c r="AK43">
        <v>215.42920000000001</v>
      </c>
      <c r="AL43">
        <v>0.25890000000000002</v>
      </c>
      <c r="AM43">
        <v>202</v>
      </c>
      <c r="AN43">
        <f t="shared" si="28"/>
        <v>215.42920000000001</v>
      </c>
      <c r="AO43">
        <f t="shared" si="29"/>
        <v>0.25890000000000002</v>
      </c>
      <c r="AP43">
        <f t="shared" si="30"/>
        <v>202</v>
      </c>
      <c r="AQ43" t="e">
        <f t="shared" si="14"/>
        <v>#DIV/0!</v>
      </c>
      <c r="AS43">
        <v>167.8339</v>
      </c>
      <c r="AT43">
        <v>0.19420000000000001</v>
      </c>
      <c r="AU43">
        <v>160</v>
      </c>
      <c r="AV43">
        <f t="shared" si="15"/>
        <v>-47.595300000000009</v>
      </c>
      <c r="AW43">
        <f t="shared" si="1"/>
        <v>-6.4700000000000008E-2</v>
      </c>
      <c r="AX43">
        <f t="shared" si="16"/>
        <v>42</v>
      </c>
      <c r="AY43">
        <f t="shared" si="17"/>
        <v>0.20792079207920791</v>
      </c>
      <c r="BM43">
        <v>41.243749999999999</v>
      </c>
      <c r="BN43">
        <v>0.32723000000000002</v>
      </c>
      <c r="BO43">
        <v>145</v>
      </c>
      <c r="BP43">
        <f t="shared" si="2"/>
        <v>7.9637499999999974</v>
      </c>
      <c r="BQ43">
        <f t="shared" si="3"/>
        <v>3.6930000000000018E-2</v>
      </c>
      <c r="BR43">
        <f t="shared" si="4"/>
        <v>28</v>
      </c>
      <c r="BW43">
        <f t="shared" si="21"/>
        <v>-167.8339</v>
      </c>
      <c r="BY43">
        <f t="shared" si="23"/>
        <v>-160</v>
      </c>
      <c r="CA43">
        <f t="shared" si="24"/>
        <v>-1</v>
      </c>
    </row>
    <row r="45" spans="1:79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P45">
        <f>SUM(BP6:BP7,BP9,BP11,BP14,BP16,BP20,BP23:BP24,BP34:BP35,BP40:BP43)</f>
        <v>27.277845000000013</v>
      </c>
      <c r="BQ45">
        <f>SUM(BQ6:BQ7,BQ9,BQ11,BQ14,BQ16,BQ20,BQ23:BQ24,BQ34:BQ35,BQ40:BQ43)</f>
        <v>-0.10875460000000006</v>
      </c>
      <c r="BX45">
        <f>SUM(BX5:BX43)</f>
        <v>2.2365048000000005</v>
      </c>
      <c r="BZ45" t="s">
        <v>242</v>
      </c>
    </row>
    <row r="46" spans="1:79" x14ac:dyDescent="0.35">
      <c r="BZ46" t="s">
        <v>243</v>
      </c>
    </row>
    <row r="47" spans="1:79" x14ac:dyDescent="0.35">
      <c r="BZ47" t="s">
        <v>244</v>
      </c>
    </row>
    <row r="48" spans="1:79" x14ac:dyDescent="0.35">
      <c r="BZ48" t="s">
        <v>245</v>
      </c>
    </row>
  </sheetData>
  <mergeCells count="4">
    <mergeCell ref="B3:C3"/>
    <mergeCell ref="D3:G3"/>
    <mergeCell ref="I3:M3"/>
    <mergeCell ref="N3:O3"/>
  </mergeCells>
  <conditionalFormatting sqref="Z5:Z43 BP5:BP43">
    <cfRule type="cellIs" dxfId="6" priority="12" operator="greaterThan">
      <formula>0</formula>
    </cfRule>
  </conditionalFormatting>
  <conditionalFormatting sqref="AA45:AB45 AA5:AB43 BQ5:BR43">
    <cfRule type="cellIs" dxfId="5" priority="11" operator="greaterThan">
      <formula>0</formula>
    </cfRule>
  </conditionalFormatting>
  <conditionalFormatting sqref="Z45">
    <cfRule type="cellIs" dxfId="4" priority="10" operator="greaterThan">
      <formula>0</formula>
    </cfRule>
  </conditionalFormatting>
  <conditionalFormatting sqref="AA46:AB46">
    <cfRule type="cellIs" dxfId="3" priority="7" operator="greaterThan">
      <formula>0</formula>
    </cfRule>
  </conditionalFormatting>
  <conditionalFormatting sqref="Z46">
    <cfRule type="cellIs" dxfId="2" priority="6" operator="greaterThan">
      <formula>0</formula>
    </cfRule>
  </conditionalFormatting>
  <conditionalFormatting sqref="BP45:BQ45">
    <cfRule type="cellIs" dxfId="1" priority="2" operator="greaterThan">
      <formula>0</formula>
    </cfRule>
  </conditionalFormatting>
  <conditionalFormatting sqref="BR1:BR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2021-08-03T20:08:42Z</dcterms:modified>
</cp:coreProperties>
</file>