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7" activeTab="7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  <sheet name="2021 SingleGAMs" sheetId="7" r:id="rId6"/>
    <sheet name="Correlations 2021GAM selection" sheetId="6" r:id="rId7"/>
    <sheet name="AutoGAMsEPUfullmissingdata" sheetId="8" r:id="rId8"/>
    <sheet name="SOE_synthesis8-18-21" sheetId="9" r:id="rId9"/>
  </sheets>
  <calcPr calcId="162913"/>
</workbook>
</file>

<file path=xl/calcChain.xml><?xml version="1.0" encoding="utf-8"?>
<calcChain xmlns="http://schemas.openxmlformats.org/spreadsheetml/2006/main">
  <c r="DM45" i="8" l="1"/>
  <c r="DL6" i="8" l="1"/>
  <c r="DM6" i="8"/>
  <c r="DP6" i="8" s="1"/>
  <c r="DN6" i="8"/>
  <c r="DO6" i="8" s="1"/>
  <c r="DL7" i="8"/>
  <c r="DM7" i="8"/>
  <c r="DP7" i="8" s="1"/>
  <c r="DN7" i="8"/>
  <c r="DO7" i="8" s="1"/>
  <c r="DL8" i="8"/>
  <c r="DM8" i="8"/>
  <c r="DN8" i="8"/>
  <c r="DO8" i="8" s="1"/>
  <c r="DP8" i="8"/>
  <c r="DL9" i="8"/>
  <c r="DM9" i="8"/>
  <c r="DP9" i="8" s="1"/>
  <c r="DN9" i="8"/>
  <c r="DO9" i="8" s="1"/>
  <c r="DL10" i="8"/>
  <c r="DM10" i="8"/>
  <c r="DP10" i="8" s="1"/>
  <c r="DN10" i="8"/>
  <c r="DO10" i="8"/>
  <c r="DL11" i="8"/>
  <c r="DM11" i="8"/>
  <c r="DN11" i="8"/>
  <c r="DO11" i="8"/>
  <c r="DP11" i="8"/>
  <c r="DL12" i="8"/>
  <c r="DM12" i="8"/>
  <c r="DP12" i="8" s="1"/>
  <c r="DN12" i="8"/>
  <c r="DO12" i="8"/>
  <c r="DL13" i="8"/>
  <c r="DM13" i="8"/>
  <c r="DN13" i="8"/>
  <c r="DO13" i="8"/>
  <c r="DP13" i="8"/>
  <c r="DL14" i="8"/>
  <c r="DM14" i="8"/>
  <c r="DP14" i="8" s="1"/>
  <c r="DN14" i="8"/>
  <c r="DO14" i="8" s="1"/>
  <c r="DL15" i="8"/>
  <c r="DM15" i="8"/>
  <c r="DP15" i="8" s="1"/>
  <c r="DN15" i="8"/>
  <c r="DO15" i="8"/>
  <c r="DL16" i="8"/>
  <c r="DM16" i="8"/>
  <c r="DP16" i="8" s="1"/>
  <c r="DN16" i="8"/>
  <c r="DO16" i="8"/>
  <c r="DL17" i="8"/>
  <c r="DM17" i="8"/>
  <c r="DP17" i="8" s="1"/>
  <c r="DN17" i="8"/>
  <c r="DO17" i="8" s="1"/>
  <c r="DL18" i="8"/>
  <c r="DM18" i="8"/>
  <c r="DP18" i="8" s="1"/>
  <c r="DN18" i="8"/>
  <c r="DO18" i="8" s="1"/>
  <c r="DL19" i="8"/>
  <c r="DM19" i="8"/>
  <c r="DN19" i="8"/>
  <c r="DO19" i="8"/>
  <c r="DP19" i="8"/>
  <c r="DL20" i="8"/>
  <c r="DM20" i="8"/>
  <c r="DP20" i="8" s="1"/>
  <c r="DN20" i="8"/>
  <c r="DO20" i="8" s="1"/>
  <c r="DL21" i="8"/>
  <c r="DM21" i="8"/>
  <c r="DP21" i="8" s="1"/>
  <c r="DN21" i="8"/>
  <c r="DO21" i="8"/>
  <c r="DL22" i="8"/>
  <c r="DM22" i="8"/>
  <c r="DN22" i="8"/>
  <c r="DO22" i="8" s="1"/>
  <c r="DP22" i="8"/>
  <c r="DL23" i="8"/>
  <c r="DM23" i="8"/>
  <c r="DP23" i="8" s="1"/>
  <c r="DN23" i="8"/>
  <c r="DO23" i="8"/>
  <c r="DL24" i="8"/>
  <c r="DM24" i="8"/>
  <c r="DN24" i="8"/>
  <c r="DO24" i="8"/>
  <c r="DP24" i="8"/>
  <c r="DL25" i="8"/>
  <c r="DM25" i="8"/>
  <c r="DP25" i="8" s="1"/>
  <c r="DN25" i="8"/>
  <c r="DO25" i="8" s="1"/>
  <c r="DL26" i="8"/>
  <c r="DM26" i="8"/>
  <c r="DN26" i="8"/>
  <c r="DO26" i="8"/>
  <c r="DP26" i="8"/>
  <c r="DL27" i="8"/>
  <c r="DM27" i="8"/>
  <c r="DN27" i="8"/>
  <c r="DO27" i="8"/>
  <c r="DP27" i="8"/>
  <c r="DL28" i="8"/>
  <c r="DM28" i="8"/>
  <c r="DP28" i="8" s="1"/>
  <c r="DN28" i="8"/>
  <c r="DO28" i="8" s="1"/>
  <c r="DL29" i="8"/>
  <c r="DM29" i="8"/>
  <c r="DN29" i="8"/>
  <c r="DO29" i="8"/>
  <c r="DP29" i="8"/>
  <c r="DL30" i="8"/>
  <c r="DM30" i="8"/>
  <c r="DN30" i="8"/>
  <c r="DO30" i="8" s="1"/>
  <c r="DP30" i="8"/>
  <c r="DL31" i="8"/>
  <c r="DM31" i="8"/>
  <c r="DP31" i="8" s="1"/>
  <c r="DN31" i="8"/>
  <c r="DO31" i="8"/>
  <c r="DL32" i="8"/>
  <c r="DM32" i="8"/>
  <c r="DP32" i="8" s="1"/>
  <c r="DN32" i="8"/>
  <c r="DO32" i="8"/>
  <c r="DL33" i="8"/>
  <c r="DM33" i="8"/>
  <c r="DP33" i="8" s="1"/>
  <c r="DN33" i="8"/>
  <c r="DO33" i="8" s="1"/>
  <c r="DL34" i="8"/>
  <c r="DM34" i="8"/>
  <c r="DP34" i="8" s="1"/>
  <c r="DN34" i="8"/>
  <c r="DO34" i="8"/>
  <c r="DL35" i="8"/>
  <c r="DM35" i="8"/>
  <c r="DN35" i="8"/>
  <c r="DO35" i="8"/>
  <c r="DP35" i="8"/>
  <c r="DL36" i="8"/>
  <c r="DM36" i="8"/>
  <c r="DP36" i="8" s="1"/>
  <c r="DN36" i="8"/>
  <c r="DO36" i="8" s="1"/>
  <c r="DL37" i="8"/>
  <c r="DM37" i="8"/>
  <c r="DN37" i="8"/>
  <c r="DO37" i="8" s="1"/>
  <c r="DP37" i="8"/>
  <c r="DL38" i="8"/>
  <c r="DM38" i="8"/>
  <c r="DN38" i="8"/>
  <c r="DO38" i="8" s="1"/>
  <c r="DP38" i="8"/>
  <c r="DL39" i="8"/>
  <c r="DM39" i="8"/>
  <c r="DP39" i="8" s="1"/>
  <c r="DN39" i="8"/>
  <c r="DO39" i="8"/>
  <c r="DL40" i="8"/>
  <c r="DM40" i="8"/>
  <c r="DN40" i="8"/>
  <c r="DO40" i="8"/>
  <c r="DP40" i="8"/>
  <c r="DL41" i="8"/>
  <c r="DM41" i="8"/>
  <c r="DP41" i="8" s="1"/>
  <c r="DN41" i="8"/>
  <c r="DO41" i="8"/>
  <c r="DL42" i="8"/>
  <c r="DM42" i="8"/>
  <c r="DP42" i="8" s="1"/>
  <c r="DN42" i="8"/>
  <c r="DO42" i="8"/>
  <c r="DL43" i="8"/>
  <c r="DM43" i="8"/>
  <c r="DN43" i="8"/>
  <c r="DO43" i="8"/>
  <c r="DP43" i="8"/>
  <c r="DP5" i="8"/>
  <c r="DO5" i="8"/>
  <c r="DN5" i="8"/>
  <c r="DM5" i="8"/>
  <c r="DL5" i="8"/>
  <c r="DG6" i="8"/>
  <c r="DG7" i="8"/>
  <c r="DG26" i="8"/>
  <c r="DG27" i="8"/>
  <c r="DG38" i="8"/>
  <c r="DG40" i="8"/>
  <c r="DG5" i="8"/>
  <c r="DC6" i="8"/>
  <c r="DD6" i="8"/>
  <c r="DE6" i="8"/>
  <c r="DF6" i="8" s="1"/>
  <c r="DC7" i="8"/>
  <c r="DD7" i="8"/>
  <c r="DE7" i="8"/>
  <c r="DF7" i="8" s="1"/>
  <c r="DC8" i="8"/>
  <c r="DD8" i="8"/>
  <c r="DG8" i="8" s="1"/>
  <c r="DE8" i="8"/>
  <c r="DF8" i="8" s="1"/>
  <c r="DC9" i="8"/>
  <c r="DD9" i="8"/>
  <c r="DG9" i="8" s="1"/>
  <c r="DE9" i="8"/>
  <c r="DF9" i="8" s="1"/>
  <c r="DC10" i="8"/>
  <c r="DD10" i="8"/>
  <c r="DG10" i="8" s="1"/>
  <c r="DE10" i="8"/>
  <c r="DF10" i="8" s="1"/>
  <c r="DC11" i="8"/>
  <c r="DD11" i="8"/>
  <c r="DG11" i="8" s="1"/>
  <c r="DE11" i="8"/>
  <c r="DF11" i="8"/>
  <c r="DC12" i="8"/>
  <c r="DD12" i="8"/>
  <c r="DG12" i="8" s="1"/>
  <c r="DE12" i="8"/>
  <c r="DF12" i="8" s="1"/>
  <c r="DC13" i="8"/>
  <c r="DD13" i="8"/>
  <c r="DG13" i="8" s="1"/>
  <c r="DE13" i="8"/>
  <c r="DF13" i="8" s="1"/>
  <c r="DC14" i="8"/>
  <c r="DD14" i="8"/>
  <c r="DG14" i="8" s="1"/>
  <c r="DE14" i="8"/>
  <c r="DF14" i="8" s="1"/>
  <c r="DC15" i="8"/>
  <c r="DD15" i="8"/>
  <c r="DG15" i="8" s="1"/>
  <c r="DE15" i="8"/>
  <c r="DF15" i="8" s="1"/>
  <c r="DC16" i="8"/>
  <c r="DD16" i="8"/>
  <c r="DG16" i="8" s="1"/>
  <c r="DE16" i="8"/>
  <c r="DF16" i="8" s="1"/>
  <c r="DC17" i="8"/>
  <c r="DD17" i="8"/>
  <c r="DG17" i="8" s="1"/>
  <c r="DE17" i="8"/>
  <c r="DF17" i="8" s="1"/>
  <c r="DC18" i="8"/>
  <c r="DD18" i="8"/>
  <c r="DG18" i="8" s="1"/>
  <c r="DE18" i="8"/>
  <c r="DF18" i="8" s="1"/>
  <c r="DC19" i="8"/>
  <c r="DD19" i="8"/>
  <c r="DG19" i="8" s="1"/>
  <c r="DE19" i="8"/>
  <c r="DF19" i="8"/>
  <c r="DC20" i="8"/>
  <c r="DD20" i="8"/>
  <c r="DG20" i="8" s="1"/>
  <c r="DE20" i="8"/>
  <c r="DF20" i="8" s="1"/>
  <c r="DC21" i="8"/>
  <c r="DD21" i="8"/>
  <c r="DG21" i="8" s="1"/>
  <c r="DE21" i="8"/>
  <c r="DF21" i="8"/>
  <c r="DC22" i="8"/>
  <c r="DD22" i="8"/>
  <c r="DG22" i="8" s="1"/>
  <c r="DE22" i="8"/>
  <c r="DF22" i="8" s="1"/>
  <c r="DC23" i="8"/>
  <c r="DD23" i="8"/>
  <c r="DG23" i="8" s="1"/>
  <c r="DE23" i="8"/>
  <c r="DF23" i="8"/>
  <c r="DC24" i="8"/>
  <c r="DD24" i="8"/>
  <c r="DG24" i="8" s="1"/>
  <c r="DE24" i="8"/>
  <c r="DF24" i="8" s="1"/>
  <c r="DC25" i="8"/>
  <c r="DD25" i="8"/>
  <c r="DG25" i="8" s="1"/>
  <c r="DE25" i="8"/>
  <c r="DF25" i="8" s="1"/>
  <c r="DC26" i="8"/>
  <c r="DD26" i="8"/>
  <c r="DE26" i="8"/>
  <c r="DF26" i="8" s="1"/>
  <c r="DC27" i="8"/>
  <c r="DD27" i="8"/>
  <c r="DE27" i="8"/>
  <c r="DF27" i="8"/>
  <c r="DC28" i="8"/>
  <c r="DD28" i="8"/>
  <c r="DG28" i="8" s="1"/>
  <c r="DE28" i="8"/>
  <c r="DF28" i="8" s="1"/>
  <c r="DC29" i="8"/>
  <c r="DD29" i="8"/>
  <c r="DG29" i="8" s="1"/>
  <c r="DE29" i="8"/>
  <c r="DF29" i="8" s="1"/>
  <c r="DC30" i="8"/>
  <c r="DD30" i="8"/>
  <c r="DG30" i="8" s="1"/>
  <c r="DE30" i="8"/>
  <c r="DF30" i="8" s="1"/>
  <c r="DC31" i="8"/>
  <c r="DD31" i="8"/>
  <c r="DG31" i="8" s="1"/>
  <c r="DE31" i="8"/>
  <c r="DF31" i="8"/>
  <c r="DC32" i="8"/>
  <c r="DD32" i="8"/>
  <c r="DG32" i="8" s="1"/>
  <c r="DE32" i="8"/>
  <c r="DF32" i="8" s="1"/>
  <c r="DC33" i="8"/>
  <c r="DD33" i="8"/>
  <c r="DG33" i="8" s="1"/>
  <c r="DE33" i="8"/>
  <c r="DF33" i="8" s="1"/>
  <c r="DC34" i="8"/>
  <c r="DD34" i="8"/>
  <c r="DG34" i="8" s="1"/>
  <c r="DE34" i="8"/>
  <c r="DF34" i="8" s="1"/>
  <c r="DC35" i="8"/>
  <c r="DD35" i="8"/>
  <c r="DG35" i="8" s="1"/>
  <c r="DE35" i="8"/>
  <c r="DF35" i="8" s="1"/>
  <c r="DC36" i="8"/>
  <c r="DD36" i="8"/>
  <c r="DG36" i="8" s="1"/>
  <c r="DE36" i="8"/>
  <c r="DF36" i="8" s="1"/>
  <c r="DC37" i="8"/>
  <c r="DD37" i="8"/>
  <c r="DG37" i="8" s="1"/>
  <c r="DE37" i="8"/>
  <c r="DF37" i="8"/>
  <c r="DC38" i="8"/>
  <c r="DD38" i="8"/>
  <c r="DE38" i="8"/>
  <c r="DF38" i="8" s="1"/>
  <c r="DC39" i="8"/>
  <c r="DD39" i="8"/>
  <c r="DG39" i="8" s="1"/>
  <c r="DE39" i="8"/>
  <c r="DF39" i="8" s="1"/>
  <c r="DC40" i="8"/>
  <c r="DD40" i="8"/>
  <c r="DE40" i="8"/>
  <c r="DF40" i="8" s="1"/>
  <c r="DC41" i="8"/>
  <c r="DD41" i="8"/>
  <c r="DG41" i="8" s="1"/>
  <c r="DE41" i="8"/>
  <c r="DF41" i="8" s="1"/>
  <c r="DC42" i="8"/>
  <c r="DD42" i="8"/>
  <c r="DG42" i="8" s="1"/>
  <c r="DE42" i="8"/>
  <c r="DF42" i="8" s="1"/>
  <c r="DC43" i="8"/>
  <c r="DD43" i="8"/>
  <c r="DG43" i="8" s="1"/>
  <c r="DE43" i="8"/>
  <c r="DF43" i="8" s="1"/>
  <c r="DF5" i="8"/>
  <c r="DE5" i="8"/>
  <c r="DD5" i="8"/>
  <c r="DC5" i="8"/>
  <c r="D2" i="9" l="1"/>
  <c r="CS5" i="8"/>
  <c r="D19" i="9"/>
  <c r="D20" i="9"/>
  <c r="D21" i="9"/>
  <c r="D22" i="9"/>
  <c r="D23" i="9"/>
  <c r="D24" i="9"/>
  <c r="D25" i="9"/>
  <c r="D26" i="9"/>
  <c r="D27" i="9"/>
  <c r="D28" i="9"/>
  <c r="D29" i="9"/>
  <c r="D30" i="9"/>
  <c r="D33" i="9"/>
  <c r="D34" i="9"/>
  <c r="D35" i="9"/>
  <c r="D3" i="9"/>
  <c r="D4" i="9"/>
  <c r="D5" i="9"/>
  <c r="D6" i="9"/>
  <c r="D8" i="9"/>
  <c r="D9" i="9"/>
  <c r="D11" i="9"/>
  <c r="D12" i="9"/>
  <c r="D13" i="9"/>
  <c r="D14" i="9"/>
  <c r="D15" i="9"/>
  <c r="D16" i="9"/>
  <c r="D17" i="9"/>
  <c r="E3" i="9"/>
  <c r="E4" i="9"/>
  <c r="E5" i="9"/>
  <c r="E6" i="9"/>
  <c r="E8" i="9"/>
  <c r="E9" i="9"/>
  <c r="E11" i="9"/>
  <c r="E12" i="9"/>
  <c r="E13" i="9"/>
  <c r="E14" i="9"/>
  <c r="E15" i="9"/>
  <c r="E16" i="9"/>
  <c r="E17" i="9"/>
  <c r="E19" i="9"/>
  <c r="E20" i="9"/>
  <c r="E21" i="9"/>
  <c r="E22" i="9"/>
  <c r="E23" i="9"/>
  <c r="E24" i="9"/>
  <c r="E25" i="9"/>
  <c r="E26" i="9"/>
  <c r="E27" i="9"/>
  <c r="E28" i="9"/>
  <c r="E29" i="9"/>
  <c r="E30" i="9"/>
  <c r="E33" i="9"/>
  <c r="E34" i="9"/>
  <c r="E35" i="9"/>
  <c r="E2" i="9"/>
  <c r="BL5" i="8" l="1"/>
  <c r="BT5" i="8"/>
  <c r="BM5" i="8"/>
  <c r="CR13" i="8"/>
  <c r="CW13" i="8"/>
  <c r="CT13" i="8"/>
  <c r="CV13" i="8" s="1"/>
  <c r="CS13" i="8"/>
  <c r="CW10" i="8"/>
  <c r="CT10" i="8"/>
  <c r="CV10" i="8" s="1"/>
  <c r="CS10" i="8"/>
  <c r="CR10" i="8"/>
  <c r="CW6" i="8"/>
  <c r="CW7" i="8"/>
  <c r="CW8" i="8"/>
  <c r="CW9" i="8"/>
  <c r="CW11" i="8"/>
  <c r="CW12" i="8"/>
  <c r="CW14" i="8"/>
  <c r="CW15" i="8"/>
  <c r="CW16" i="8"/>
  <c r="CW17" i="8"/>
  <c r="CW18" i="8"/>
  <c r="CW19" i="8"/>
  <c r="CW20" i="8"/>
  <c r="CW21" i="8"/>
  <c r="CW22" i="8"/>
  <c r="CW23" i="8"/>
  <c r="CW24" i="8"/>
  <c r="CW25" i="8"/>
  <c r="CW26" i="8"/>
  <c r="CW27" i="8"/>
  <c r="CW28" i="8"/>
  <c r="CW29" i="8"/>
  <c r="CW30" i="8"/>
  <c r="CW31" i="8"/>
  <c r="CW32" i="8"/>
  <c r="CW33" i="8"/>
  <c r="CW34" i="8"/>
  <c r="CW35" i="8"/>
  <c r="CW36" i="8"/>
  <c r="CW37" i="8"/>
  <c r="CW38" i="8"/>
  <c r="CW39" i="8"/>
  <c r="CW40" i="8"/>
  <c r="CW41" i="8"/>
  <c r="CW42" i="8"/>
  <c r="CW43" i="8"/>
  <c r="CW5" i="8"/>
  <c r="CR6" i="8" l="1"/>
  <c r="CS6" i="8"/>
  <c r="CT6" i="8"/>
  <c r="CV6" i="8" s="1"/>
  <c r="CR7" i="8"/>
  <c r="CS7" i="8"/>
  <c r="CT7" i="8"/>
  <c r="CV7" i="8" s="1"/>
  <c r="CR8" i="8"/>
  <c r="CS8" i="8"/>
  <c r="CT8" i="8"/>
  <c r="CV8" i="8"/>
  <c r="CR9" i="8"/>
  <c r="CS9" i="8"/>
  <c r="CT9" i="8"/>
  <c r="CV9" i="8"/>
  <c r="CR11" i="8"/>
  <c r="CS11" i="8"/>
  <c r="CT11" i="8"/>
  <c r="CV11" i="8"/>
  <c r="CR12" i="8"/>
  <c r="CS12" i="8"/>
  <c r="CT12" i="8"/>
  <c r="CV12" i="8" s="1"/>
  <c r="CR14" i="8"/>
  <c r="CS14" i="8"/>
  <c r="CT14" i="8"/>
  <c r="CV14" i="8" s="1"/>
  <c r="CR15" i="8"/>
  <c r="CS15" i="8"/>
  <c r="CT15" i="8"/>
  <c r="CV15" i="8" s="1"/>
  <c r="CR16" i="8"/>
  <c r="CS16" i="8"/>
  <c r="CT16" i="8"/>
  <c r="CV16" i="8" s="1"/>
  <c r="CR17" i="8"/>
  <c r="CS17" i="8"/>
  <c r="CT17" i="8"/>
  <c r="CV17" i="8" s="1"/>
  <c r="CR18" i="8"/>
  <c r="CS18" i="8"/>
  <c r="CT18" i="8"/>
  <c r="CV18" i="8"/>
  <c r="CR19" i="8"/>
  <c r="CS19" i="8"/>
  <c r="CT19" i="8"/>
  <c r="CV19" i="8" s="1"/>
  <c r="CR20" i="8"/>
  <c r="CS20" i="8"/>
  <c r="CT20" i="8"/>
  <c r="CV20" i="8"/>
  <c r="CR21" i="8"/>
  <c r="CS21" i="8"/>
  <c r="CT21" i="8"/>
  <c r="CV21" i="8" s="1"/>
  <c r="CR22" i="8"/>
  <c r="CS22" i="8"/>
  <c r="CT22" i="8"/>
  <c r="CV22" i="8" s="1"/>
  <c r="CR23" i="8"/>
  <c r="CS23" i="8"/>
  <c r="CT23" i="8"/>
  <c r="CV23" i="8" s="1"/>
  <c r="CR24" i="8"/>
  <c r="CS24" i="8"/>
  <c r="CT24" i="8"/>
  <c r="CV24" i="8" s="1"/>
  <c r="CR25" i="8"/>
  <c r="CS25" i="8"/>
  <c r="CT25" i="8"/>
  <c r="CV25" i="8" s="1"/>
  <c r="CR26" i="8"/>
  <c r="CS26" i="8"/>
  <c r="CT26" i="8"/>
  <c r="CV26" i="8"/>
  <c r="CR27" i="8"/>
  <c r="CS27" i="8"/>
  <c r="CT27" i="8"/>
  <c r="CV27" i="8" s="1"/>
  <c r="CR28" i="8"/>
  <c r="CS28" i="8"/>
  <c r="CT28" i="8"/>
  <c r="CV28" i="8"/>
  <c r="CR29" i="8"/>
  <c r="CS29" i="8"/>
  <c r="CT29" i="8"/>
  <c r="CV29" i="8" s="1"/>
  <c r="CR30" i="8"/>
  <c r="CS30" i="8"/>
  <c r="CT30" i="8"/>
  <c r="CV30" i="8"/>
  <c r="CR31" i="8"/>
  <c r="CS31" i="8"/>
  <c r="CT31" i="8"/>
  <c r="CV31" i="8" s="1"/>
  <c r="CR32" i="8"/>
  <c r="CS32" i="8"/>
  <c r="CT32" i="8"/>
  <c r="CV32" i="8" s="1"/>
  <c r="CR33" i="8"/>
  <c r="CS33" i="8"/>
  <c r="CT33" i="8"/>
  <c r="CV33" i="8" s="1"/>
  <c r="CR34" i="8"/>
  <c r="CS34" i="8"/>
  <c r="CT34" i="8"/>
  <c r="CV34" i="8"/>
  <c r="CR35" i="8"/>
  <c r="CS35" i="8"/>
  <c r="CT35" i="8"/>
  <c r="CV35" i="8" s="1"/>
  <c r="CR36" i="8"/>
  <c r="CS36" i="8"/>
  <c r="CT36" i="8"/>
  <c r="CV36" i="8"/>
  <c r="CR37" i="8"/>
  <c r="CS37" i="8"/>
  <c r="CT37" i="8"/>
  <c r="CV37" i="8" s="1"/>
  <c r="CR38" i="8"/>
  <c r="CS38" i="8"/>
  <c r="CT38" i="8"/>
  <c r="CV38" i="8" s="1"/>
  <c r="CR39" i="8"/>
  <c r="CS39" i="8"/>
  <c r="CT39" i="8"/>
  <c r="CV39" i="8" s="1"/>
  <c r="CR40" i="8"/>
  <c r="CS40" i="8"/>
  <c r="CT40" i="8"/>
  <c r="CV40" i="8" s="1"/>
  <c r="CR41" i="8"/>
  <c r="CS41" i="8"/>
  <c r="CT41" i="8"/>
  <c r="CV41" i="8" s="1"/>
  <c r="CR42" i="8"/>
  <c r="CS42" i="8"/>
  <c r="CT42" i="8"/>
  <c r="CV42" i="8"/>
  <c r="CR43" i="8"/>
  <c r="CS43" i="8"/>
  <c r="CT43" i="8"/>
  <c r="CV43" i="8" s="1"/>
  <c r="CT5" i="8"/>
  <c r="CV5" i="8" s="1"/>
  <c r="CR5" i="8"/>
  <c r="CI6" i="8"/>
  <c r="CJ6" i="8"/>
  <c r="CK6" i="8"/>
  <c r="CM6" i="8" s="1"/>
  <c r="CI7" i="8"/>
  <c r="CJ7" i="8"/>
  <c r="CK7" i="8"/>
  <c r="CM7" i="8" s="1"/>
  <c r="CI8" i="8"/>
  <c r="CJ8" i="8"/>
  <c r="CK8" i="8"/>
  <c r="CM8" i="8" s="1"/>
  <c r="CI9" i="8"/>
  <c r="CJ9" i="8"/>
  <c r="CK9" i="8"/>
  <c r="CM9" i="8" s="1"/>
  <c r="CM10" i="8"/>
  <c r="CI11" i="8"/>
  <c r="CJ11" i="8"/>
  <c r="CK11" i="8"/>
  <c r="CM11" i="8" s="1"/>
  <c r="CI12" i="8"/>
  <c r="CJ12" i="8"/>
  <c r="CK12" i="8"/>
  <c r="CM12" i="8"/>
  <c r="CM13" i="8"/>
  <c r="CI14" i="8"/>
  <c r="CJ14" i="8"/>
  <c r="CK14" i="8"/>
  <c r="CM14" i="8"/>
  <c r="CI15" i="8"/>
  <c r="CJ15" i="8"/>
  <c r="CK15" i="8"/>
  <c r="CM15" i="8" s="1"/>
  <c r="CI16" i="8"/>
  <c r="CJ16" i="8"/>
  <c r="CK16" i="8"/>
  <c r="CM16" i="8"/>
  <c r="CI17" i="8"/>
  <c r="CJ17" i="8"/>
  <c r="CK17" i="8"/>
  <c r="CM17" i="8" s="1"/>
  <c r="CI18" i="8"/>
  <c r="CJ18" i="8"/>
  <c r="CK18" i="8"/>
  <c r="CM18" i="8" s="1"/>
  <c r="CI19" i="8"/>
  <c r="CJ19" i="8"/>
  <c r="CK19" i="8"/>
  <c r="CM19" i="8" s="1"/>
  <c r="CI20" i="8"/>
  <c r="CJ20" i="8"/>
  <c r="CK20" i="8"/>
  <c r="CM20" i="8" s="1"/>
  <c r="CM21" i="8"/>
  <c r="CI22" i="8"/>
  <c r="CJ22" i="8"/>
  <c r="CK22" i="8"/>
  <c r="CM22" i="8"/>
  <c r="CI23" i="8"/>
  <c r="CJ23" i="8"/>
  <c r="CK23" i="8"/>
  <c r="CM23" i="8" s="1"/>
  <c r="CI24" i="8"/>
  <c r="CJ24" i="8"/>
  <c r="CK24" i="8"/>
  <c r="CM24" i="8" s="1"/>
  <c r="CI25" i="8"/>
  <c r="CJ25" i="8"/>
  <c r="CK25" i="8"/>
  <c r="CM25" i="8" s="1"/>
  <c r="CI26" i="8"/>
  <c r="CJ26" i="8"/>
  <c r="CK26" i="8"/>
  <c r="CM26" i="8"/>
  <c r="CI27" i="8"/>
  <c r="CJ27" i="8"/>
  <c r="CK27" i="8"/>
  <c r="CM27" i="8" s="1"/>
  <c r="CI28" i="8"/>
  <c r="CJ28" i="8"/>
  <c r="CK28" i="8"/>
  <c r="CM28" i="8"/>
  <c r="CI29" i="8"/>
  <c r="CJ29" i="8"/>
  <c r="CK29" i="8"/>
  <c r="CM29" i="8" s="1"/>
  <c r="CI30" i="8"/>
  <c r="CJ30" i="8"/>
  <c r="CK30" i="8"/>
  <c r="CM30" i="8" s="1"/>
  <c r="CI31" i="8"/>
  <c r="CJ31" i="8"/>
  <c r="CK31" i="8"/>
  <c r="CM31" i="8" s="1"/>
  <c r="CI32" i="8"/>
  <c r="CJ32" i="8"/>
  <c r="CK32" i="8"/>
  <c r="CM32" i="8"/>
  <c r="CI33" i="8"/>
  <c r="CJ33" i="8"/>
  <c r="CK33" i="8"/>
  <c r="CM33" i="8" s="1"/>
  <c r="CM34" i="8"/>
  <c r="CM35" i="8"/>
  <c r="CI36" i="8"/>
  <c r="CJ36" i="8"/>
  <c r="CK36" i="8"/>
  <c r="CM36" i="8" s="1"/>
  <c r="CI37" i="8"/>
  <c r="CJ37" i="8"/>
  <c r="CK37" i="8"/>
  <c r="CM37" i="8" s="1"/>
  <c r="CI38" i="8"/>
  <c r="CJ38" i="8"/>
  <c r="CK38" i="8"/>
  <c r="CM38" i="8" s="1"/>
  <c r="CM39" i="8"/>
  <c r="CM40" i="8"/>
  <c r="CM41" i="8"/>
  <c r="CM42" i="8"/>
  <c r="CM43" i="8"/>
  <c r="CK5" i="8"/>
  <c r="CM5" i="8" s="1"/>
  <c r="CJ5" i="8"/>
  <c r="CJ45" i="8" s="1"/>
  <c r="CI5" i="8"/>
  <c r="CA35" i="8" l="1"/>
  <c r="CD10" i="8"/>
  <c r="CD12" i="8"/>
  <c r="CD13" i="8"/>
  <c r="CD18" i="8"/>
  <c r="CD20" i="8"/>
  <c r="CD21" i="8"/>
  <c r="CD26" i="8"/>
  <c r="CD32" i="8"/>
  <c r="CD34" i="8"/>
  <c r="BZ6" i="8"/>
  <c r="CA6" i="8"/>
  <c r="CB6" i="8"/>
  <c r="CD6" i="8" s="1"/>
  <c r="BZ7" i="8"/>
  <c r="CA7" i="8"/>
  <c r="CB7" i="8"/>
  <c r="CD7" i="8" s="1"/>
  <c r="BZ8" i="8"/>
  <c r="CA8" i="8"/>
  <c r="CB8" i="8"/>
  <c r="CD8" i="8" s="1"/>
  <c r="BZ9" i="8"/>
  <c r="CA9" i="8"/>
  <c r="CB9" i="8"/>
  <c r="CD9" i="8" s="1"/>
  <c r="BZ10" i="8"/>
  <c r="CA10" i="8"/>
  <c r="CB10" i="8"/>
  <c r="BZ11" i="8"/>
  <c r="CA11" i="8"/>
  <c r="CB11" i="8"/>
  <c r="CD11" i="8" s="1"/>
  <c r="BZ12" i="8"/>
  <c r="CA12" i="8"/>
  <c r="CB12" i="8"/>
  <c r="BZ13" i="8"/>
  <c r="CA13" i="8"/>
  <c r="CB13" i="8"/>
  <c r="BZ14" i="8"/>
  <c r="CA14" i="8"/>
  <c r="CB14" i="8"/>
  <c r="CD14" i="8" s="1"/>
  <c r="BZ15" i="8"/>
  <c r="CA15" i="8"/>
  <c r="CB15" i="8"/>
  <c r="CD15" i="8" s="1"/>
  <c r="BZ16" i="8"/>
  <c r="CA16" i="8"/>
  <c r="CB16" i="8"/>
  <c r="CD16" i="8" s="1"/>
  <c r="BZ17" i="8"/>
  <c r="CA17" i="8"/>
  <c r="CB17" i="8"/>
  <c r="CD17" i="8" s="1"/>
  <c r="BZ18" i="8"/>
  <c r="CA18" i="8"/>
  <c r="CB18" i="8"/>
  <c r="BZ19" i="8"/>
  <c r="CA19" i="8"/>
  <c r="CB19" i="8"/>
  <c r="CD19" i="8" s="1"/>
  <c r="BZ20" i="8"/>
  <c r="CA20" i="8"/>
  <c r="CB20" i="8"/>
  <c r="BZ21" i="8"/>
  <c r="CA21" i="8"/>
  <c r="CB21" i="8"/>
  <c r="BZ22" i="8"/>
  <c r="CA22" i="8"/>
  <c r="CB22" i="8"/>
  <c r="CD22" i="8" s="1"/>
  <c r="BZ23" i="8"/>
  <c r="CA23" i="8"/>
  <c r="CB23" i="8"/>
  <c r="CD23" i="8" s="1"/>
  <c r="BZ24" i="8"/>
  <c r="CA24" i="8"/>
  <c r="CB24" i="8"/>
  <c r="CD24" i="8" s="1"/>
  <c r="BZ25" i="8"/>
  <c r="CA25" i="8"/>
  <c r="CB25" i="8"/>
  <c r="CD25" i="8" s="1"/>
  <c r="BZ26" i="8"/>
  <c r="CA26" i="8"/>
  <c r="CB26" i="8"/>
  <c r="BZ27" i="8"/>
  <c r="CA27" i="8"/>
  <c r="CB27" i="8"/>
  <c r="CD27" i="8" s="1"/>
  <c r="BZ28" i="8"/>
  <c r="CA28" i="8"/>
  <c r="CB28" i="8"/>
  <c r="CD28" i="8" s="1"/>
  <c r="BZ29" i="8"/>
  <c r="CA29" i="8"/>
  <c r="CB29" i="8"/>
  <c r="CD29" i="8" s="1"/>
  <c r="BZ30" i="8"/>
  <c r="CA30" i="8"/>
  <c r="CB30" i="8"/>
  <c r="CD30" i="8" s="1"/>
  <c r="BZ31" i="8"/>
  <c r="CA31" i="8"/>
  <c r="CB31" i="8"/>
  <c r="CD31" i="8" s="1"/>
  <c r="BZ32" i="8"/>
  <c r="CA32" i="8"/>
  <c r="CB32" i="8"/>
  <c r="BZ33" i="8"/>
  <c r="CA33" i="8"/>
  <c r="CB33" i="8"/>
  <c r="CD33" i="8" s="1"/>
  <c r="BZ34" i="8"/>
  <c r="CA34" i="8"/>
  <c r="CB34" i="8"/>
  <c r="BZ35" i="8"/>
  <c r="CB35" i="8"/>
  <c r="CD35" i="8" s="1"/>
  <c r="BZ36" i="8"/>
  <c r="CA36" i="8"/>
  <c r="CB36" i="8"/>
  <c r="CD36" i="8" s="1"/>
  <c r="BZ37" i="8"/>
  <c r="CA37" i="8"/>
  <c r="CB37" i="8"/>
  <c r="CD37" i="8" s="1"/>
  <c r="BZ38" i="8"/>
  <c r="CA38" i="8"/>
  <c r="CB38" i="8"/>
  <c r="CD38" i="8" s="1"/>
  <c r="BZ39" i="8"/>
  <c r="CB39" i="8"/>
  <c r="CD39" i="8" s="1"/>
  <c r="BZ40" i="8"/>
  <c r="CA40" i="8"/>
  <c r="CB40" i="8"/>
  <c r="CD40" i="8" s="1"/>
  <c r="BZ41" i="8"/>
  <c r="CA41" i="8"/>
  <c r="CB41" i="8"/>
  <c r="CD41" i="8" s="1"/>
  <c r="BZ42" i="8"/>
  <c r="CA42" i="8"/>
  <c r="CB42" i="8"/>
  <c r="CD42" i="8" s="1"/>
  <c r="BZ43" i="8"/>
  <c r="CB43" i="8"/>
  <c r="CD43" i="8" s="1"/>
  <c r="CA45" i="8" l="1"/>
  <c r="CB5" i="8"/>
  <c r="CD5" i="8" s="1"/>
  <c r="CA5" i="8"/>
  <c r="BZ5" i="8"/>
  <c r="AH5" i="8"/>
  <c r="AX5" i="8" l="1"/>
  <c r="AX31" i="8" l="1"/>
  <c r="AY31" i="8" s="1"/>
  <c r="AX6" i="8"/>
  <c r="AY6" i="8" s="1"/>
  <c r="AX7" i="8"/>
  <c r="AX8" i="8"/>
  <c r="AX9" i="8"/>
  <c r="AY9" i="8" s="1"/>
  <c r="AX10" i="8"/>
  <c r="AY10" i="8" s="1"/>
  <c r="AX11" i="8"/>
  <c r="AY11" i="8" s="1"/>
  <c r="AX12" i="8"/>
  <c r="AY12" i="8" s="1"/>
  <c r="AX13" i="8"/>
  <c r="AY13" i="8" s="1"/>
  <c r="AX14" i="8"/>
  <c r="AX15" i="8"/>
  <c r="AX16" i="8"/>
  <c r="AX17" i="8"/>
  <c r="AX18" i="8"/>
  <c r="AX19" i="8"/>
  <c r="AY19" i="8" s="1"/>
  <c r="AX20" i="8"/>
  <c r="AY20" i="8" s="1"/>
  <c r="AX21" i="8"/>
  <c r="AX22" i="8"/>
  <c r="AX23" i="8"/>
  <c r="AX24" i="8"/>
  <c r="AX25" i="8"/>
  <c r="AX26" i="8"/>
  <c r="AX27" i="8"/>
  <c r="AY27" i="8" s="1"/>
  <c r="AX28" i="8"/>
  <c r="AY28" i="8" s="1"/>
  <c r="AX29" i="8"/>
  <c r="AX30" i="8"/>
  <c r="AX32" i="8"/>
  <c r="AY32" i="8" s="1"/>
  <c r="AX33" i="8"/>
  <c r="AY33" i="8" s="1"/>
  <c r="AX34" i="8"/>
  <c r="AY34" i="8" s="1"/>
  <c r="AX35" i="8"/>
  <c r="AY35" i="8" s="1"/>
  <c r="AX36" i="8"/>
  <c r="AY36" i="8" s="1"/>
  <c r="AX37" i="8"/>
  <c r="AY37" i="8" s="1"/>
  <c r="AX38" i="8"/>
  <c r="AX39" i="8"/>
  <c r="AY39" i="8" s="1"/>
  <c r="AX40" i="8"/>
  <c r="AY40" i="8" s="1"/>
  <c r="AX41" i="8"/>
  <c r="AY41" i="8" s="1"/>
  <c r="AX42" i="8"/>
  <c r="AY42" i="8" s="1"/>
  <c r="AX43" i="8"/>
  <c r="AP5" i="8"/>
  <c r="AQ5" i="8" s="1"/>
  <c r="AY7" i="8"/>
  <c r="AY8" i="8"/>
  <c r="AY14" i="8"/>
  <c r="AY15" i="8"/>
  <c r="AY16" i="8"/>
  <c r="AY17" i="8"/>
  <c r="AY18" i="8"/>
  <c r="AY21" i="8"/>
  <c r="AY22" i="8"/>
  <c r="AY23" i="8"/>
  <c r="AY24" i="8"/>
  <c r="AY25" i="8"/>
  <c r="AY26" i="8"/>
  <c r="AY29" i="8"/>
  <c r="AY30" i="8"/>
  <c r="AY38" i="8"/>
  <c r="AY43" i="8"/>
  <c r="AY5" i="8"/>
  <c r="AV18" i="8"/>
  <c r="AW18" i="8"/>
  <c r="AV5" i="8"/>
  <c r="AW43" i="8"/>
  <c r="AV43" i="8"/>
  <c r="AW42" i="8"/>
  <c r="AV42" i="8"/>
  <c r="AW41" i="8"/>
  <c r="AV41" i="8"/>
  <c r="AW40" i="8"/>
  <c r="AV40" i="8"/>
  <c r="AW39" i="8"/>
  <c r="AV39" i="8"/>
  <c r="AW38" i="8"/>
  <c r="AV38" i="8"/>
  <c r="AW37" i="8"/>
  <c r="AV37" i="8"/>
  <c r="AW36" i="8"/>
  <c r="AV36" i="8"/>
  <c r="AW35" i="8"/>
  <c r="AV35" i="8"/>
  <c r="AW34" i="8"/>
  <c r="AV34" i="8"/>
  <c r="AW33" i="8"/>
  <c r="AV33" i="8"/>
  <c r="AW32" i="8"/>
  <c r="AV32" i="8"/>
  <c r="AW31" i="8"/>
  <c r="AV31" i="8"/>
  <c r="AW30" i="8"/>
  <c r="AV30" i="8"/>
  <c r="AW29" i="8"/>
  <c r="AV29" i="8"/>
  <c r="AW28" i="8"/>
  <c r="AV28" i="8"/>
  <c r="AW27" i="8"/>
  <c r="AV27" i="8"/>
  <c r="AW26" i="8"/>
  <c r="AV26" i="8"/>
  <c r="AW25" i="8"/>
  <c r="AV25" i="8"/>
  <c r="AW24" i="8"/>
  <c r="AV24" i="8"/>
  <c r="AW23" i="8"/>
  <c r="AV23" i="8"/>
  <c r="AW22" i="8"/>
  <c r="AV22" i="8"/>
  <c r="AW21" i="8"/>
  <c r="AV21" i="8"/>
  <c r="AW20" i="8"/>
  <c r="AV20" i="8"/>
  <c r="AW19" i="8"/>
  <c r="AV19" i="8"/>
  <c r="AW17" i="8"/>
  <c r="AV17" i="8"/>
  <c r="AW16" i="8"/>
  <c r="AV16" i="8"/>
  <c r="AW15" i="8"/>
  <c r="AV15" i="8"/>
  <c r="AW14" i="8"/>
  <c r="AV14" i="8"/>
  <c r="AW13" i="8"/>
  <c r="AV13" i="8"/>
  <c r="AW12" i="8"/>
  <c r="AV12" i="8"/>
  <c r="AW11" i="8"/>
  <c r="AV11" i="8"/>
  <c r="AW10" i="8"/>
  <c r="AV10" i="8"/>
  <c r="AW9" i="8"/>
  <c r="AV9" i="8"/>
  <c r="AW8" i="8"/>
  <c r="AV8" i="8"/>
  <c r="AW7" i="8"/>
  <c r="AV7" i="8"/>
  <c r="AW6" i="8"/>
  <c r="AV6" i="8"/>
  <c r="AW5" i="8"/>
  <c r="AW45" i="8" s="1"/>
  <c r="AN18" i="8" l="1"/>
  <c r="AO18" i="8"/>
  <c r="AP18" i="8"/>
  <c r="AQ18" i="8" s="1"/>
  <c r="AG18" i="8"/>
  <c r="AH18" i="8"/>
  <c r="AI18" i="8"/>
  <c r="AN13" i="8"/>
  <c r="AO13" i="8"/>
  <c r="AP13" i="8"/>
  <c r="AQ13" i="8" s="1"/>
  <c r="AN14" i="8"/>
  <c r="AO14" i="8"/>
  <c r="AP14" i="8"/>
  <c r="AQ14" i="8" s="1"/>
  <c r="AN15" i="8"/>
  <c r="AO15" i="8"/>
  <c r="AP15" i="8"/>
  <c r="AQ15" i="8" s="1"/>
  <c r="AN16" i="8"/>
  <c r="AO16" i="8"/>
  <c r="AP16" i="8"/>
  <c r="AQ16" i="8" s="1"/>
  <c r="AN17" i="8"/>
  <c r="AO17" i="8"/>
  <c r="AP17" i="8"/>
  <c r="AQ17" i="8" s="1"/>
  <c r="AN19" i="8"/>
  <c r="AO19" i="8"/>
  <c r="AP19" i="8"/>
  <c r="AQ19" i="8" s="1"/>
  <c r="AN20" i="8"/>
  <c r="AO20" i="8"/>
  <c r="AP20" i="8"/>
  <c r="AQ20" i="8" s="1"/>
  <c r="AN21" i="8"/>
  <c r="AO21" i="8"/>
  <c r="AP21" i="8"/>
  <c r="AQ21" i="8" s="1"/>
  <c r="AN22" i="8"/>
  <c r="AO22" i="8"/>
  <c r="AP22" i="8"/>
  <c r="AQ22" i="8" s="1"/>
  <c r="AN23" i="8"/>
  <c r="AO23" i="8"/>
  <c r="AP23" i="8"/>
  <c r="AQ23" i="8" s="1"/>
  <c r="AN24" i="8"/>
  <c r="AO24" i="8"/>
  <c r="AP24" i="8"/>
  <c r="AQ24" i="8" s="1"/>
  <c r="AN25" i="8"/>
  <c r="AO25" i="8"/>
  <c r="AP25" i="8"/>
  <c r="AQ25" i="8" s="1"/>
  <c r="AN26" i="8"/>
  <c r="AO26" i="8"/>
  <c r="AP26" i="8"/>
  <c r="AQ26" i="8" s="1"/>
  <c r="AN27" i="8"/>
  <c r="AO27" i="8"/>
  <c r="AP27" i="8"/>
  <c r="AQ27" i="8" s="1"/>
  <c r="AN28" i="8"/>
  <c r="AO28" i="8"/>
  <c r="AP28" i="8"/>
  <c r="AQ28" i="8" s="1"/>
  <c r="AN29" i="8"/>
  <c r="AO29" i="8"/>
  <c r="AP29" i="8"/>
  <c r="AQ29" i="8" s="1"/>
  <c r="AN30" i="8"/>
  <c r="AO30" i="8"/>
  <c r="AP30" i="8"/>
  <c r="AQ30" i="8" s="1"/>
  <c r="AN31" i="8"/>
  <c r="AO31" i="8"/>
  <c r="AP31" i="8"/>
  <c r="AQ31" i="8" s="1"/>
  <c r="AN32" i="8"/>
  <c r="AO32" i="8"/>
  <c r="AP32" i="8"/>
  <c r="AQ32" i="8" s="1"/>
  <c r="AN33" i="8"/>
  <c r="AO33" i="8"/>
  <c r="AP33" i="8"/>
  <c r="AQ33" i="8" s="1"/>
  <c r="AN34" i="8"/>
  <c r="AO34" i="8"/>
  <c r="AP34" i="8"/>
  <c r="AQ34" i="8" s="1"/>
  <c r="AN35" i="8"/>
  <c r="AO35" i="8"/>
  <c r="AP35" i="8"/>
  <c r="AQ35" i="8" s="1"/>
  <c r="AN36" i="8"/>
  <c r="AO36" i="8"/>
  <c r="AP36" i="8"/>
  <c r="AQ36" i="8" s="1"/>
  <c r="AN37" i="8"/>
  <c r="AO37" i="8"/>
  <c r="AP37" i="8"/>
  <c r="AQ37" i="8" s="1"/>
  <c r="AN38" i="8"/>
  <c r="AO38" i="8"/>
  <c r="AP38" i="8"/>
  <c r="AQ38" i="8" s="1"/>
  <c r="AN39" i="8"/>
  <c r="AO39" i="8"/>
  <c r="AP39" i="8"/>
  <c r="AQ39" i="8" s="1"/>
  <c r="AN40" i="8"/>
  <c r="AO40" i="8"/>
  <c r="AP40" i="8"/>
  <c r="AQ40" i="8" s="1"/>
  <c r="AN41" i="8"/>
  <c r="AO41" i="8"/>
  <c r="AP41" i="8"/>
  <c r="AQ41" i="8" s="1"/>
  <c r="AN42" i="8"/>
  <c r="AO42" i="8"/>
  <c r="AP42" i="8"/>
  <c r="AQ42" i="8" s="1"/>
  <c r="AN43" i="8"/>
  <c r="AO43" i="8"/>
  <c r="AP43" i="8"/>
  <c r="AQ43" i="8" s="1"/>
  <c r="AN10" i="8"/>
  <c r="AO10" i="8"/>
  <c r="AP10" i="8"/>
  <c r="AQ10" i="8" s="1"/>
  <c r="AN11" i="8"/>
  <c r="AO11" i="8"/>
  <c r="AP11" i="8"/>
  <c r="AQ11" i="8" s="1"/>
  <c r="AN12" i="8"/>
  <c r="AO12" i="8"/>
  <c r="AP12" i="8"/>
  <c r="AQ12" i="8" s="1"/>
  <c r="AN6" i="8"/>
  <c r="AO6" i="8"/>
  <c r="AP6" i="8"/>
  <c r="AQ6" i="8" s="1"/>
  <c r="AN7" i="8"/>
  <c r="AO7" i="8"/>
  <c r="AP7" i="8"/>
  <c r="AQ7" i="8" s="1"/>
  <c r="AN8" i="8"/>
  <c r="AO8" i="8"/>
  <c r="AP8" i="8"/>
  <c r="AQ8" i="8" s="1"/>
  <c r="AN9" i="8"/>
  <c r="AO9" i="8"/>
  <c r="AP9" i="8"/>
  <c r="AQ9" i="8" s="1"/>
  <c r="AO5" i="8"/>
  <c r="AN5" i="8"/>
  <c r="AG8" i="8"/>
  <c r="AG6" i="8"/>
  <c r="AH6" i="8"/>
  <c r="AI6" i="8"/>
  <c r="AG7" i="8"/>
  <c r="AH7" i="8"/>
  <c r="AI7" i="8"/>
  <c r="AH8" i="8"/>
  <c r="AI8" i="8"/>
  <c r="AG9" i="8"/>
  <c r="AH9" i="8"/>
  <c r="AI9" i="8"/>
  <c r="AG10" i="8"/>
  <c r="AH10" i="8"/>
  <c r="AI10" i="8"/>
  <c r="AG11" i="8"/>
  <c r="AH11" i="8"/>
  <c r="AI11" i="8"/>
  <c r="AG12" i="8"/>
  <c r="AH12" i="8"/>
  <c r="AI12" i="8"/>
  <c r="AG13" i="8"/>
  <c r="AH13" i="8"/>
  <c r="AI13" i="8"/>
  <c r="AG14" i="8"/>
  <c r="AH14" i="8"/>
  <c r="AI14" i="8"/>
  <c r="AG15" i="8"/>
  <c r="AH15" i="8"/>
  <c r="AI15" i="8"/>
  <c r="AG16" i="8"/>
  <c r="AH16" i="8"/>
  <c r="AI16" i="8"/>
  <c r="AG17" i="8"/>
  <c r="AH17" i="8"/>
  <c r="AI17" i="8"/>
  <c r="AG19" i="8"/>
  <c r="AH19" i="8"/>
  <c r="AI19" i="8"/>
  <c r="AG20" i="8"/>
  <c r="AH20" i="8"/>
  <c r="AI20" i="8"/>
  <c r="AG21" i="8"/>
  <c r="AH21" i="8"/>
  <c r="AI21" i="8"/>
  <c r="AG22" i="8"/>
  <c r="AH22" i="8"/>
  <c r="AI22" i="8"/>
  <c r="AI5" i="8"/>
  <c r="AG5" i="8"/>
  <c r="AA5" i="8"/>
  <c r="BK6" i="8"/>
  <c r="BL6" i="8"/>
  <c r="BM6" i="8"/>
  <c r="BK7" i="8"/>
  <c r="BL7" i="8"/>
  <c r="BM7" i="8"/>
  <c r="BK8" i="8"/>
  <c r="BL8" i="8"/>
  <c r="BM8" i="8"/>
  <c r="BK9" i="8"/>
  <c r="BL9" i="8"/>
  <c r="BM9" i="8"/>
  <c r="BK10" i="8"/>
  <c r="BL10" i="8"/>
  <c r="BM10" i="8"/>
  <c r="BK11" i="8"/>
  <c r="BL11" i="8"/>
  <c r="BM11" i="8"/>
  <c r="BK12" i="8"/>
  <c r="BL12" i="8"/>
  <c r="BM12" i="8"/>
  <c r="BK13" i="8"/>
  <c r="BL13" i="8"/>
  <c r="BM13" i="8"/>
  <c r="BK14" i="8"/>
  <c r="BL14" i="8"/>
  <c r="BM14" i="8"/>
  <c r="BK15" i="8"/>
  <c r="BL15" i="8"/>
  <c r="BM15" i="8"/>
  <c r="BK16" i="8"/>
  <c r="BL16" i="8"/>
  <c r="BM16" i="8"/>
  <c r="BK17" i="8"/>
  <c r="BL17" i="8"/>
  <c r="BM17" i="8"/>
  <c r="BK5" i="8"/>
  <c r="BU40" i="8" l="1"/>
  <c r="BU41" i="8"/>
  <c r="BU42" i="8"/>
  <c r="BU43" i="8"/>
  <c r="BU6" i="8"/>
  <c r="BU7" i="8"/>
  <c r="BU8" i="8"/>
  <c r="BU9" i="8"/>
  <c r="BU10" i="8"/>
  <c r="BU11" i="8"/>
  <c r="BU12" i="8"/>
  <c r="BU13" i="8"/>
  <c r="BU14" i="8"/>
  <c r="BU15" i="8"/>
  <c r="BU16" i="8"/>
  <c r="BU17" i="8"/>
  <c r="BU18" i="8"/>
  <c r="BU19" i="8"/>
  <c r="BU20" i="8"/>
  <c r="BU21" i="8"/>
  <c r="BU22" i="8"/>
  <c r="BU23" i="8"/>
  <c r="BU24" i="8"/>
  <c r="BU25" i="8"/>
  <c r="BU26" i="8"/>
  <c r="BU27" i="8"/>
  <c r="BU28" i="8"/>
  <c r="BU29" i="8"/>
  <c r="BU30" i="8"/>
  <c r="BU31" i="8"/>
  <c r="BU32" i="8"/>
  <c r="BU33" i="8"/>
  <c r="BU34" i="8"/>
  <c r="BU35" i="8"/>
  <c r="BU36" i="8"/>
  <c r="BU37" i="8"/>
  <c r="BU38" i="8"/>
  <c r="BU39" i="8"/>
  <c r="BU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5" i="8"/>
  <c r="BS34" i="8" l="1"/>
  <c r="BT34" i="8"/>
  <c r="BS35" i="8"/>
  <c r="BT35" i="8"/>
  <c r="BS36" i="8"/>
  <c r="BT36" i="8"/>
  <c r="BS37" i="8"/>
  <c r="BT37" i="8"/>
  <c r="BS38" i="8"/>
  <c r="BT38" i="8"/>
  <c r="BS39" i="8"/>
  <c r="BT39" i="8"/>
  <c r="BS40" i="8"/>
  <c r="BT40" i="8"/>
  <c r="BS41" i="8"/>
  <c r="BT41" i="8"/>
  <c r="BS42" i="8"/>
  <c r="BT42" i="8"/>
  <c r="BS43" i="8"/>
  <c r="BT43" i="8"/>
  <c r="BS7" i="8"/>
  <c r="BT7" i="8"/>
  <c r="BS8" i="8"/>
  <c r="BT8" i="8"/>
  <c r="BS9" i="8"/>
  <c r="BT9" i="8"/>
  <c r="BS10" i="8"/>
  <c r="BT10" i="8"/>
  <c r="BS11" i="8"/>
  <c r="BT11" i="8"/>
  <c r="BS12" i="8"/>
  <c r="BT12" i="8"/>
  <c r="BS13" i="8"/>
  <c r="BT13" i="8"/>
  <c r="BS14" i="8"/>
  <c r="BT14" i="8"/>
  <c r="BS15" i="8"/>
  <c r="BT15" i="8"/>
  <c r="BS16" i="8"/>
  <c r="BT16" i="8"/>
  <c r="BS17" i="8"/>
  <c r="BT17" i="8"/>
  <c r="BS18" i="8"/>
  <c r="BT18" i="8"/>
  <c r="BS19" i="8"/>
  <c r="BT19" i="8"/>
  <c r="BS20" i="8"/>
  <c r="BT20" i="8"/>
  <c r="BS21" i="8"/>
  <c r="BT21" i="8"/>
  <c r="BS22" i="8"/>
  <c r="BT22" i="8"/>
  <c r="BS23" i="8"/>
  <c r="BT23" i="8"/>
  <c r="BS24" i="8"/>
  <c r="BT24" i="8"/>
  <c r="BS25" i="8"/>
  <c r="BT25" i="8"/>
  <c r="BS26" i="8"/>
  <c r="BT26" i="8"/>
  <c r="BS27" i="8"/>
  <c r="BT27" i="8"/>
  <c r="BS28" i="8"/>
  <c r="BT28" i="8"/>
  <c r="BS29" i="8"/>
  <c r="BT29" i="8"/>
  <c r="BS30" i="8"/>
  <c r="BT30" i="8"/>
  <c r="BS31" i="8"/>
  <c r="BT31" i="8"/>
  <c r="BS32" i="8"/>
  <c r="BT32" i="8"/>
  <c r="BS33" i="8"/>
  <c r="BT33" i="8"/>
  <c r="BS5" i="8"/>
  <c r="BT6" i="8"/>
  <c r="BS6" i="8"/>
  <c r="BT45" i="8" l="1"/>
  <c r="BS45" i="8"/>
  <c r="AA6" i="8"/>
  <c r="AA7" i="8"/>
  <c r="AA8" i="8"/>
  <c r="AA9" i="8"/>
  <c r="AA45" i="8" s="1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5" i="8"/>
  <c r="Z45" i="8" l="1"/>
  <c r="L43" i="7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<sst xmlns="http://schemas.openxmlformats.org/spreadsheetml/2006/main" count="2775" uniqueCount="267">
  <si>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</si>
  <si>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</si>
  <si>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</si>
  <si>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</si>
  <si>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</si>
  <si>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</si>
  <si>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</si>
  <si>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</si>
  <si>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</si>
  <si>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</si>
  <si>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</si>
  <si>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</si>
  <si>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</si>
  <si>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</si>
  <si>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</si>
  <si>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</si>
  <si>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</si>
  <si>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</si>
  <si>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</si>
  <si>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</si>
  <si>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</si>
  <si>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</si>
  <si>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</si>
  <si>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</si>
  <si>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</si>
  <si>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</si>
  <si>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</si>
  <si>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</si>
  <si>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</si>
  <si>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</si>
  <si>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</si>
  <si>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</si>
  <si>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</si>
  <si>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</si>
  <si>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</si>
  <si>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</si>
  <si>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</si>
  <si>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</si>
  <si>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</si>
  <si>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</si>
  <si>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</si>
  <si>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</si>
  <si>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</si>
  <si>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</si>
  <si>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</si>
  <si>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</si>
  <si>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</si>
  <si>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</si>
  <si>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</si>
  <si>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</si>
  <si>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</si>
  <si>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</si>
  <si>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</si>
  <si>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</si>
  <si>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</si>
  <si>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</si>
  <si>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</si>
  <si>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</si>
  <si>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</si>
  <si>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</si>
  <si>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</si>
  <si>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</si>
  <si>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</si>
  <si>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</si>
  <si>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</si>
  <si>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</si>
  <si>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</si>
  <si>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</si>
  <si>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</si>
  <si>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</si>
  <si>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</si>
  <si>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</si>
  <si>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</si>
  <si>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</si>
  <si>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</si>
  <si>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</si>
  <si>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</si>
  <si>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</si>
  <si>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</si>
  <si>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</si>
  <si>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</si>
  <si>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</si>
  <si>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</si>
  <si>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</si>
  <si>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</si>
  <si>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</si>
  <si>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</si>
  <si>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</si>
  <si>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</si>
  <si>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</si>
  <si>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</si>
  <si>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</si>
  <si>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</si>
  <si>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</si>
  <si>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</si>
  <si>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</si>
  <si>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</si>
  <si>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</si>
  <si>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</si>
  <si>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</si>
  <si>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</si>
  <si>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</si>
  <si>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</si>
  <si>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</si>
  <si>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</si>
  <si>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</si>
  <si>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</si>
  <si>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</si>
  <si>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</si>
  <si>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</si>
  <si>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</si>
  <si>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</si>
  <si>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</si>
  <si>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</si>
  <si>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</si>
  <si>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</si>
  <si>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</si>
  <si>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</si>
  <si>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</si>
  <si>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</si>
  <si>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</si>
  <si>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</si>
  <si>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</si>
  <si>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</si>
  <si>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</si>
  <si>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</si>
  <si>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</si>
  <si>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</si>
  <si>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</si>
  <si>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</si>
  <si>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</si>
  <si>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</si>
  <si>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</si>
  <si>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</si>
  <si>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</si>
  <si>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</si>
  <si>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</si>
  <si>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</si>
  <si>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</si>
  <si>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</si>
  <si>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</si>
  <si>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</si>
  <si>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</si>
  <si>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</si>
  <si>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</si>
  <si>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</si>
  <si>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</si>
  <si>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</si>
  <si>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</si>
  <si>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</si>
  <si>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</si>
  <si>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</si>
  <si>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</si>
  <si>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</si>
  <si>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</si>
  <si>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</si>
  <si>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</si>
  <si>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</si>
  <si>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</si>
  <si>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</si>
  <si>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</si>
  <si>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</si>
  <si>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</si>
  <si>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</si>
  <si>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</si>
  <si>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</si>
  <si>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</si>
  <si>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</si>
  <si>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</si>
  <si>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</si>
  <si>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</si>
  <si>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</si>
  <si>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</si>
  <si>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</si>
  <si>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</si>
  <si>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</si>
  <si>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</si>
  <si>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</si>
  <si>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</si>
  <si>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</si>
  <si>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</si>
  <si>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</si>
  <si>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</si>
  <si>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</si>
  <si>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</si>
  <si>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</si>
  <si>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</si>
  <si>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</si>
  <si>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</si>
  <si>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</si>
  <si>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</si>
  <si>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</si>
  <si>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</si>
  <si>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</si>
  <si>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</si>
  <si>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</si>
  <si>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</si>
  <si>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</si>
  <si>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</si>
  <si>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</si>
  <si>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</si>
  <si>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</si>
  <si>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</si>
  <si>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</si>
  <si>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</si>
  <si>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</si>
  <si>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</si>
  <si>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</si>
  <si>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</si>
  <si>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</si>
  <si>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</si>
  <si>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</si>
  <si>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</si>
  <si>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</si>
  <si>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</si>
  <si>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</si>
  <si>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</si>
  <si>
    <t>Full strata for single stock species</t>
  </si>
  <si>
    <t>GCV increased</t>
  </si>
  <si>
    <t>Deviance Explained Increased</t>
  </si>
  <si>
    <t>Updated StockSMART data</t>
  </si>
  <si>
    <t>Stock areas expanded beyond EPUs</t>
  </si>
  <si>
    <t>All data used from selected indices for GAMs</t>
  </si>
  <si>
    <t>Updated plankton indices</t>
  </si>
  <si>
    <t>32,125 NEFSC survey records not assigned EPU out of 273,626</t>
  </si>
  <si>
    <t>n diff</t>
  </si>
  <si>
    <t>Rexamine removing outliers: mean instead of 100 before removing 1std dev</t>
  </si>
  <si>
    <t>Outliers</t>
  </si>
  <si>
    <t>Use EPU_expanded in survdat file (now 11,500 rows are missing EPU or 6,485/273,626 of final data without outliers):</t>
  </si>
  <si>
    <t>Rexamine removing outliers: only remove extreme outliers ( indwt &lt;0.005, length&lt;0, RelCond &gt;300)</t>
  </si>
  <si>
    <t>% n diff</t>
  </si>
  <si>
    <t>Removing outliers: same as AK2, plus remove outside of 2*Std Dev</t>
  </si>
  <si>
    <t>small/large index used:</t>
  </si>
  <si>
    <t>EPU</t>
  </si>
  <si>
    <t>spring</t>
  </si>
  <si>
    <t>fall</t>
  </si>
  <si>
    <t>annual</t>
  </si>
  <si>
    <t>Annual</t>
  </si>
  <si>
    <t>%n diff</t>
  </si>
  <si>
    <t>6 spring</t>
  </si>
  <si>
    <t>2 fall</t>
  </si>
  <si>
    <t>5 annual</t>
  </si>
  <si>
    <t>23 EPU</t>
  </si>
  <si>
    <t>8/3/2021 updated without small/large copepod idex by EPU, including by strata for spring, fall, annual</t>
  </si>
  <si>
    <t>9 spring</t>
  </si>
  <si>
    <t>2 not modeled</t>
  </si>
  <si>
    <t>8 fall</t>
  </si>
  <si>
    <t>12 annual</t>
  </si>
  <si>
    <t>8/4/2021 updated with only small/large copepod idex by strata for annual (not EPU, or strata for spring or fall)</t>
  </si>
  <si>
    <t>8/2/2021 updated with small/large copepod indices by strata for spring, fall and annual (keeping small/large by EPU)</t>
  </si>
  <si>
    <t>%n decrease from 2stdev</t>
  </si>
  <si>
    <t>10 not modeled</t>
  </si>
  <si>
    <t>27 not modeled</t>
  </si>
  <si>
    <t>Completed 7/23/2021 (Andy referenced original data after variables selected instead of leaving out rows where values were missing from variables not used in final model)</t>
  </si>
  <si>
    <t>gam.check p&lt;0.05</t>
  </si>
  <si>
    <t>no</t>
  </si>
  <si>
    <t>yes</t>
  </si>
  <si>
    <t>need to change to ITIScodes? Missing ITIScodes too. Back to StockName</t>
  </si>
  <si>
    <t>Small/large copepod by strata</t>
  </si>
  <si>
    <t>Small/large index used:</t>
  </si>
  <si>
    <t>Species with Stock Biomass and Fproxy:</t>
  </si>
  <si>
    <t>Run through automate_fit_best_model.R to pull all data from selected variables for GAM run, skip this step and run through automate_select_variable.R to only use data without missing data from all variables</t>
  </si>
  <si>
    <t>Last output from finalModel runs</t>
  </si>
  <si>
    <t>full strata for single species, not adding back in data that was  missing from variables not used in final model, zooplankton by EPU, removed outliers outside of 2StdDev</t>
  </si>
  <si>
    <t>% Dev Expl diff</t>
  </si>
  <si>
    <t>finalModels_F_TotBiom_noNA_ZooplEPU.RDS</t>
  </si>
  <si>
    <t>Same as column CZ but adding StockSMART Fmort and Total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</si>
</sst>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1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4" fillId="38" borderId="0" xfId="0" applyFont="1" applyFill="1"/>
    <xf numFmtId="164" fontId="0" fillId="0" borderId="0" xfId="0" applyNumberFormat="1"/>
    <xf numFmtId="0" fontId="0" fillId="41" borderId="0" xfId="0" applyFill="1" applyAlignment="1"/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21" fillId="0" borderId="49" xfId="0" applyFont="1" applyBorder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0" xfId="0" applyFont="1"/>
    <xf numFmtId="0" fontId="16" fillId="0" borderId="46" xfId="0" applyFont="1" applyBorder="1" applyAlignment="1">
      <alignment wrapText="1"/>
    </xf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55" xfId="0" applyFill="1" applyBorder="1"/>
    <xf numFmtId="0" fontId="14" fillId="0" borderId="53" xfId="0" applyFont="1" applyFill="1" applyBorder="1"/>
    <xf numFmtId="0" fontId="14" fillId="0" borderId="55" xfId="0" applyFont="1" applyFill="1" applyBorder="1"/>
    <xf numFmtId="0" fontId="16" fillId="0" borderId="46" xfId="0" applyFont="1" applyFill="1" applyBorder="1" applyAlignment="1">
      <alignment wrapText="1"/>
    </xf>
    <xf numFmtId="0" fontId="22" fillId="0" borderId="0" xfId="0" applyFont="1"/>
    <xf numFmtId="0" fontId="16" fillId="0" borderId="56" xfId="0" applyFont="1" applyFill="1" applyBorder="1" applyAlignment="1">
      <alignment wrapText="1"/>
    </xf>
    <xf numFmtId="0" fontId="16" fillId="0" borderId="49" xfId="0" applyFont="1" applyBorder="1" applyAlignment="1">
      <alignment wrapText="1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39" borderId="0" xfId="0" applyFill="1" applyAlignment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37" priority="12" operator="greaterThanOrEqual">
      <formula>0.05</formula>
    </cfRule>
  </conditionalFormatting>
  <conditionalFormatting sqref="B1:B118 B120:B1048576">
    <cfRule type="cellIs" dxfId="136" priority="10" operator="lessThan">
      <formula>0.01</formula>
    </cfRule>
    <cfRule type="cellIs" dxfId="135" priority="11" operator="lessThan">
      <formula>0.05</formula>
    </cfRule>
  </conditionalFormatting>
  <conditionalFormatting sqref="K1:K1048576">
    <cfRule type="cellIs" dxfId="134" priority="7" operator="greaterThan">
      <formula>0.05</formula>
    </cfRule>
  </conditionalFormatting>
  <conditionalFormatting sqref="I1:I85 I119:I1048576 I87:I117">
    <cfRule type="cellIs" dxfId="133" priority="5" operator="lessThan">
      <formula>0.01</formula>
    </cfRule>
    <cfRule type="cellIs" dxfId="132" priority="6" operator="lessThan">
      <formula>0.05</formula>
    </cfRule>
  </conditionalFormatting>
  <conditionalFormatting sqref="I118">
    <cfRule type="cellIs" dxfId="131" priority="3" operator="lessThan">
      <formula>0.01</formula>
    </cfRule>
    <cfRule type="cellIs" dxfId="130" priority="4" operator="lessThan">
      <formula>0.05</formula>
    </cfRule>
  </conditionalFormatting>
  <conditionalFormatting sqref="I86">
    <cfRule type="cellIs" dxfId="129" priority="1" operator="lessThan">
      <formula>0.01</formula>
    </cfRule>
    <cfRule type="cellIs" dxfId="128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27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26" priority="40" operator="lessThan">
      <formula>0.01</formula>
    </cfRule>
    <cfRule type="cellIs" dxfId="125" priority="41" operator="lessThan">
      <formula>0.05</formula>
    </cfRule>
  </conditionalFormatting>
  <conditionalFormatting sqref="G2:G31">
    <cfRule type="cellIs" dxfId="124" priority="36" operator="greaterThanOrEqual">
      <formula>0.05</formula>
    </cfRule>
  </conditionalFormatting>
  <conditionalFormatting sqref="F2:F31">
    <cfRule type="cellIs" dxfId="123" priority="34" operator="lessThan">
      <formula>0.01</formula>
    </cfRule>
    <cfRule type="cellIs" dxfId="122" priority="35" operator="lessThan">
      <formula>0.05</formula>
    </cfRule>
  </conditionalFormatting>
  <conditionalFormatting sqref="I2:I31">
    <cfRule type="cellIs" dxfId="121" priority="33" operator="greaterThanOrEqual">
      <formula>0.05</formula>
    </cfRule>
  </conditionalFormatting>
  <conditionalFormatting sqref="H2:H31">
    <cfRule type="cellIs" dxfId="120" priority="31" operator="lessThan">
      <formula>0.01</formula>
    </cfRule>
    <cfRule type="cellIs" dxfId="119" priority="32" operator="lessThan">
      <formula>0.05</formula>
    </cfRule>
  </conditionalFormatting>
  <conditionalFormatting sqref="K2:K31">
    <cfRule type="cellIs" dxfId="118" priority="30" operator="greaterThanOrEqual">
      <formula>0.05</formula>
    </cfRule>
  </conditionalFormatting>
  <conditionalFormatting sqref="J2:J31">
    <cfRule type="cellIs" dxfId="117" priority="28" operator="lessThan">
      <formula>0.01</formula>
    </cfRule>
    <cfRule type="cellIs" dxfId="116" priority="29" operator="lessThan">
      <formula>0.05</formula>
    </cfRule>
  </conditionalFormatting>
  <conditionalFormatting sqref="M2:M31">
    <cfRule type="cellIs" dxfId="115" priority="27" operator="greaterThanOrEqual">
      <formula>0.05</formula>
    </cfRule>
  </conditionalFormatting>
  <conditionalFormatting sqref="L2:L31">
    <cfRule type="cellIs" dxfId="114" priority="25" operator="lessThan">
      <formula>0.01</formula>
    </cfRule>
    <cfRule type="cellIs" dxfId="113" priority="26" operator="lessThan">
      <formula>0.05</formula>
    </cfRule>
  </conditionalFormatting>
  <conditionalFormatting sqref="O2:O31">
    <cfRule type="cellIs" dxfId="112" priority="24" operator="greaterThanOrEqual">
      <formula>0.05</formula>
    </cfRule>
  </conditionalFormatting>
  <conditionalFormatting sqref="N2:N31">
    <cfRule type="cellIs" dxfId="111" priority="22" operator="lessThan">
      <formula>0.01</formula>
    </cfRule>
    <cfRule type="cellIs" dxfId="110" priority="23" operator="lessThan">
      <formula>0.05</formula>
    </cfRule>
  </conditionalFormatting>
  <conditionalFormatting sqref="Q2:Q31">
    <cfRule type="cellIs" dxfId="109" priority="21" operator="greaterThanOrEqual">
      <formula>0.05</formula>
    </cfRule>
  </conditionalFormatting>
  <conditionalFormatting sqref="P2:P31">
    <cfRule type="cellIs" dxfId="108" priority="19" operator="lessThan">
      <formula>0.01</formula>
    </cfRule>
    <cfRule type="cellIs" dxfId="107" priority="20" operator="lessThan">
      <formula>0.05</formula>
    </cfRule>
  </conditionalFormatting>
  <conditionalFormatting sqref="S2:S31">
    <cfRule type="cellIs" dxfId="106" priority="18" operator="greaterThanOrEqual">
      <formula>0.05</formula>
    </cfRule>
  </conditionalFormatting>
  <conditionalFormatting sqref="R2:R31">
    <cfRule type="cellIs" dxfId="105" priority="16" operator="lessThan">
      <formula>0.01</formula>
    </cfRule>
    <cfRule type="cellIs" dxfId="104" priority="17" operator="lessThan">
      <formula>0.05</formula>
    </cfRule>
  </conditionalFormatting>
  <conditionalFormatting sqref="U2:U31">
    <cfRule type="cellIs" dxfId="103" priority="15" operator="greaterThanOrEqual">
      <formula>0.05</formula>
    </cfRule>
  </conditionalFormatting>
  <conditionalFormatting sqref="T2:T31">
    <cfRule type="cellIs" dxfId="102" priority="13" operator="lessThan">
      <formula>0.01</formula>
    </cfRule>
    <cfRule type="cellIs" dxfId="101" priority="14" operator="lessThan">
      <formula>0.05</formula>
    </cfRule>
  </conditionalFormatting>
  <conditionalFormatting sqref="W2:W31">
    <cfRule type="cellIs" dxfId="100" priority="12" operator="greaterThanOrEqual">
      <formula>0.05</formula>
    </cfRule>
  </conditionalFormatting>
  <conditionalFormatting sqref="V2:V31">
    <cfRule type="cellIs" dxfId="99" priority="10" operator="lessThan">
      <formula>0.01</formula>
    </cfRule>
    <cfRule type="cellIs" dxfId="98" priority="11" operator="lessThan">
      <formula>0.05</formula>
    </cfRule>
  </conditionalFormatting>
  <conditionalFormatting sqref="Y2:Y31">
    <cfRule type="cellIs" dxfId="97" priority="9" operator="greaterThanOrEqual">
      <formula>0.05</formula>
    </cfRule>
  </conditionalFormatting>
  <conditionalFormatting sqref="X2:X31">
    <cfRule type="cellIs" dxfId="96" priority="7" operator="lessThan">
      <formula>0.01</formula>
    </cfRule>
    <cfRule type="cellIs" dxfId="95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94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93" priority="48" operator="lessThan">
      <formula>0.01</formula>
    </cfRule>
    <cfRule type="cellIs" dxfId="92" priority="49" operator="lessThan">
      <formula>0.05</formula>
    </cfRule>
  </conditionalFormatting>
  <conditionalFormatting sqref="F2:F31">
    <cfRule type="cellIs" dxfId="91" priority="45" operator="lessThan">
      <formula>0.01</formula>
    </cfRule>
    <cfRule type="cellIs" dxfId="90" priority="46" operator="lessThan">
      <formula>0.05</formula>
    </cfRule>
  </conditionalFormatting>
  <conditionalFormatting sqref="H2:H31">
    <cfRule type="cellIs" dxfId="89" priority="42" operator="lessThan">
      <formula>0.01</formula>
    </cfRule>
    <cfRule type="cellIs" dxfId="88" priority="43" operator="lessThan">
      <formula>0.05</formula>
    </cfRule>
  </conditionalFormatting>
  <conditionalFormatting sqref="J2 J5 J10 J14 J17:J18 J21:J22 J24:J25 J27:J29">
    <cfRule type="cellIs" dxfId="87" priority="39" operator="lessThan">
      <formula>0.01</formula>
    </cfRule>
    <cfRule type="cellIs" dxfId="86" priority="40" operator="lessThan">
      <formula>0.05</formula>
    </cfRule>
  </conditionalFormatting>
  <conditionalFormatting sqref="M2:M31 L5 L10 L14 L17:L18 L21:L22 L27:L29 L24:L25">
    <cfRule type="cellIs" dxfId="85" priority="38" operator="greaterThanOrEqual">
      <formula>0.05</formula>
    </cfRule>
  </conditionalFormatting>
  <conditionalFormatting sqref="L2:L4 L6:L9 L11:L13 L15:L16 L19:L20 L23 L30:L31 L26">
    <cfRule type="cellIs" dxfId="84" priority="36" operator="lessThan">
      <formula>0.01</formula>
    </cfRule>
    <cfRule type="cellIs" dxfId="83" priority="37" operator="lessThan">
      <formula>0.05</formula>
    </cfRule>
  </conditionalFormatting>
  <conditionalFormatting sqref="O2:O31">
    <cfRule type="cellIs" dxfId="82" priority="35" operator="greaterThanOrEqual">
      <formula>0.05</formula>
    </cfRule>
  </conditionalFormatting>
  <conditionalFormatting sqref="N2:N31">
    <cfRule type="cellIs" dxfId="81" priority="33" operator="lessThan">
      <formula>0.01</formula>
    </cfRule>
    <cfRule type="cellIs" dxfId="80" priority="34" operator="lessThan">
      <formula>0.05</formula>
    </cfRule>
  </conditionalFormatting>
  <conditionalFormatting sqref="Q2:Q16 Q30:Q31 Q18:Q26 P4:P9 P11 P13:P15 P19:P21 P24 P30">
    <cfRule type="cellIs" dxfId="79" priority="29" operator="greaterThanOrEqual">
      <formula>0.05</formula>
    </cfRule>
  </conditionalFormatting>
  <conditionalFormatting sqref="P2:P3 P31 P18 P10 P12 P16 P22:P23 P25:P26">
    <cfRule type="cellIs" dxfId="78" priority="27" operator="lessThan">
      <formula>0.01</formula>
    </cfRule>
    <cfRule type="cellIs" dxfId="77" priority="28" operator="lessThan">
      <formula>0.05</formula>
    </cfRule>
  </conditionalFormatting>
  <conditionalFormatting sqref="S14:S15">
    <cfRule type="cellIs" dxfId="76" priority="17" operator="greaterThanOrEqual">
      <formula>0.05</formula>
    </cfRule>
  </conditionalFormatting>
  <conditionalFormatting sqref="R14:R15">
    <cfRule type="cellIs" dxfId="75" priority="15" operator="lessThan">
      <formula>0.01</formula>
    </cfRule>
    <cfRule type="cellIs" dxfId="74" priority="16" operator="lessThan">
      <formula>0.05</formula>
    </cfRule>
  </conditionalFormatting>
  <conditionalFormatting sqref="S2:S4 S16:S31 S6:S13 R10 R12 R16:R18 R22:R23 R25:R29 R31 R3">
    <cfRule type="cellIs" dxfId="73" priority="20" operator="greaterThanOrEqual">
      <formula>0.05</formula>
    </cfRule>
  </conditionalFormatting>
  <conditionalFormatting sqref="R2 R19:R21 R6:R9 R11 R13 R24 R30 R4">
    <cfRule type="cellIs" dxfId="72" priority="18" operator="lessThan">
      <formula>0.01</formula>
    </cfRule>
    <cfRule type="cellIs" dxfId="71" priority="19" operator="lessThan">
      <formula>0.05</formula>
    </cfRule>
  </conditionalFormatting>
  <conditionalFormatting sqref="Q27:Q29">
    <cfRule type="cellIs" dxfId="70" priority="14" operator="greaterThanOrEqual">
      <formula>0.05</formula>
    </cfRule>
  </conditionalFormatting>
  <conditionalFormatting sqref="P27:P29">
    <cfRule type="cellIs" dxfId="69" priority="12" operator="lessThan">
      <formula>0.01</formula>
    </cfRule>
    <cfRule type="cellIs" dxfId="68" priority="13" operator="lessThan">
      <formula>0.05</formula>
    </cfRule>
  </conditionalFormatting>
  <conditionalFormatting sqref="Q17">
    <cfRule type="cellIs" dxfId="67" priority="11" operator="greaterThanOrEqual">
      <formula>0.05</formula>
    </cfRule>
  </conditionalFormatting>
  <conditionalFormatting sqref="P17">
    <cfRule type="cellIs" dxfId="66" priority="9" operator="lessThan">
      <formula>0.01</formula>
    </cfRule>
    <cfRule type="cellIs" dxfId="65" priority="10" operator="lessThan">
      <formula>0.05</formula>
    </cfRule>
  </conditionalFormatting>
  <conditionalFormatting sqref="S5">
    <cfRule type="cellIs" dxfId="64" priority="8" operator="greaterThanOrEqual">
      <formula>0.05</formula>
    </cfRule>
  </conditionalFormatting>
  <conditionalFormatting sqref="R5">
    <cfRule type="cellIs" dxfId="63" priority="6" operator="lessThan">
      <formula>0.01</formula>
    </cfRule>
    <cfRule type="cellIs" dxfId="62" priority="7" operator="lessThan">
      <formula>0.05</formula>
    </cfRule>
  </conditionalFormatting>
  <conditionalFormatting sqref="C121:C1048576 C1:C17 C19:C26 C28 C30:C119 B31:B37">
    <cfRule type="cellIs" dxfId="61" priority="5" operator="greaterThanOrEqual">
      <formula>0.05</formula>
    </cfRule>
  </conditionalFormatting>
  <conditionalFormatting sqref="E2:E17 E19:E26 E28 E30">
    <cfRule type="cellIs" dxfId="60" priority="4" operator="greaterThanOrEqual">
      <formula>0.05</formula>
    </cfRule>
  </conditionalFormatting>
  <conditionalFormatting sqref="G2:G31">
    <cfRule type="cellIs" dxfId="59" priority="3" operator="greaterThanOrEqual">
      <formula>0.05</formula>
    </cfRule>
  </conditionalFormatting>
  <conditionalFormatting sqref="I2:I31">
    <cfRule type="cellIs" dxfId="58" priority="2" operator="greaterThanOrEqual">
      <formula>0.05</formula>
    </cfRule>
  </conditionalFormatting>
  <conditionalFormatting sqref="K2:K31 J3:J4 J6:J9 J11:J13 J15:J16 J19:J20 J23 J26 J30:J31">
    <cfRule type="cellIs" dxfId="57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56" priority="21" operator="greaterThan">
      <formula>0.1</formula>
    </cfRule>
  </conditionalFormatting>
  <conditionalFormatting sqref="B1:G1048576">
    <cfRule type="cellIs" dxfId="55" priority="19" operator="lessThan">
      <formula>0.01</formula>
    </cfRule>
    <cfRule type="cellIs" dxfId="54" priority="20" operator="lessThan">
      <formula>0.05</formula>
    </cfRule>
  </conditionalFormatting>
  <conditionalFormatting sqref="L55:L77">
    <cfRule type="cellIs" dxfId="53" priority="18" operator="greaterThan">
      <formula>0.1</formula>
    </cfRule>
  </conditionalFormatting>
  <conditionalFormatting sqref="H55:H77">
    <cfRule type="cellIs" dxfId="52" priority="17" operator="greaterThan">
      <formula>0.1</formula>
    </cfRule>
  </conditionalFormatting>
  <conditionalFormatting sqref="H81:H104">
    <cfRule type="cellIs" dxfId="51" priority="15" operator="lessThan">
      <formula>0.01</formula>
    </cfRule>
    <cfRule type="cellIs" dxfId="50" priority="16" operator="lessThan">
      <formula>0.05</formula>
    </cfRule>
  </conditionalFormatting>
  <conditionalFormatting sqref="J81:J104">
    <cfRule type="cellIs" dxfId="49" priority="14" operator="greaterThan">
      <formula>0.1</formula>
    </cfRule>
  </conditionalFormatting>
  <conditionalFormatting sqref="H109:H132">
    <cfRule type="cellIs" dxfId="48" priority="12" operator="lessThan">
      <formula>0.01</formula>
    </cfRule>
    <cfRule type="cellIs" dxfId="47" priority="13" operator="lessThan">
      <formula>0.05</formula>
    </cfRule>
  </conditionalFormatting>
  <conditionalFormatting sqref="J109:J132">
    <cfRule type="cellIs" dxfId="46" priority="11" operator="greaterThan">
      <formula>0.1</formula>
    </cfRule>
  </conditionalFormatting>
  <conditionalFormatting sqref="J136:J159">
    <cfRule type="cellIs" dxfId="45" priority="8" operator="greaterThan">
      <formula>0.1</formula>
    </cfRule>
  </conditionalFormatting>
  <conditionalFormatting sqref="H136:H159">
    <cfRule type="cellIs" dxfId="44" priority="9" operator="lessThan">
      <formula>0.01</formula>
    </cfRule>
    <cfRule type="cellIs" dxfId="43" priority="10" operator="lessThan">
      <formula>0.05</formula>
    </cfRule>
  </conditionalFormatting>
  <conditionalFormatting sqref="J164:J187">
    <cfRule type="cellIs" dxfId="42" priority="5" operator="greaterThan">
      <formula>0.1</formula>
    </cfRule>
  </conditionalFormatting>
  <conditionalFormatting sqref="H164:H187">
    <cfRule type="cellIs" dxfId="41" priority="6" operator="lessThan">
      <formula>0.01</formula>
    </cfRule>
    <cfRule type="cellIs" dxfId="40" priority="7" operator="lessThan">
      <formula>0.05</formula>
    </cfRule>
  </conditionalFormatting>
  <conditionalFormatting sqref="Y164:Y192">
    <cfRule type="cellIs" dxfId="39" priority="3" operator="greaterThan">
      <formula>0</formula>
    </cfRule>
  </conditionalFormatting>
  <conditionalFormatting sqref="T164:T192">
    <cfRule type="cellIs" dxfId="38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105" t="s">
        <v>107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  <c r="N2" s="2"/>
      <c r="O2" s="3"/>
      <c r="Q2" s="1"/>
      <c r="R2" s="105" t="s">
        <v>107</v>
      </c>
      <c r="S2" s="106"/>
      <c r="T2" s="106"/>
      <c r="U2" s="106"/>
      <c r="V2" s="106"/>
      <c r="W2" s="106"/>
      <c r="X2" s="106"/>
      <c r="Y2" s="106"/>
      <c r="Z2" s="106"/>
      <c r="AA2" s="107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111" t="s">
        <v>111</v>
      </c>
      <c r="D3" s="113" t="s">
        <v>40</v>
      </c>
      <c r="E3" s="111" t="s">
        <v>1</v>
      </c>
      <c r="F3" s="108" t="s">
        <v>108</v>
      </c>
      <c r="G3" s="109"/>
      <c r="H3" s="108" t="s">
        <v>109</v>
      </c>
      <c r="I3" s="110"/>
      <c r="J3" s="109"/>
      <c r="K3" s="108" t="s">
        <v>110</v>
      </c>
      <c r="L3" s="110"/>
      <c r="M3" s="109"/>
      <c r="N3" s="5"/>
      <c r="O3" s="6"/>
      <c r="Q3" s="1"/>
      <c r="R3" s="4"/>
      <c r="S3" s="111" t="s">
        <v>111</v>
      </c>
      <c r="T3" s="108" t="s">
        <v>108</v>
      </c>
      <c r="U3" s="109"/>
      <c r="V3" s="108" t="s">
        <v>109</v>
      </c>
      <c r="W3" s="110"/>
      <c r="X3" s="109"/>
      <c r="Y3" s="108" t="s">
        <v>110</v>
      </c>
      <c r="Z3" s="110"/>
      <c r="AA3" s="109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112"/>
      <c r="D4" s="114"/>
      <c r="E4" s="112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112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37" priority="18" operator="lessThan">
      <formula>0.01</formula>
    </cfRule>
    <cfRule type="cellIs" dxfId="36" priority="19" operator="lessThan">
      <formula>0.05</formula>
    </cfRule>
  </conditionalFormatting>
  <conditionalFormatting sqref="O1:O1048576">
    <cfRule type="cellIs" dxfId="35" priority="14" operator="greaterThan">
      <formula>0.1</formula>
    </cfRule>
  </conditionalFormatting>
  <conditionalFormatting sqref="AX4:AX27">
    <cfRule type="cellIs" dxfId="34" priority="12" operator="greaterThan">
      <formula>0.1</formula>
    </cfRule>
  </conditionalFormatting>
  <conditionalFormatting sqref="AQ4:AV27">
    <cfRule type="cellIs" dxfId="33" priority="10" operator="lessThan">
      <formula>0.01</formula>
    </cfRule>
    <cfRule type="cellIs" dxfId="32" priority="11" operator="lessThan">
      <formula>0.05</formula>
    </cfRule>
  </conditionalFormatting>
  <conditionalFormatting sqref="AF4:AI27">
    <cfRule type="cellIs" dxfId="31" priority="8" operator="lessThan">
      <formula>0.01</formula>
    </cfRule>
    <cfRule type="cellIs" dxfId="30" priority="9" operator="lessThan">
      <formula>0.05</formula>
    </cfRule>
  </conditionalFormatting>
  <conditionalFormatting sqref="AK4:AK27">
    <cfRule type="cellIs" dxfId="29" priority="7" operator="greaterThan">
      <formula>0.1</formula>
    </cfRule>
  </conditionalFormatting>
  <conditionalFormatting sqref="BJ4:BJ27">
    <cfRule type="cellIs" dxfId="28" priority="6" operator="greaterThan">
      <formula>0.1</formula>
    </cfRule>
  </conditionalFormatting>
  <conditionalFormatting sqref="BB4:BH27">
    <cfRule type="cellIs" dxfId="27" priority="4" operator="lessThan">
      <formula>0.01</formula>
    </cfRule>
    <cfRule type="cellIs" dxfId="26" priority="5" operator="lessThan">
      <formula>0.05</formula>
    </cfRule>
  </conditionalFormatting>
  <conditionalFormatting sqref="BJ28:BJ32">
    <cfRule type="cellIs" dxfId="25" priority="3" operator="greaterThan">
      <formula>0.1</formula>
    </cfRule>
  </conditionalFormatting>
  <conditionalFormatting sqref="BB28:BH32">
    <cfRule type="cellIs" dxfId="24" priority="1" operator="lessThan">
      <formula>0.01</formula>
    </cfRule>
    <cfRule type="cellIs" dxfId="23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H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22" priority="6" operator="lessThan">
      <formula>0.01</formula>
    </cfRule>
    <cfRule type="cellIs" dxfId="21" priority="7" operator="lessThan">
      <formula>0.05</formula>
    </cfRule>
  </conditionalFormatting>
  <conditionalFormatting sqref="D1:D1048576">
    <cfRule type="cellIs" dxfId="20" priority="4" operator="greaterThanOrEqual">
      <formula>0.05</formula>
    </cfRule>
  </conditionalFormatting>
  <conditionalFormatting sqref="L1:L1048576">
    <cfRule type="cellIs" dxfId="19" priority="3" operator="greaterThanOrEqual">
      <formula>0.05</formula>
    </cfRule>
  </conditionalFormatting>
  <conditionalFormatting sqref="J1:J1048576">
    <cfRule type="cellIs" dxfId="18" priority="1" operator="lessThan">
      <formula>0.01</formula>
    </cfRule>
    <cfRule type="cellIs" dxfId="17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B1" zoomScale="114" workbookViewId="0">
      <selection activeCell="AD7" sqref="AD7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116" t="s">
        <v>178</v>
      </c>
      <c r="X2" s="117"/>
      <c r="Y2" s="115" t="s">
        <v>179</v>
      </c>
      <c r="Z2" s="115"/>
      <c r="AA2" s="115"/>
      <c r="AB2" s="115"/>
      <c r="AC2" s="63" t="s">
        <v>180</v>
      </c>
      <c r="AD2" s="115" t="s">
        <v>181</v>
      </c>
      <c r="AE2" s="115"/>
      <c r="AF2" s="115"/>
      <c r="AG2" s="115"/>
      <c r="AH2" s="115"/>
      <c r="AI2" s="115" t="s">
        <v>108</v>
      </c>
      <c r="AJ2" s="115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16" priority="1" operator="lessThan">
      <formula>-0.3</formula>
    </cfRule>
    <cfRule type="cellIs" dxfId="15" priority="2" operator="lessThan">
      <formula>-0.1</formula>
    </cfRule>
    <cfRule type="cellIs" dxfId="14" priority="3" operator="greaterThan">
      <formula>0.3</formula>
    </cfRule>
    <cfRule type="cellIs" dxfId="13" priority="4" operator="greaterThan">
      <formula>0.1</formula>
    </cfRule>
    <cfRule type="cellIs" dxfId="12" priority="5" operator="greaterThan">
      <formula>0.3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9"/>
  <sheetViews>
    <sheetView tabSelected="1" topLeftCell="A7" zoomScale="88" workbookViewId="0">
      <pane xSplit="1" topLeftCell="DH1" activePane="topRight" state="frozen"/>
      <selection pane="topRight" activeCell="DN18" sqref="DN18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4" max="6" width="8.7265625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1" max="11" width="8.7265625" customWidth="1"/>
    <col min="12" max="12" width="10.26953125" customWidth="1"/>
    <col min="13" max="14" width="8.7265625" customWidth="1"/>
    <col min="15" max="15" width="10.26953125" customWidth="1"/>
    <col min="16" max="16" width="9.81640625" customWidth="1"/>
    <col min="17" max="17" width="8.7265625" customWidth="1"/>
    <col min="18" max="18" width="11.26953125" customWidth="1"/>
    <col min="19" max="22" width="8.7265625" customWidth="1"/>
    <col min="23" max="25" width="8.81640625" customWidth="1"/>
    <col min="26" max="44" width="8.7265625" customWidth="1"/>
    <col min="54" max="73" width="8.7265625" customWidth="1"/>
    <col min="81" max="81" width="11.54296875" customWidth="1"/>
    <col min="91" max="91" width="12.453125" bestFit="1" customWidth="1"/>
    <col min="99" max="99" width="10" customWidth="1"/>
  </cols>
  <sheetData>
    <row r="1" spans="1:120" s="73" customFormat="1" x14ac:dyDescent="0.35">
      <c r="B1" s="76" t="s">
        <v>216</v>
      </c>
      <c r="C1" s="103"/>
      <c r="D1" s="102"/>
      <c r="E1" s="102"/>
      <c r="F1" s="77" t="s">
        <v>214</v>
      </c>
      <c r="G1" s="102"/>
      <c r="H1" s="102"/>
      <c r="I1" s="102"/>
      <c r="J1" s="102"/>
      <c r="K1" s="102"/>
      <c r="L1" s="102"/>
      <c r="M1" s="102"/>
      <c r="N1" s="102"/>
      <c r="O1" s="102"/>
      <c r="P1" s="74" t="s">
        <v>215</v>
      </c>
      <c r="R1" s="102"/>
      <c r="S1" s="72" t="s">
        <v>212</v>
      </c>
      <c r="W1" s="73" t="s">
        <v>213</v>
      </c>
      <c r="BH1" s="73" t="s">
        <v>224</v>
      </c>
      <c r="BP1" s="104" t="s">
        <v>261</v>
      </c>
      <c r="CG1" s="73" t="s">
        <v>258</v>
      </c>
      <c r="CZ1" s="73" t="s">
        <v>262</v>
      </c>
      <c r="DI1" s="73" t="s">
        <v>265</v>
      </c>
    </row>
    <row r="2" spans="1:120" x14ac:dyDescent="0.35">
      <c r="B2" s="62" t="s">
        <v>210</v>
      </c>
      <c r="AD2" t="s">
        <v>226</v>
      </c>
      <c r="AK2" t="s">
        <v>229</v>
      </c>
      <c r="AS2" t="s">
        <v>231</v>
      </c>
      <c r="BB2" t="s">
        <v>257</v>
      </c>
      <c r="BH2" t="s">
        <v>228</v>
      </c>
      <c r="BP2" t="s">
        <v>253</v>
      </c>
      <c r="BW2" s="73" t="s">
        <v>249</v>
      </c>
      <c r="CF2" t="s">
        <v>243</v>
      </c>
      <c r="CO2" t="s">
        <v>248</v>
      </c>
      <c r="CZ2" t="s">
        <v>263</v>
      </c>
      <c r="DI2" t="s">
        <v>266</v>
      </c>
    </row>
    <row r="3" spans="1:120" s="69" customFormat="1" ht="29" x14ac:dyDescent="0.35">
      <c r="B3" s="118" t="s">
        <v>178</v>
      </c>
      <c r="C3" s="119"/>
      <c r="D3" s="120" t="s">
        <v>179</v>
      </c>
      <c r="E3" s="120"/>
      <c r="F3" s="120"/>
      <c r="G3" s="120"/>
      <c r="H3" s="70" t="s">
        <v>180</v>
      </c>
      <c r="I3" s="120" t="s">
        <v>181</v>
      </c>
      <c r="J3" s="120"/>
      <c r="K3" s="120"/>
      <c r="L3" s="120"/>
      <c r="M3" s="120"/>
      <c r="N3" s="120" t="s">
        <v>108</v>
      </c>
      <c r="O3" s="120"/>
      <c r="P3" s="70" t="s">
        <v>183</v>
      </c>
      <c r="Q3" s="70" t="s">
        <v>182</v>
      </c>
      <c r="R3" s="70" t="s">
        <v>193</v>
      </c>
      <c r="W3" s="73" t="s">
        <v>217</v>
      </c>
      <c r="AD3" s="73" t="s">
        <v>227</v>
      </c>
      <c r="AK3" s="73" t="s">
        <v>227</v>
      </c>
      <c r="AS3" s="80" t="s">
        <v>227</v>
      </c>
      <c r="BB3" s="73" t="s">
        <v>220</v>
      </c>
      <c r="BH3" s="73" t="s">
        <v>221</v>
      </c>
      <c r="BP3" s="73" t="s">
        <v>222</v>
      </c>
      <c r="BU3"/>
      <c r="BW3" s="73" t="s">
        <v>223</v>
      </c>
      <c r="CF3" s="73" t="s">
        <v>223</v>
      </c>
      <c r="CO3" s="73" t="s">
        <v>223</v>
      </c>
    </row>
    <row r="4" spans="1:120" s="69" customFormat="1" ht="47" customHeight="1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  <c r="Z4" s="69" t="s">
        <v>218</v>
      </c>
      <c r="AA4" s="69" t="s">
        <v>219</v>
      </c>
      <c r="AB4" s="69" t="s">
        <v>225</v>
      </c>
      <c r="AD4" s="69" t="s">
        <v>4</v>
      </c>
      <c r="AE4" s="69" t="s">
        <v>3</v>
      </c>
      <c r="AF4" s="69" t="s">
        <v>5</v>
      </c>
      <c r="AG4" s="69" t="s">
        <v>218</v>
      </c>
      <c r="AH4" s="69" t="s">
        <v>219</v>
      </c>
      <c r="AI4" s="69" t="s">
        <v>225</v>
      </c>
      <c r="AK4" s="69" t="s">
        <v>4</v>
      </c>
      <c r="AL4" s="69" t="s">
        <v>3</v>
      </c>
      <c r="AM4" s="69" t="s">
        <v>5</v>
      </c>
      <c r="AN4" s="69" t="s">
        <v>218</v>
      </c>
      <c r="AO4" s="69" t="s">
        <v>219</v>
      </c>
      <c r="AP4" s="69" t="s">
        <v>225</v>
      </c>
      <c r="AQ4" s="69" t="s">
        <v>230</v>
      </c>
      <c r="AS4" s="69" t="s">
        <v>4</v>
      </c>
      <c r="AT4" s="69" t="s">
        <v>3</v>
      </c>
      <c r="AU4" s="69" t="s">
        <v>5</v>
      </c>
      <c r="AV4" s="69" t="s">
        <v>218</v>
      </c>
      <c r="AW4" s="69" t="s">
        <v>219</v>
      </c>
      <c r="AX4" s="69" t="s">
        <v>225</v>
      </c>
      <c r="AY4" s="69" t="s">
        <v>230</v>
      </c>
      <c r="AZ4" s="69" t="s">
        <v>254</v>
      </c>
      <c r="BB4" s="69" t="s">
        <v>4</v>
      </c>
      <c r="BC4" s="69" t="s">
        <v>3</v>
      </c>
      <c r="BD4" s="69" t="s">
        <v>5</v>
      </c>
      <c r="BE4" s="69" t="s">
        <v>218</v>
      </c>
      <c r="BF4" s="69" t="s">
        <v>219</v>
      </c>
      <c r="BH4" s="69" t="s">
        <v>4</v>
      </c>
      <c r="BI4" s="69" t="s">
        <v>3</v>
      </c>
      <c r="BJ4" s="69" t="s">
        <v>5</v>
      </c>
      <c r="BK4" s="69" t="s">
        <v>218</v>
      </c>
      <c r="BL4" s="69" t="s">
        <v>219</v>
      </c>
      <c r="BM4" s="69" t="s">
        <v>225</v>
      </c>
      <c r="BP4" s="69" t="s">
        <v>4</v>
      </c>
      <c r="BQ4" s="69" t="s">
        <v>3</v>
      </c>
      <c r="BR4" s="69" t="s">
        <v>5</v>
      </c>
      <c r="BS4" s="69" t="s">
        <v>218</v>
      </c>
      <c r="BT4" s="69" t="s">
        <v>219</v>
      </c>
      <c r="BU4" s="69" t="s">
        <v>225</v>
      </c>
      <c r="BW4" s="69" t="s">
        <v>4</v>
      </c>
      <c r="BX4" s="69" t="s">
        <v>3</v>
      </c>
      <c r="BY4" s="69" t="s">
        <v>5</v>
      </c>
      <c r="BZ4" s="69" t="s">
        <v>218</v>
      </c>
      <c r="CA4" s="69" t="s">
        <v>219</v>
      </c>
      <c r="CB4" s="69" t="s">
        <v>225</v>
      </c>
      <c r="CC4" s="69" t="s">
        <v>232</v>
      </c>
      <c r="CD4" s="69" t="s">
        <v>238</v>
      </c>
      <c r="CF4" s="69" t="s">
        <v>4</v>
      </c>
      <c r="CG4" s="69" t="s">
        <v>3</v>
      </c>
      <c r="CH4" s="69" t="s">
        <v>5</v>
      </c>
      <c r="CI4" s="69" t="s">
        <v>218</v>
      </c>
      <c r="CJ4" s="69" t="s">
        <v>219</v>
      </c>
      <c r="CK4" s="69" t="s">
        <v>225</v>
      </c>
      <c r="CL4" s="69" t="s">
        <v>232</v>
      </c>
      <c r="CM4" s="69" t="s">
        <v>238</v>
      </c>
      <c r="CO4" s="69" t="s">
        <v>4</v>
      </c>
      <c r="CP4" s="69" t="s">
        <v>3</v>
      </c>
      <c r="CQ4" s="69" t="s">
        <v>5</v>
      </c>
      <c r="CR4" s="69" t="s">
        <v>218</v>
      </c>
      <c r="CS4" s="69" t="s">
        <v>219</v>
      </c>
      <c r="CT4" s="69" t="s">
        <v>225</v>
      </c>
      <c r="CU4" s="69" t="s">
        <v>232</v>
      </c>
      <c r="CV4" s="69" t="s">
        <v>238</v>
      </c>
      <c r="CW4" s="69" t="s">
        <v>250</v>
      </c>
      <c r="CZ4" s="69" t="s">
        <v>4</v>
      </c>
      <c r="DA4" s="69" t="s">
        <v>3</v>
      </c>
      <c r="DB4" s="69" t="s">
        <v>5</v>
      </c>
      <c r="DC4" s="69" t="s">
        <v>218</v>
      </c>
      <c r="DD4" s="69" t="s">
        <v>219</v>
      </c>
      <c r="DE4" s="69" t="s">
        <v>225</v>
      </c>
      <c r="DF4" s="69" t="s">
        <v>238</v>
      </c>
      <c r="DG4" s="69" t="s">
        <v>264</v>
      </c>
      <c r="DI4" s="69" t="s">
        <v>4</v>
      </c>
      <c r="DJ4" s="69" t="s">
        <v>3</v>
      </c>
      <c r="DK4" s="69" t="s">
        <v>5</v>
      </c>
      <c r="DL4" s="69" t="s">
        <v>218</v>
      </c>
      <c r="DM4" s="69" t="s">
        <v>219</v>
      </c>
      <c r="DN4" s="69" t="s">
        <v>225</v>
      </c>
      <c r="DO4" s="69" t="s">
        <v>238</v>
      </c>
      <c r="DP4" s="69" t="s">
        <v>264</v>
      </c>
    </row>
    <row r="5" spans="1:120" x14ac:dyDescent="0.35">
      <c r="A5" t="s">
        <v>9</v>
      </c>
      <c r="B5" t="s">
        <v>211</v>
      </c>
      <c r="F5" s="75" t="s">
        <v>211</v>
      </c>
      <c r="G5" s="61"/>
      <c r="H5" t="s">
        <v>211</v>
      </c>
      <c r="L5" s="61"/>
      <c r="M5" s="75" t="s">
        <v>211</v>
      </c>
      <c r="N5" s="61"/>
      <c r="O5" s="75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  <c r="Z5">
        <f>W5-S5</f>
        <v>0.66499999999999915</v>
      </c>
      <c r="AA5">
        <f>X5-T5</f>
        <v>2.8700000000000003E-2</v>
      </c>
      <c r="AB5">
        <f>Y5-U5</f>
        <v>55</v>
      </c>
      <c r="AD5">
        <v>28.1629</v>
      </c>
      <c r="AE5">
        <v>9.0800000000000006E-2</v>
      </c>
      <c r="AF5">
        <v>1149</v>
      </c>
      <c r="AG5">
        <f>AD5-BH5</f>
        <v>6.3363000000000014</v>
      </c>
      <c r="AH5">
        <f>AE5-BI5</f>
        <v>-6.7799999999999985E-2</v>
      </c>
      <c r="AI5">
        <f>AF5-BJ5</f>
        <v>585</v>
      </c>
      <c r="AK5">
        <v>113.81780000000001</v>
      </c>
      <c r="AL5">
        <v>0.115518</v>
      </c>
      <c r="AM5">
        <v>1259</v>
      </c>
      <c r="AN5">
        <f>AK5-AD5</f>
        <v>85.654899999999998</v>
      </c>
      <c r="AO5">
        <f t="shared" ref="AO5" si="0">AL5-AE5</f>
        <v>2.471799999999999E-2</v>
      </c>
      <c r="AP5">
        <f>AM5-AF5</f>
        <v>110</v>
      </c>
      <c r="AQ5">
        <f>AP5/AF5</f>
        <v>9.5735422106179288E-2</v>
      </c>
      <c r="AS5">
        <v>72.116399999999999</v>
      </c>
      <c r="AT5">
        <v>0.16800000000000001</v>
      </c>
      <c r="AU5">
        <v>635</v>
      </c>
      <c r="AV5">
        <f>AS5-AK5</f>
        <v>-41.701400000000007</v>
      </c>
      <c r="AW5">
        <f t="shared" ref="AW5:AW43" si="1">AT5-AL5</f>
        <v>5.2482000000000015E-2</v>
      </c>
      <c r="AX5">
        <f>AM5-AU5</f>
        <v>624</v>
      </c>
      <c r="AY5">
        <f>AX5/AM5</f>
        <v>0.49563145353455124</v>
      </c>
      <c r="AZ5" t="s">
        <v>255</v>
      </c>
      <c r="BH5">
        <v>21.826599999999999</v>
      </c>
      <c r="BI5">
        <v>0.15859999999999999</v>
      </c>
      <c r="BJ5">
        <v>564</v>
      </c>
      <c r="BK5">
        <f>BH5-BP5</f>
        <v>21.826599999999999</v>
      </c>
      <c r="BL5">
        <f>BI5-BQ5</f>
        <v>0.15859999999999999</v>
      </c>
      <c r="BM5">
        <f>BJ5-BR5</f>
        <v>564</v>
      </c>
      <c r="BS5">
        <f t="shared" ref="BS5:BS43" si="2">BP5-S5</f>
        <v>-23.66</v>
      </c>
      <c r="BT5">
        <f>BQ5-T5</f>
        <v>-6.7900000000000002E-2</v>
      </c>
      <c r="BU5">
        <f t="shared" ref="BU5:BU43" si="3">BR5-U5</f>
        <v>-722</v>
      </c>
      <c r="BW5">
        <v>34.229120000000002</v>
      </c>
      <c r="BX5">
        <v>0.23117009999999999</v>
      </c>
      <c r="BY5">
        <v>403</v>
      </c>
      <c r="BZ5">
        <f>BW5-AS5</f>
        <v>-37.887279999999997</v>
      </c>
      <c r="CA5">
        <f>BX5-AT5</f>
        <v>6.3170099999999979E-2</v>
      </c>
      <c r="CB5">
        <f>BY5-AU5</f>
        <v>-232</v>
      </c>
      <c r="CC5" t="s">
        <v>233</v>
      </c>
      <c r="CD5">
        <f>CB5/AU5</f>
        <v>-0.36535433070866141</v>
      </c>
      <c r="CF5">
        <v>34.299599999999998</v>
      </c>
      <c r="CG5">
        <v>0.20658000000000001</v>
      </c>
      <c r="CH5">
        <v>403</v>
      </c>
      <c r="CI5">
        <f>CF5-BW5</f>
        <v>7.0479999999996323E-2</v>
      </c>
      <c r="CJ5">
        <f>CG5-BX5</f>
        <v>-2.4590099999999976E-2</v>
      </c>
      <c r="CK5">
        <f>CH5-BY5</f>
        <v>0</v>
      </c>
      <c r="CL5" t="s">
        <v>235</v>
      </c>
      <c r="CM5">
        <f>CK5/BY5</f>
        <v>0</v>
      </c>
      <c r="CO5">
        <v>39.363399999999999</v>
      </c>
      <c r="CP5">
        <v>0.19979</v>
      </c>
      <c r="CQ5">
        <v>515</v>
      </c>
      <c r="CR5">
        <f>CO5-CF5</f>
        <v>5.0638000000000005</v>
      </c>
      <c r="CS5">
        <f>CP5-CG5</f>
        <v>-6.7900000000000182E-3</v>
      </c>
      <c r="CT5">
        <f>CQ5-CH5</f>
        <v>112</v>
      </c>
      <c r="CU5" t="s">
        <v>236</v>
      </c>
      <c r="CV5">
        <f>CT5/CH5</f>
        <v>0.27791563275434245</v>
      </c>
      <c r="CW5">
        <f>(AU5-CQ5)/AU5</f>
        <v>0.1889763779527559</v>
      </c>
      <c r="CZ5">
        <v>45.743000000000002</v>
      </c>
      <c r="DA5">
        <v>0.19414999999999999</v>
      </c>
      <c r="DB5">
        <v>625</v>
      </c>
      <c r="DC5">
        <f>CZ5-AS5</f>
        <v>-26.373399999999997</v>
      </c>
      <c r="DD5">
        <f>DA5-AT5</f>
        <v>2.6149999999999979E-2</v>
      </c>
      <c r="DE5">
        <f>DB5-AU5</f>
        <v>-10</v>
      </c>
      <c r="DF5">
        <f>DE5/AU5</f>
        <v>-1.5748031496062992E-2</v>
      </c>
      <c r="DG5">
        <f>DD5/AT5</f>
        <v>0.15565476190476177</v>
      </c>
      <c r="DI5">
        <v>44.582599999999999</v>
      </c>
      <c r="DJ5">
        <v>0.20180000000000001</v>
      </c>
      <c r="DK5">
        <v>625</v>
      </c>
      <c r="DL5">
        <f>DI5-CZ5</f>
        <v>-1.1604000000000028</v>
      </c>
      <c r="DM5">
        <f>DJ5-DA5</f>
        <v>7.6500000000000179E-3</v>
      </c>
      <c r="DN5">
        <f>DK5-DB5</f>
        <v>0</v>
      </c>
      <c r="DO5">
        <f>DN5/DB5</f>
        <v>0</v>
      </c>
      <c r="DP5">
        <f>DM5/DA5</f>
        <v>3.9402523821787369E-2</v>
      </c>
    </row>
    <row r="6" spans="1:120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  <c r="Z6">
        <f t="shared" ref="Z6:Z43" si="4">W6-S6</f>
        <v>-19.489999999999998</v>
      </c>
      <c r="AA6">
        <f t="shared" ref="AA6:AA43" si="5">X6-T6</f>
        <v>-0.1578</v>
      </c>
      <c r="AB6">
        <f t="shared" ref="AB6:AB43" si="6">Y6-U6</f>
        <v>-918</v>
      </c>
      <c r="AD6">
        <v>24.764700000000001</v>
      </c>
      <c r="AE6">
        <v>9.1875999999999999E-2</v>
      </c>
      <c r="AF6">
        <v>2298</v>
      </c>
      <c r="AG6">
        <f t="shared" ref="AG6:AG22" si="7">AD6-BH6</f>
        <v>3.078400000000002</v>
      </c>
      <c r="AH6">
        <f t="shared" ref="AH6:AH22" si="8">AE6-BI6</f>
        <v>-3.2021999999999995E-2</v>
      </c>
      <c r="AI6">
        <f t="shared" ref="AI6:AI22" si="9">AF6-BJ6</f>
        <v>1114</v>
      </c>
      <c r="AK6">
        <v>99.863500000000002</v>
      </c>
      <c r="AL6">
        <v>9.5115000000000005E-2</v>
      </c>
      <c r="AM6">
        <v>2448</v>
      </c>
      <c r="AN6">
        <f t="shared" ref="AN6:AN9" si="10">AK6-AD6</f>
        <v>75.098799999999997</v>
      </c>
      <c r="AO6">
        <f t="shared" ref="AO6:AO9" si="11">AL6-AE6</f>
        <v>3.2390000000000058E-3</v>
      </c>
      <c r="AP6">
        <f t="shared" ref="AP6:AP9" si="12">AM6-AF6</f>
        <v>150</v>
      </c>
      <c r="AQ6">
        <f t="shared" ref="AQ6:AQ43" si="13">AP6/AF6</f>
        <v>6.5274151436031339E-2</v>
      </c>
      <c r="AS6">
        <v>98.552000000000007</v>
      </c>
      <c r="AT6">
        <v>0.11679</v>
      </c>
      <c r="AU6">
        <v>1296</v>
      </c>
      <c r="AV6">
        <f t="shared" ref="AV6:AV43" si="14">AS6-AK6</f>
        <v>-1.3114999999999952</v>
      </c>
      <c r="AW6">
        <f t="shared" si="1"/>
        <v>2.1675E-2</v>
      </c>
      <c r="AX6">
        <f t="shared" ref="AX6:AX43" si="15">AM6-AU6</f>
        <v>1152</v>
      </c>
      <c r="AY6">
        <f t="shared" ref="AY6:AY43" si="16">AX6/AM6</f>
        <v>0.47058823529411764</v>
      </c>
      <c r="AZ6" t="s">
        <v>256</v>
      </c>
      <c r="BH6">
        <v>21.686299999999999</v>
      </c>
      <c r="BI6">
        <v>0.12389799999999999</v>
      </c>
      <c r="BJ6">
        <v>1184</v>
      </c>
      <c r="BK6">
        <f t="shared" ref="BK6:BK17" si="17">BH6-BP6</f>
        <v>0.3882399999999997</v>
      </c>
      <c r="BL6">
        <f t="shared" ref="BL6:BL17" si="18">BI6-BQ6</f>
        <v>-2.7019999999999961E-3</v>
      </c>
      <c r="BM6">
        <f t="shared" ref="BM6:BM17" si="19">BJ6-BR6</f>
        <v>-855</v>
      </c>
      <c r="BP6">
        <v>21.29806</v>
      </c>
      <c r="BQ6">
        <v>0.12659999999999999</v>
      </c>
      <c r="BR6">
        <v>2039</v>
      </c>
      <c r="BS6">
        <f t="shared" si="2"/>
        <v>1.8080600000000011</v>
      </c>
      <c r="BT6">
        <f t="shared" ref="BT6:BT43" si="20">BQ6-T6</f>
        <v>-3.1200000000000006E-2</v>
      </c>
      <c r="BU6">
        <f t="shared" si="3"/>
        <v>1121</v>
      </c>
      <c r="BW6">
        <v>49.546399999999998</v>
      </c>
      <c r="BX6">
        <v>0.22939999999999999</v>
      </c>
      <c r="BY6">
        <v>854</v>
      </c>
      <c r="BZ6">
        <f t="shared" ref="BZ6:BZ43" si="21">BW6-AS6</f>
        <v>-49.005600000000008</v>
      </c>
      <c r="CA6">
        <f t="shared" ref="CA6:CA42" si="22">BX6-AT6</f>
        <v>0.11260999999999999</v>
      </c>
      <c r="CB6">
        <f t="shared" ref="CB6:CB43" si="23">BY6-AU6</f>
        <v>-442</v>
      </c>
      <c r="CC6" t="s">
        <v>233</v>
      </c>
      <c r="CD6">
        <f t="shared" ref="CD6:CD43" si="24">CB6/AU6</f>
        <v>-0.3410493827160494</v>
      </c>
      <c r="CF6">
        <v>49.954099999999997</v>
      </c>
      <c r="CG6">
        <v>0.20952999999999999</v>
      </c>
      <c r="CH6">
        <v>854</v>
      </c>
      <c r="CI6">
        <f t="shared" ref="CI6:CI38" si="25">CF6-BW6</f>
        <v>0.4076999999999984</v>
      </c>
      <c r="CJ6">
        <f t="shared" ref="CJ6:CJ38" si="26">CG6-BX6</f>
        <v>-1.9869999999999999E-2</v>
      </c>
      <c r="CK6">
        <f t="shared" ref="CK6:CK38" si="27">CH6-BY6</f>
        <v>0</v>
      </c>
      <c r="CL6" t="s">
        <v>235</v>
      </c>
      <c r="CM6">
        <f t="shared" ref="CM6:CM43" si="28">CK6/BY6</f>
        <v>0</v>
      </c>
      <c r="CO6">
        <v>53.601100000000002</v>
      </c>
      <c r="CP6">
        <v>0.17835999999999999</v>
      </c>
      <c r="CQ6">
        <v>1107</v>
      </c>
      <c r="CR6">
        <f t="shared" ref="CR6:CR43" si="29">CO6-CF6</f>
        <v>3.6470000000000056</v>
      </c>
      <c r="CS6">
        <f t="shared" ref="CS6:CS43" si="30">CP6-CG6</f>
        <v>-3.1170000000000003E-2</v>
      </c>
      <c r="CT6">
        <f t="shared" ref="CT6:CT43" si="31">CQ6-CH6</f>
        <v>253</v>
      </c>
      <c r="CU6" t="s">
        <v>236</v>
      </c>
      <c r="CV6">
        <f t="shared" ref="CV6:CV43" si="32">CT6/CH6</f>
        <v>0.29625292740046838</v>
      </c>
      <c r="CW6">
        <f>(AU6-CQ6)/AU6</f>
        <v>0.14583333333333334</v>
      </c>
      <c r="CZ6">
        <v>60.224200000000003</v>
      </c>
      <c r="DA6">
        <v>0.15740999999999999</v>
      </c>
      <c r="DB6">
        <v>1285</v>
      </c>
      <c r="DC6">
        <f t="shared" ref="DC6:DC43" si="33">CZ6-AS6</f>
        <v>-38.327800000000003</v>
      </c>
      <c r="DD6">
        <f t="shared" ref="DD6:DD43" si="34">DA6-AT6</f>
        <v>4.0619999999999989E-2</v>
      </c>
      <c r="DE6">
        <f t="shared" ref="DE6:DE43" si="35">DB6-AU6</f>
        <v>-11</v>
      </c>
      <c r="DF6">
        <f t="shared" ref="DF6:DF43" si="36">DE6/AU6</f>
        <v>-8.4876543209876538E-3</v>
      </c>
      <c r="DG6">
        <f t="shared" ref="DG6:DG43" si="37">DD6/AT6</f>
        <v>0.34780375032108901</v>
      </c>
      <c r="DI6">
        <v>50.114960000000004</v>
      </c>
      <c r="DJ6">
        <v>0.245195</v>
      </c>
      <c r="DK6">
        <v>985</v>
      </c>
      <c r="DL6">
        <f t="shared" ref="DL6:DL43" si="38">DI6-CZ6</f>
        <v>-10.10924</v>
      </c>
      <c r="DM6">
        <f t="shared" ref="DM6:DM43" si="39">DJ6-DA6</f>
        <v>8.7785000000000002E-2</v>
      </c>
      <c r="DN6">
        <f t="shared" ref="DN6:DN43" si="40">DK6-DB6</f>
        <v>-300</v>
      </c>
      <c r="DO6">
        <f t="shared" ref="DO6:DO43" si="41">DN6/DB6</f>
        <v>-0.23346303501945526</v>
      </c>
      <c r="DP6">
        <f t="shared" ref="DP6:DP43" si="42">DM6/DA6</f>
        <v>0.55768375579696339</v>
      </c>
    </row>
    <row r="7" spans="1:120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  <c r="Z7">
        <f t="shared" si="4"/>
        <v>-24.05</v>
      </c>
      <c r="AA7">
        <f t="shared" si="5"/>
        <v>-0.17219999999999999</v>
      </c>
      <c r="AB7">
        <f t="shared" si="6"/>
        <v>-514</v>
      </c>
      <c r="AD7">
        <v>25.19595</v>
      </c>
      <c r="AE7">
        <v>0.16868</v>
      </c>
      <c r="AF7">
        <v>630</v>
      </c>
      <c r="AG7">
        <f t="shared" si="7"/>
        <v>0.74465000000000003</v>
      </c>
      <c r="AH7">
        <f t="shared" si="8"/>
        <v>-4.156999999999994E-3</v>
      </c>
      <c r="AI7">
        <f t="shared" si="9"/>
        <v>101</v>
      </c>
      <c r="AK7">
        <v>81.785700000000006</v>
      </c>
      <c r="AL7">
        <v>0.30153999999999997</v>
      </c>
      <c r="AM7">
        <v>716</v>
      </c>
      <c r="AN7">
        <f t="shared" si="10"/>
        <v>56.589750000000009</v>
      </c>
      <c r="AO7">
        <f t="shared" si="11"/>
        <v>0.13285999999999998</v>
      </c>
      <c r="AP7">
        <f t="shared" si="12"/>
        <v>86</v>
      </c>
      <c r="AQ7">
        <f t="shared" si="13"/>
        <v>0.13650793650793649</v>
      </c>
      <c r="AS7">
        <v>86.528989999999993</v>
      </c>
      <c r="AT7">
        <v>0.3301268</v>
      </c>
      <c r="AU7">
        <v>587</v>
      </c>
      <c r="AV7">
        <f t="shared" si="14"/>
        <v>4.7432899999999876</v>
      </c>
      <c r="AW7">
        <f t="shared" si="1"/>
        <v>2.8586800000000023E-2</v>
      </c>
      <c r="AX7">
        <f t="shared" si="15"/>
        <v>129</v>
      </c>
      <c r="AY7">
        <f t="shared" si="16"/>
        <v>0.18016759776536312</v>
      </c>
      <c r="BH7">
        <v>24.4513</v>
      </c>
      <c r="BI7">
        <v>0.17283699999999999</v>
      </c>
      <c r="BJ7">
        <v>529</v>
      </c>
      <c r="BK7">
        <f t="shared" si="17"/>
        <v>-2.5864000000000011</v>
      </c>
      <c r="BL7">
        <f t="shared" si="18"/>
        <v>3.7637000000000004E-2</v>
      </c>
      <c r="BM7">
        <f t="shared" si="19"/>
        <v>-384</v>
      </c>
      <c r="BP7" s="79">
        <v>27.037700000000001</v>
      </c>
      <c r="BQ7">
        <v>0.13519999999999999</v>
      </c>
      <c r="BR7">
        <v>913</v>
      </c>
      <c r="BS7">
        <f t="shared" si="2"/>
        <v>2.9877000000000002</v>
      </c>
      <c r="BT7">
        <f t="shared" si="20"/>
        <v>-3.7000000000000005E-2</v>
      </c>
      <c r="BU7">
        <f t="shared" si="3"/>
        <v>399</v>
      </c>
      <c r="BW7">
        <v>58.832000000000001</v>
      </c>
      <c r="BX7">
        <v>0.34878999999999999</v>
      </c>
      <c r="BY7">
        <v>422</v>
      </c>
      <c r="BZ7">
        <f t="shared" si="21"/>
        <v>-27.696989999999992</v>
      </c>
      <c r="CA7">
        <f t="shared" si="22"/>
        <v>1.8663199999999991E-2</v>
      </c>
      <c r="CB7">
        <f t="shared" si="23"/>
        <v>-165</v>
      </c>
      <c r="CC7" t="s">
        <v>234</v>
      </c>
      <c r="CD7">
        <f t="shared" si="24"/>
        <v>-0.28109028960817717</v>
      </c>
      <c r="CF7">
        <v>58.8324</v>
      </c>
      <c r="CG7">
        <v>0.34989999999999999</v>
      </c>
      <c r="CH7">
        <v>422</v>
      </c>
      <c r="CI7">
        <f t="shared" si="25"/>
        <v>3.9999999999906777E-4</v>
      </c>
      <c r="CJ7">
        <f t="shared" si="26"/>
        <v>1.1099999999999999E-3</v>
      </c>
      <c r="CK7">
        <f t="shared" si="27"/>
        <v>0</v>
      </c>
      <c r="CL7" t="s">
        <v>234</v>
      </c>
      <c r="CM7">
        <f t="shared" si="28"/>
        <v>0</v>
      </c>
      <c r="CO7">
        <v>61.273859999999999</v>
      </c>
      <c r="CP7">
        <v>0.31509999999999999</v>
      </c>
      <c r="CQ7">
        <v>541</v>
      </c>
      <c r="CR7">
        <f t="shared" si="29"/>
        <v>2.4414599999999993</v>
      </c>
      <c r="CS7">
        <f t="shared" si="30"/>
        <v>-3.4799999999999998E-2</v>
      </c>
      <c r="CT7">
        <f t="shared" si="31"/>
        <v>119</v>
      </c>
      <c r="CU7" t="s">
        <v>236</v>
      </c>
      <c r="CV7">
        <f t="shared" si="32"/>
        <v>0.28199052132701424</v>
      </c>
      <c r="CW7">
        <f>(AU7-CQ7)/AU7</f>
        <v>7.8364565587734247E-2</v>
      </c>
      <c r="CZ7">
        <v>62.528199999999998</v>
      </c>
      <c r="DA7">
        <v>0.29959999999999998</v>
      </c>
      <c r="DB7">
        <v>578</v>
      </c>
      <c r="DC7">
        <f t="shared" si="33"/>
        <v>-24.000789999999995</v>
      </c>
      <c r="DD7">
        <f t="shared" si="34"/>
        <v>-3.0526800000000021E-2</v>
      </c>
      <c r="DE7">
        <f t="shared" si="35"/>
        <v>-9</v>
      </c>
      <c r="DF7">
        <f t="shared" si="36"/>
        <v>-1.5332197614991482E-2</v>
      </c>
      <c r="DG7">
        <f t="shared" si="37"/>
        <v>-9.2469923677811136E-2</v>
      </c>
      <c r="DI7">
        <v>62.527999999999999</v>
      </c>
      <c r="DJ7">
        <v>0.29959999999999998</v>
      </c>
      <c r="DK7">
        <v>578</v>
      </c>
      <c r="DL7">
        <f t="shared" si="38"/>
        <v>-1.9999999999953388E-4</v>
      </c>
      <c r="DM7">
        <f t="shared" si="39"/>
        <v>0</v>
      </c>
      <c r="DN7">
        <f t="shared" si="40"/>
        <v>0</v>
      </c>
      <c r="DO7">
        <f t="shared" si="41"/>
        <v>0</v>
      </c>
      <c r="DP7">
        <f t="shared" si="42"/>
        <v>0</v>
      </c>
    </row>
    <row r="8" spans="1:120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  <c r="Z8">
        <f t="shared" si="4"/>
        <v>-8.4600000000000009</v>
      </c>
      <c r="AA8">
        <f t="shared" si="5"/>
        <v>-0.2122</v>
      </c>
      <c r="AB8">
        <f t="shared" si="6"/>
        <v>-434</v>
      </c>
      <c r="AD8">
        <v>12.230399999999999</v>
      </c>
      <c r="AE8">
        <v>0.16598199999999999</v>
      </c>
      <c r="AF8">
        <v>868</v>
      </c>
      <c r="AG8">
        <f t="shared" si="7"/>
        <v>2.6120000000000001</v>
      </c>
      <c r="AH8">
        <f t="shared" si="8"/>
        <v>-4.1987999999999998E-2</v>
      </c>
      <c r="AI8">
        <f t="shared" si="9"/>
        <v>191</v>
      </c>
      <c r="AK8">
        <v>41.561320000000002</v>
      </c>
      <c r="AL8">
        <v>0.2364</v>
      </c>
      <c r="AM8">
        <v>929</v>
      </c>
      <c r="AN8">
        <f t="shared" si="10"/>
        <v>29.330920000000003</v>
      </c>
      <c r="AO8">
        <f t="shared" si="11"/>
        <v>7.0418000000000008E-2</v>
      </c>
      <c r="AP8">
        <f t="shared" si="12"/>
        <v>61</v>
      </c>
      <c r="AQ8">
        <f t="shared" si="13"/>
        <v>7.0276497695852536E-2</v>
      </c>
      <c r="AS8">
        <v>42.622</v>
      </c>
      <c r="AT8">
        <v>0.24540000000000001</v>
      </c>
      <c r="AU8">
        <v>735</v>
      </c>
      <c r="AV8">
        <f t="shared" si="14"/>
        <v>1.0606799999999978</v>
      </c>
      <c r="AW8">
        <f t="shared" si="1"/>
        <v>9.000000000000008E-3</v>
      </c>
      <c r="AX8">
        <f t="shared" si="15"/>
        <v>194</v>
      </c>
      <c r="AY8">
        <f t="shared" si="16"/>
        <v>0.20882669537136705</v>
      </c>
      <c r="AZ8" t="s">
        <v>256</v>
      </c>
      <c r="BH8">
        <v>9.6183999999999994</v>
      </c>
      <c r="BI8">
        <v>0.20796999999999999</v>
      </c>
      <c r="BJ8">
        <v>677</v>
      </c>
      <c r="BK8">
        <f t="shared" si="17"/>
        <v>9.6183999999999994</v>
      </c>
      <c r="BL8">
        <f t="shared" si="18"/>
        <v>0.20796999999999999</v>
      </c>
      <c r="BM8">
        <f t="shared" si="19"/>
        <v>677</v>
      </c>
      <c r="BS8">
        <f t="shared" si="2"/>
        <v>-8.4600000000000009</v>
      </c>
      <c r="BT8">
        <f t="shared" si="20"/>
        <v>-0.2122</v>
      </c>
      <c r="BU8">
        <f t="shared" si="3"/>
        <v>-434</v>
      </c>
      <c r="BW8">
        <v>23.154879999999999</v>
      </c>
      <c r="BX8">
        <v>0.32857999999999998</v>
      </c>
      <c r="BY8">
        <v>375</v>
      </c>
      <c r="BZ8">
        <f t="shared" si="21"/>
        <v>-19.467120000000001</v>
      </c>
      <c r="CA8">
        <f t="shared" si="22"/>
        <v>8.3179999999999976E-2</v>
      </c>
      <c r="CB8">
        <f t="shared" si="23"/>
        <v>-360</v>
      </c>
      <c r="CC8" t="s">
        <v>233</v>
      </c>
      <c r="CD8">
        <f t="shared" si="24"/>
        <v>-0.48979591836734693</v>
      </c>
      <c r="CF8">
        <v>23.905000000000001</v>
      </c>
      <c r="CG8">
        <v>0.29580000000000001</v>
      </c>
      <c r="CH8">
        <v>375</v>
      </c>
      <c r="CI8">
        <f t="shared" si="25"/>
        <v>0.75012000000000256</v>
      </c>
      <c r="CJ8">
        <f t="shared" si="26"/>
        <v>-3.2779999999999976E-2</v>
      </c>
      <c r="CK8">
        <f t="shared" si="27"/>
        <v>0</v>
      </c>
      <c r="CL8" t="s">
        <v>236</v>
      </c>
      <c r="CM8">
        <f t="shared" si="28"/>
        <v>0</v>
      </c>
      <c r="CO8">
        <v>27.462900000000001</v>
      </c>
      <c r="CP8">
        <v>0.22028</v>
      </c>
      <c r="CQ8">
        <v>553</v>
      </c>
      <c r="CR8">
        <f t="shared" si="29"/>
        <v>3.5579000000000001</v>
      </c>
      <c r="CS8">
        <f t="shared" si="30"/>
        <v>-7.5520000000000004E-2</v>
      </c>
      <c r="CT8">
        <f t="shared" si="31"/>
        <v>178</v>
      </c>
      <c r="CU8" t="s">
        <v>236</v>
      </c>
      <c r="CV8">
        <f t="shared" si="32"/>
        <v>0.47466666666666668</v>
      </c>
      <c r="CW8">
        <f>(AU8-CQ8)/AU8</f>
        <v>0.24761904761904763</v>
      </c>
      <c r="CZ8">
        <v>30.730869999999999</v>
      </c>
      <c r="DA8">
        <v>0.2142</v>
      </c>
      <c r="DB8">
        <v>727</v>
      </c>
      <c r="DC8">
        <f t="shared" si="33"/>
        <v>-11.89113</v>
      </c>
      <c r="DD8">
        <f t="shared" si="34"/>
        <v>-3.1200000000000006E-2</v>
      </c>
      <c r="DE8">
        <f t="shared" si="35"/>
        <v>-8</v>
      </c>
      <c r="DF8">
        <f t="shared" si="36"/>
        <v>-1.0884353741496598E-2</v>
      </c>
      <c r="DG8">
        <f t="shared" si="37"/>
        <v>-0.12713936430317851</v>
      </c>
      <c r="DI8">
        <v>28.941700000000001</v>
      </c>
      <c r="DJ8">
        <v>0.22853999999999999</v>
      </c>
      <c r="DK8">
        <v>554</v>
      </c>
      <c r="DL8">
        <f t="shared" si="38"/>
        <v>-1.7891699999999986</v>
      </c>
      <c r="DM8">
        <f t="shared" si="39"/>
        <v>1.4339999999999992E-2</v>
      </c>
      <c r="DN8">
        <f t="shared" si="40"/>
        <v>-173</v>
      </c>
      <c r="DO8">
        <f t="shared" si="41"/>
        <v>-0.23796423658872076</v>
      </c>
      <c r="DP8">
        <f t="shared" si="42"/>
        <v>6.694677871148455E-2</v>
      </c>
    </row>
    <row r="9" spans="1:120" x14ac:dyDescent="0.35">
      <c r="A9" t="s">
        <v>23</v>
      </c>
      <c r="B9" t="s">
        <v>211</v>
      </c>
      <c r="D9" t="s">
        <v>211</v>
      </c>
      <c r="L9" t="s">
        <v>211</v>
      </c>
      <c r="N9" s="75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  <c r="Z9">
        <f t="shared" si="4"/>
        <v>2.1599999999999966</v>
      </c>
      <c r="AA9">
        <f t="shared" si="5"/>
        <v>-2.2699999999999998E-2</v>
      </c>
      <c r="AB9">
        <f t="shared" si="6"/>
        <v>304</v>
      </c>
      <c r="AD9">
        <v>74.304000000000002</v>
      </c>
      <c r="AE9">
        <v>0.12945000000000001</v>
      </c>
      <c r="AF9">
        <v>2004</v>
      </c>
      <c r="AG9">
        <f t="shared" si="7"/>
        <v>24.653100000000002</v>
      </c>
      <c r="AH9">
        <f t="shared" si="8"/>
        <v>-1.3899999999999996E-2</v>
      </c>
      <c r="AI9">
        <f t="shared" si="9"/>
        <v>248</v>
      </c>
      <c r="AK9">
        <v>185.83799999999999</v>
      </c>
      <c r="AL9">
        <v>0.21282999999999999</v>
      </c>
      <c r="AM9">
        <v>2228</v>
      </c>
      <c r="AN9">
        <f t="shared" si="10"/>
        <v>111.53399999999999</v>
      </c>
      <c r="AO9">
        <f t="shared" si="11"/>
        <v>8.3379999999999982E-2</v>
      </c>
      <c r="AP9">
        <f t="shared" si="12"/>
        <v>224</v>
      </c>
      <c r="AQ9">
        <f t="shared" si="13"/>
        <v>0.11177644710578842</v>
      </c>
      <c r="AS9">
        <v>179.22739999999999</v>
      </c>
      <c r="AT9">
        <v>0.22117870000000001</v>
      </c>
      <c r="AU9">
        <v>1950</v>
      </c>
      <c r="AV9">
        <f t="shared" si="14"/>
        <v>-6.6106000000000051</v>
      </c>
      <c r="AW9">
        <f t="shared" si="1"/>
        <v>8.3487000000000144E-3</v>
      </c>
      <c r="AX9">
        <f t="shared" si="15"/>
        <v>278</v>
      </c>
      <c r="AY9">
        <f t="shared" si="16"/>
        <v>0.12477558348294435</v>
      </c>
      <c r="AZ9" t="s">
        <v>256</v>
      </c>
      <c r="BH9">
        <v>49.6509</v>
      </c>
      <c r="BI9">
        <v>0.14335000000000001</v>
      </c>
      <c r="BJ9">
        <v>1756</v>
      </c>
      <c r="BK9">
        <f t="shared" si="17"/>
        <v>-2.4835800000000035</v>
      </c>
      <c r="BL9">
        <f t="shared" si="18"/>
        <v>6.6100000000000006E-2</v>
      </c>
      <c r="BM9">
        <f t="shared" si="19"/>
        <v>-793</v>
      </c>
      <c r="BP9">
        <v>52.134480000000003</v>
      </c>
      <c r="BQ9">
        <v>7.7249999999999999E-2</v>
      </c>
      <c r="BR9">
        <v>2549</v>
      </c>
      <c r="BS9">
        <f t="shared" si="2"/>
        <v>5.4644800000000018</v>
      </c>
      <c r="BT9">
        <f t="shared" si="20"/>
        <v>-7.2650000000000006E-2</v>
      </c>
      <c r="BU9">
        <f t="shared" si="3"/>
        <v>1467</v>
      </c>
      <c r="BW9">
        <v>131.28</v>
      </c>
      <c r="BX9">
        <v>0.22575999999999999</v>
      </c>
      <c r="BY9">
        <v>1240</v>
      </c>
      <c r="BZ9">
        <f t="shared" si="21"/>
        <v>-47.947399999999988</v>
      </c>
      <c r="CA9">
        <f t="shared" si="22"/>
        <v>4.5812999999999826E-3</v>
      </c>
      <c r="CB9">
        <f t="shared" si="23"/>
        <v>-710</v>
      </c>
      <c r="CC9" t="s">
        <v>233</v>
      </c>
      <c r="CD9">
        <f t="shared" si="24"/>
        <v>-0.36410256410256409</v>
      </c>
      <c r="CF9">
        <v>133.82599999999999</v>
      </c>
      <c r="CG9">
        <v>0.20325599999999999</v>
      </c>
      <c r="CH9">
        <v>1240</v>
      </c>
      <c r="CI9">
        <f t="shared" si="25"/>
        <v>2.5459999999999923</v>
      </c>
      <c r="CJ9">
        <f t="shared" si="26"/>
        <v>-2.2503999999999996E-2</v>
      </c>
      <c r="CK9">
        <f t="shared" si="27"/>
        <v>0</v>
      </c>
      <c r="CL9" t="s">
        <v>236</v>
      </c>
      <c r="CM9">
        <f t="shared" si="28"/>
        <v>0</v>
      </c>
      <c r="CO9">
        <v>133.82599999999999</v>
      </c>
      <c r="CP9">
        <v>0.20325599999999999</v>
      </c>
      <c r="CQ9">
        <v>1240</v>
      </c>
      <c r="CR9">
        <f t="shared" si="29"/>
        <v>0</v>
      </c>
      <c r="CS9">
        <f t="shared" si="30"/>
        <v>0</v>
      </c>
      <c r="CT9">
        <f t="shared" si="31"/>
        <v>0</v>
      </c>
      <c r="CU9" t="s">
        <v>236</v>
      </c>
      <c r="CV9">
        <f t="shared" si="32"/>
        <v>0</v>
      </c>
      <c r="CW9">
        <f>(AU9-CQ9)/AU9</f>
        <v>0.36410256410256409</v>
      </c>
      <c r="CZ9">
        <v>133.09</v>
      </c>
      <c r="DA9">
        <v>0.23327999999999999</v>
      </c>
      <c r="DB9">
        <v>1926</v>
      </c>
      <c r="DC9">
        <f t="shared" si="33"/>
        <v>-46.137399999999985</v>
      </c>
      <c r="DD9">
        <f t="shared" si="34"/>
        <v>1.2101299999999982E-2</v>
      </c>
      <c r="DE9">
        <f t="shared" si="35"/>
        <v>-24</v>
      </c>
      <c r="DF9">
        <f t="shared" si="36"/>
        <v>-1.2307692307692308E-2</v>
      </c>
      <c r="DG9">
        <f t="shared" si="37"/>
        <v>5.4712772974974448E-2</v>
      </c>
      <c r="DI9">
        <v>135.8314</v>
      </c>
      <c r="DJ9">
        <v>0.21198</v>
      </c>
      <c r="DK9">
        <v>1926</v>
      </c>
      <c r="DL9">
        <f t="shared" si="38"/>
        <v>2.7413999999999987</v>
      </c>
      <c r="DM9">
        <f t="shared" si="39"/>
        <v>-2.1299999999999986E-2</v>
      </c>
      <c r="DN9">
        <f t="shared" si="40"/>
        <v>0</v>
      </c>
      <c r="DO9">
        <f t="shared" si="41"/>
        <v>0</v>
      </c>
      <c r="DP9">
        <f t="shared" si="42"/>
        <v>-9.1306584362139856E-2</v>
      </c>
    </row>
    <row r="10" spans="1:120" x14ac:dyDescent="0.35">
      <c r="A10" t="s">
        <v>24</v>
      </c>
      <c r="B10" t="s">
        <v>211</v>
      </c>
      <c r="D10" s="61"/>
      <c r="E10" s="75" t="s">
        <v>211</v>
      </c>
      <c r="H10" s="75" t="s">
        <v>211</v>
      </c>
      <c r="I10" s="75" t="s">
        <v>211</v>
      </c>
      <c r="M10" s="61"/>
      <c r="N10" t="s">
        <v>211</v>
      </c>
      <c r="P10" s="75" t="s">
        <v>211</v>
      </c>
      <c r="Q10" s="75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  <c r="Z10">
        <f t="shared" si="4"/>
        <v>-0.12000000000000099</v>
      </c>
      <c r="AA10">
        <f t="shared" si="5"/>
        <v>1.4399999999999996E-2</v>
      </c>
      <c r="AB10">
        <f t="shared" si="6"/>
        <v>0</v>
      </c>
      <c r="AD10">
        <v>29.107600000000001</v>
      </c>
      <c r="AE10">
        <v>9.0768000000000001E-2</v>
      </c>
      <c r="AF10">
        <v>883</v>
      </c>
      <c r="AG10">
        <f t="shared" si="7"/>
        <v>8.2198600000000006</v>
      </c>
      <c r="AH10">
        <f t="shared" si="8"/>
        <v>-1.2492000000000003E-2</v>
      </c>
      <c r="AI10">
        <f t="shared" si="9"/>
        <v>26</v>
      </c>
      <c r="AK10">
        <v>72.706999999999994</v>
      </c>
      <c r="AL10">
        <v>0.21526000000000001</v>
      </c>
      <c r="AM10">
        <v>1015</v>
      </c>
      <c r="AN10">
        <f t="shared" ref="AN10:AN13" si="43">AK10-AD10</f>
        <v>43.599399999999989</v>
      </c>
      <c r="AO10">
        <f t="shared" ref="AO10:AO13" si="44">AL10-AE10</f>
        <v>0.12449200000000001</v>
      </c>
      <c r="AP10">
        <f t="shared" ref="AP10:AP13" si="45">AM10-AF10</f>
        <v>132</v>
      </c>
      <c r="AQ10">
        <f t="shared" si="13"/>
        <v>0.14949037372593432</v>
      </c>
      <c r="AS10">
        <v>72.649799999999999</v>
      </c>
      <c r="AT10">
        <v>0.2135</v>
      </c>
      <c r="AU10">
        <v>1015</v>
      </c>
      <c r="AV10">
        <f>AS18-AK10</f>
        <v>-15.236599999999996</v>
      </c>
      <c r="AW10">
        <f>AT18-AL10</f>
        <v>0.11343999999999999</v>
      </c>
      <c r="AX10">
        <f t="shared" si="15"/>
        <v>0</v>
      </c>
      <c r="AY10">
        <f t="shared" si="16"/>
        <v>0</v>
      </c>
      <c r="BH10">
        <v>20.887740000000001</v>
      </c>
      <c r="BI10">
        <v>0.10326</v>
      </c>
      <c r="BJ10">
        <v>857</v>
      </c>
      <c r="BK10">
        <f t="shared" si="17"/>
        <v>20.887740000000001</v>
      </c>
      <c r="BL10">
        <f t="shared" si="18"/>
        <v>0.10326</v>
      </c>
      <c r="BM10">
        <f t="shared" si="19"/>
        <v>857</v>
      </c>
      <c r="BS10">
        <f t="shared" si="2"/>
        <v>-18.89</v>
      </c>
      <c r="BT10">
        <f t="shared" si="20"/>
        <v>-0.1711</v>
      </c>
      <c r="BU10">
        <f t="shared" si="3"/>
        <v>-628</v>
      </c>
      <c r="BW10">
        <v>56.933999999999997</v>
      </c>
      <c r="BX10">
        <v>0.19596</v>
      </c>
      <c r="BY10">
        <v>993</v>
      </c>
      <c r="BZ10">
        <f t="shared" si="21"/>
        <v>-15.715800000000002</v>
      </c>
      <c r="CA10">
        <f t="shared" si="22"/>
        <v>-1.754E-2</v>
      </c>
      <c r="CB10">
        <f t="shared" si="23"/>
        <v>-22</v>
      </c>
      <c r="CC10" t="s">
        <v>233</v>
      </c>
      <c r="CD10">
        <f t="shared" si="24"/>
        <v>-2.167487684729064E-2</v>
      </c>
      <c r="CM10">
        <f t="shared" si="28"/>
        <v>0</v>
      </c>
      <c r="CO10">
        <v>57.263300000000001</v>
      </c>
      <c r="CP10">
        <v>0.192775</v>
      </c>
      <c r="CQ10">
        <v>993</v>
      </c>
      <c r="CR10">
        <f>CO10-BW10</f>
        <v>0.32930000000000348</v>
      </c>
      <c r="CS10">
        <f>CP10-BX10</f>
        <v>-3.1849999999999934E-3</v>
      </c>
      <c r="CT10">
        <f>CQ10-BY10</f>
        <v>0</v>
      </c>
      <c r="CU10" t="s">
        <v>236</v>
      </c>
      <c r="CV10">
        <f>CT10/BY10</f>
        <v>0</v>
      </c>
      <c r="CW10">
        <f t="shared" ref="CW10" si="46">(AU10-CQ10)/AU10</f>
        <v>2.167487684729064E-2</v>
      </c>
      <c r="CZ10">
        <v>56.933799999999998</v>
      </c>
      <c r="DA10">
        <v>0.19596</v>
      </c>
      <c r="DB10">
        <v>993</v>
      </c>
      <c r="DC10">
        <f t="shared" si="33"/>
        <v>-15.716000000000001</v>
      </c>
      <c r="DD10">
        <f t="shared" si="34"/>
        <v>-1.754E-2</v>
      </c>
      <c r="DE10">
        <f t="shared" si="35"/>
        <v>-22</v>
      </c>
      <c r="DF10">
        <f t="shared" si="36"/>
        <v>-2.167487684729064E-2</v>
      </c>
      <c r="DG10">
        <f t="shared" si="37"/>
        <v>-8.2154566744730678E-2</v>
      </c>
      <c r="DI10">
        <v>56.933799999999998</v>
      </c>
      <c r="DJ10">
        <v>0.19596</v>
      </c>
      <c r="DK10">
        <v>993</v>
      </c>
      <c r="DL10">
        <f t="shared" si="38"/>
        <v>0</v>
      </c>
      <c r="DM10">
        <f t="shared" si="39"/>
        <v>0</v>
      </c>
      <c r="DN10">
        <f t="shared" si="40"/>
        <v>0</v>
      </c>
      <c r="DO10">
        <f t="shared" si="41"/>
        <v>0</v>
      </c>
      <c r="DP10">
        <f t="shared" si="42"/>
        <v>0</v>
      </c>
    </row>
    <row r="11" spans="1:120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  <c r="Z11">
        <f t="shared" si="4"/>
        <v>-16.059999999999999</v>
      </c>
      <c r="AA11">
        <f t="shared" si="5"/>
        <v>-0.1303</v>
      </c>
      <c r="AB11">
        <f t="shared" si="6"/>
        <v>-525</v>
      </c>
      <c r="AD11">
        <v>20.465959999999999</v>
      </c>
      <c r="AE11">
        <v>9.3369999999999995E-2</v>
      </c>
      <c r="AF11">
        <v>988</v>
      </c>
      <c r="AG11">
        <f t="shared" si="7"/>
        <v>3.8467199999999977</v>
      </c>
      <c r="AH11">
        <f t="shared" si="8"/>
        <v>-3.033000000000001E-2</v>
      </c>
      <c r="AI11">
        <f t="shared" si="9"/>
        <v>446</v>
      </c>
      <c r="AK11">
        <v>68.496600000000001</v>
      </c>
      <c r="AL11">
        <v>0.16120000000000001</v>
      </c>
      <c r="AM11">
        <v>1133</v>
      </c>
      <c r="AN11">
        <f t="shared" si="43"/>
        <v>48.030640000000005</v>
      </c>
      <c r="AO11">
        <f t="shared" si="44"/>
        <v>6.7830000000000015E-2</v>
      </c>
      <c r="AP11">
        <f t="shared" si="45"/>
        <v>145</v>
      </c>
      <c r="AQ11">
        <f t="shared" si="13"/>
        <v>0.14676113360323886</v>
      </c>
      <c r="AS11">
        <v>54.328000000000003</v>
      </c>
      <c r="AT11">
        <v>0.19400000000000001</v>
      </c>
      <c r="AU11">
        <v>582</v>
      </c>
      <c r="AV11">
        <f t="shared" si="14"/>
        <v>-14.168599999999998</v>
      </c>
      <c r="AW11">
        <f t="shared" si="1"/>
        <v>3.2799999999999996E-2</v>
      </c>
      <c r="AX11">
        <f t="shared" si="15"/>
        <v>551</v>
      </c>
      <c r="AY11">
        <f t="shared" si="16"/>
        <v>0.48631950573698146</v>
      </c>
      <c r="BH11">
        <v>16.619240000000001</v>
      </c>
      <c r="BI11">
        <v>0.1237</v>
      </c>
      <c r="BJ11">
        <v>542</v>
      </c>
      <c r="BK11">
        <f t="shared" si="17"/>
        <v>-2.7645599999999995</v>
      </c>
      <c r="BL11">
        <f t="shared" si="18"/>
        <v>4.224E-2</v>
      </c>
      <c r="BM11">
        <f t="shared" si="19"/>
        <v>-320</v>
      </c>
      <c r="BP11">
        <v>19.383800000000001</v>
      </c>
      <c r="BQ11">
        <v>8.1460000000000005E-2</v>
      </c>
      <c r="BR11">
        <v>862</v>
      </c>
      <c r="BS11">
        <f t="shared" si="2"/>
        <v>3.3238000000000021</v>
      </c>
      <c r="BT11">
        <f t="shared" si="20"/>
        <v>-4.8839999999999995E-2</v>
      </c>
      <c r="BU11">
        <f t="shared" si="3"/>
        <v>337</v>
      </c>
      <c r="BW11">
        <v>29.998999999999999</v>
      </c>
      <c r="BX11">
        <v>0.22720000000000001</v>
      </c>
      <c r="BY11">
        <v>418</v>
      </c>
      <c r="BZ11">
        <f t="shared" si="21"/>
        <v>-24.329000000000004</v>
      </c>
      <c r="CA11">
        <f t="shared" si="22"/>
        <v>3.3200000000000007E-2</v>
      </c>
      <c r="CB11">
        <f t="shared" si="23"/>
        <v>-164</v>
      </c>
      <c r="CC11" t="s">
        <v>233</v>
      </c>
      <c r="CD11">
        <f t="shared" si="24"/>
        <v>-0.28178694158075601</v>
      </c>
      <c r="CF11">
        <v>30.216239999999999</v>
      </c>
      <c r="CG11">
        <v>0.22117999999999999</v>
      </c>
      <c r="CH11">
        <v>418</v>
      </c>
      <c r="CI11">
        <f t="shared" si="25"/>
        <v>0.21724000000000032</v>
      </c>
      <c r="CJ11">
        <f t="shared" si="26"/>
        <v>-6.0200000000000253E-3</v>
      </c>
      <c r="CK11">
        <f t="shared" si="27"/>
        <v>0</v>
      </c>
      <c r="CL11" t="s">
        <v>234</v>
      </c>
      <c r="CM11">
        <f t="shared" si="28"/>
        <v>0</v>
      </c>
      <c r="CO11">
        <v>32.9724</v>
      </c>
      <c r="CP11">
        <v>0.21498</v>
      </c>
      <c r="CQ11">
        <v>543</v>
      </c>
      <c r="CR11">
        <f t="shared" si="29"/>
        <v>2.7561600000000013</v>
      </c>
      <c r="CS11">
        <f t="shared" si="30"/>
        <v>-6.1999999999999833E-3</v>
      </c>
      <c r="CT11">
        <f t="shared" si="31"/>
        <v>125</v>
      </c>
      <c r="CU11" t="s">
        <v>236</v>
      </c>
      <c r="CV11">
        <f t="shared" si="32"/>
        <v>0.29904306220095694</v>
      </c>
      <c r="CW11">
        <f t="shared" ref="CW11:CW43" si="47">(AU11-CQ11)/AU11</f>
        <v>6.7010309278350513E-2</v>
      </c>
      <c r="CZ11">
        <v>33.255400000000002</v>
      </c>
      <c r="DA11">
        <v>0.19839999999999999</v>
      </c>
      <c r="DB11">
        <v>574</v>
      </c>
      <c r="DC11">
        <f t="shared" si="33"/>
        <v>-21.072600000000001</v>
      </c>
      <c r="DD11">
        <f t="shared" si="34"/>
        <v>4.3999999999999873E-3</v>
      </c>
      <c r="DE11">
        <f t="shared" si="35"/>
        <v>-8</v>
      </c>
      <c r="DF11">
        <f t="shared" si="36"/>
        <v>-1.3745704467353952E-2</v>
      </c>
      <c r="DG11">
        <f t="shared" si="37"/>
        <v>2.2680412371133954E-2</v>
      </c>
      <c r="DI11">
        <v>33.360300000000002</v>
      </c>
      <c r="DJ11">
        <v>0.21435999999999999</v>
      </c>
      <c r="DK11">
        <v>574</v>
      </c>
      <c r="DL11">
        <f t="shared" si="38"/>
        <v>0.10490000000000066</v>
      </c>
      <c r="DM11">
        <f t="shared" si="39"/>
        <v>1.5960000000000002E-2</v>
      </c>
      <c r="DN11">
        <f t="shared" si="40"/>
        <v>0</v>
      </c>
      <c r="DO11">
        <f t="shared" si="41"/>
        <v>0</v>
      </c>
      <c r="DP11">
        <f t="shared" si="42"/>
        <v>8.0443548387096789E-2</v>
      </c>
    </row>
    <row r="12" spans="1:120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  <c r="Z12">
        <f t="shared" si="4"/>
        <v>-20.85</v>
      </c>
      <c r="AA12">
        <f t="shared" si="5"/>
        <v>-0.32519999999999999</v>
      </c>
      <c r="AB12">
        <f t="shared" si="6"/>
        <v>-588</v>
      </c>
      <c r="AG12">
        <f t="shared" si="7"/>
        <v>0</v>
      </c>
      <c r="AH12">
        <f t="shared" si="8"/>
        <v>0</v>
      </c>
      <c r="AI12">
        <f t="shared" si="9"/>
        <v>0</v>
      </c>
      <c r="AK12">
        <v>95.403899999999993</v>
      </c>
      <c r="AL12">
        <v>0.29437999999999998</v>
      </c>
      <c r="AM12">
        <v>1157</v>
      </c>
      <c r="AN12">
        <f t="shared" si="43"/>
        <v>95.403899999999993</v>
      </c>
      <c r="AO12">
        <f t="shared" si="44"/>
        <v>0.29437999999999998</v>
      </c>
      <c r="AP12">
        <f t="shared" si="45"/>
        <v>1157</v>
      </c>
      <c r="AQ12" t="e">
        <f t="shared" si="13"/>
        <v>#DIV/0!</v>
      </c>
      <c r="AS12">
        <v>92.150899999999993</v>
      </c>
      <c r="AT12">
        <v>0.335756</v>
      </c>
      <c r="AU12">
        <v>1041</v>
      </c>
      <c r="AV12">
        <f t="shared" si="14"/>
        <v>-3.2530000000000001</v>
      </c>
      <c r="AW12">
        <f t="shared" si="1"/>
        <v>4.1376000000000024E-2</v>
      </c>
      <c r="AX12">
        <f t="shared" si="15"/>
        <v>116</v>
      </c>
      <c r="AY12">
        <f t="shared" si="16"/>
        <v>0.10025929127052723</v>
      </c>
      <c r="AZ12" t="s">
        <v>256</v>
      </c>
      <c r="BK12">
        <f t="shared" si="17"/>
        <v>0</v>
      </c>
      <c r="BL12">
        <f t="shared" si="18"/>
        <v>0</v>
      </c>
      <c r="BM12">
        <f t="shared" si="19"/>
        <v>0</v>
      </c>
      <c r="BS12">
        <f t="shared" si="2"/>
        <v>-20.85</v>
      </c>
      <c r="BT12">
        <f t="shared" si="20"/>
        <v>-0.32519999999999999</v>
      </c>
      <c r="BU12">
        <f t="shared" si="3"/>
        <v>-588</v>
      </c>
      <c r="BW12">
        <v>65.5839</v>
      </c>
      <c r="BX12">
        <v>0.35551719999999998</v>
      </c>
      <c r="BY12">
        <v>628</v>
      </c>
      <c r="BZ12">
        <f t="shared" si="21"/>
        <v>-26.566999999999993</v>
      </c>
      <c r="CA12">
        <f t="shared" si="22"/>
        <v>1.9761199999999979E-2</v>
      </c>
      <c r="CB12">
        <f t="shared" si="23"/>
        <v>-413</v>
      </c>
      <c r="CC12" t="s">
        <v>233</v>
      </c>
      <c r="CD12">
        <f t="shared" si="24"/>
        <v>-0.3967339097022094</v>
      </c>
      <c r="CF12">
        <v>65.620999999999995</v>
      </c>
      <c r="CG12">
        <v>0.35639999999999999</v>
      </c>
      <c r="CH12">
        <v>628</v>
      </c>
      <c r="CI12">
        <f t="shared" si="25"/>
        <v>3.7099999999995248E-2</v>
      </c>
      <c r="CJ12">
        <f t="shared" si="26"/>
        <v>8.828000000000169E-4</v>
      </c>
      <c r="CK12">
        <f t="shared" si="27"/>
        <v>0</v>
      </c>
      <c r="CL12" t="s">
        <v>236</v>
      </c>
      <c r="CM12">
        <f t="shared" si="28"/>
        <v>0</v>
      </c>
      <c r="CO12">
        <v>65.620999999999995</v>
      </c>
      <c r="CP12">
        <v>0.35639999999999999</v>
      </c>
      <c r="CQ12">
        <v>628</v>
      </c>
      <c r="CR12">
        <f t="shared" si="29"/>
        <v>0</v>
      </c>
      <c r="CS12">
        <f t="shared" si="30"/>
        <v>0</v>
      </c>
      <c r="CT12">
        <f t="shared" si="31"/>
        <v>0</v>
      </c>
      <c r="CU12" t="s">
        <v>236</v>
      </c>
      <c r="CV12">
        <f t="shared" si="32"/>
        <v>0</v>
      </c>
      <c r="CW12">
        <f t="shared" si="47"/>
        <v>0.3967339097022094</v>
      </c>
      <c r="CZ12">
        <v>67.791399999999996</v>
      </c>
      <c r="DA12">
        <v>0.31811</v>
      </c>
      <c r="DB12">
        <v>1024</v>
      </c>
      <c r="DC12">
        <f t="shared" si="33"/>
        <v>-24.359499999999997</v>
      </c>
      <c r="DD12">
        <f t="shared" si="34"/>
        <v>-1.7645999999999995E-2</v>
      </c>
      <c r="DE12">
        <f t="shared" si="35"/>
        <v>-17</v>
      </c>
      <c r="DF12">
        <f t="shared" si="36"/>
        <v>-1.633045148895293E-2</v>
      </c>
      <c r="DG12">
        <f t="shared" si="37"/>
        <v>-5.2556022826099891E-2</v>
      </c>
      <c r="DI12">
        <v>65.059759999999997</v>
      </c>
      <c r="DJ12">
        <v>0.30937999999999999</v>
      </c>
      <c r="DK12">
        <v>750</v>
      </c>
      <c r="DL12">
        <f t="shared" si="38"/>
        <v>-2.7316399999999987</v>
      </c>
      <c r="DM12">
        <f t="shared" si="39"/>
        <v>-8.7300000000000155E-3</v>
      </c>
      <c r="DN12">
        <f t="shared" si="40"/>
        <v>-274</v>
      </c>
      <c r="DO12">
        <f t="shared" si="41"/>
        <v>-0.267578125</v>
      </c>
      <c r="DP12">
        <f t="shared" si="42"/>
        <v>-2.7443337210398967E-2</v>
      </c>
    </row>
    <row r="13" spans="1:120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5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  <c r="Z13">
        <f t="shared" si="4"/>
        <v>0.18999999999999773</v>
      </c>
      <c r="AA13">
        <f t="shared" si="5"/>
        <v>1.5899999999999984E-2</v>
      </c>
      <c r="AB13">
        <f t="shared" si="6"/>
        <v>21</v>
      </c>
      <c r="AG13">
        <f t="shared" si="7"/>
        <v>0</v>
      </c>
      <c r="AH13">
        <f t="shared" si="8"/>
        <v>0</v>
      </c>
      <c r="AI13">
        <f t="shared" si="9"/>
        <v>0</v>
      </c>
      <c r="AK13">
        <v>114.5904</v>
      </c>
      <c r="AL13">
        <v>0.16016</v>
      </c>
      <c r="AM13">
        <v>1375</v>
      </c>
      <c r="AN13">
        <f t="shared" si="43"/>
        <v>114.5904</v>
      </c>
      <c r="AO13">
        <f t="shared" si="44"/>
        <v>0.16016</v>
      </c>
      <c r="AP13">
        <f t="shared" si="45"/>
        <v>1375</v>
      </c>
      <c r="AQ13" t="e">
        <f t="shared" si="13"/>
        <v>#DIV/0!</v>
      </c>
      <c r="AS13">
        <v>116.435</v>
      </c>
      <c r="AT13">
        <v>0.16267999999999999</v>
      </c>
      <c r="AU13">
        <v>1264</v>
      </c>
      <c r="AV13">
        <f t="shared" si="14"/>
        <v>1.8445999999999998</v>
      </c>
      <c r="AW13">
        <f t="shared" si="1"/>
        <v>2.5199999999999945E-3</v>
      </c>
      <c r="AX13">
        <f t="shared" si="15"/>
        <v>111</v>
      </c>
      <c r="AY13">
        <f t="shared" si="16"/>
        <v>8.0727272727272731E-2</v>
      </c>
      <c r="BK13">
        <f t="shared" si="17"/>
        <v>0</v>
      </c>
      <c r="BL13">
        <f t="shared" si="18"/>
        <v>0</v>
      </c>
      <c r="BM13">
        <f t="shared" si="19"/>
        <v>0</v>
      </c>
      <c r="BS13">
        <f t="shared" si="2"/>
        <v>-33.68</v>
      </c>
      <c r="BT13">
        <f t="shared" si="20"/>
        <v>-0.11020000000000001</v>
      </c>
      <c r="BU13">
        <f t="shared" si="3"/>
        <v>-778</v>
      </c>
      <c r="BW13">
        <v>73.141499999999994</v>
      </c>
      <c r="BX13">
        <v>0.15959999999999999</v>
      </c>
      <c r="BY13">
        <v>1239</v>
      </c>
      <c r="BZ13">
        <f t="shared" si="21"/>
        <v>-43.293500000000009</v>
      </c>
      <c r="CA13">
        <f t="shared" si="22"/>
        <v>-3.0799999999999994E-3</v>
      </c>
      <c r="CB13">
        <f t="shared" si="23"/>
        <v>-25</v>
      </c>
      <c r="CC13" t="s">
        <v>233</v>
      </c>
      <c r="CD13">
        <f t="shared" si="24"/>
        <v>-1.9778481012658229E-2</v>
      </c>
      <c r="CM13">
        <f t="shared" si="28"/>
        <v>0</v>
      </c>
      <c r="CO13">
        <v>73.047349999999994</v>
      </c>
      <c r="CP13">
        <v>0.16470000000000001</v>
      </c>
      <c r="CQ13">
        <v>1239</v>
      </c>
      <c r="CR13">
        <f>CO13-BW13</f>
        <v>-9.4149999999999068E-2</v>
      </c>
      <c r="CS13">
        <f>CP13-BX13</f>
        <v>5.1000000000000212E-3</v>
      </c>
      <c r="CT13">
        <f>CQ13-BY13</f>
        <v>0</v>
      </c>
      <c r="CU13" t="s">
        <v>236</v>
      </c>
      <c r="CV13">
        <f>CT13/BY13</f>
        <v>0</v>
      </c>
      <c r="CW13">
        <f t="shared" si="47"/>
        <v>1.9778481012658229E-2</v>
      </c>
      <c r="CZ13">
        <v>73.141499999999994</v>
      </c>
      <c r="DA13">
        <v>0.15964999999999999</v>
      </c>
      <c r="DB13">
        <v>1239</v>
      </c>
      <c r="DC13">
        <f t="shared" si="33"/>
        <v>-43.293500000000009</v>
      </c>
      <c r="DD13">
        <f t="shared" si="34"/>
        <v>-3.0300000000000049E-3</v>
      </c>
      <c r="DE13">
        <f t="shared" si="35"/>
        <v>-25</v>
      </c>
      <c r="DF13">
        <f t="shared" si="36"/>
        <v>-1.9778481012658229E-2</v>
      </c>
      <c r="DG13">
        <f t="shared" si="37"/>
        <v>-1.8625522498155921E-2</v>
      </c>
      <c r="DI13">
        <v>71.736850000000004</v>
      </c>
      <c r="DJ13">
        <v>0.19570000000000001</v>
      </c>
      <c r="DK13">
        <v>1239</v>
      </c>
      <c r="DL13">
        <f t="shared" si="38"/>
        <v>-1.4046499999999895</v>
      </c>
      <c r="DM13">
        <f t="shared" si="39"/>
        <v>3.6050000000000026E-2</v>
      </c>
      <c r="DN13">
        <f t="shared" si="40"/>
        <v>0</v>
      </c>
      <c r="DO13">
        <f t="shared" si="41"/>
        <v>0</v>
      </c>
      <c r="DP13">
        <f t="shared" si="42"/>
        <v>0.22580645161290341</v>
      </c>
    </row>
    <row r="14" spans="1:120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  <c r="Z14">
        <f t="shared" si="4"/>
        <v>-13.17</v>
      </c>
      <c r="AA14">
        <f t="shared" si="5"/>
        <v>-0.2238</v>
      </c>
      <c r="AB14">
        <f t="shared" si="6"/>
        <v>-514</v>
      </c>
      <c r="AD14">
        <v>18.104900000000001</v>
      </c>
      <c r="AE14">
        <v>0.12770000000000001</v>
      </c>
      <c r="AF14">
        <v>1064</v>
      </c>
      <c r="AG14">
        <f t="shared" si="7"/>
        <v>4.7050000000000001</v>
      </c>
      <c r="AH14">
        <f t="shared" si="8"/>
        <v>-8.7299999999999989E-2</v>
      </c>
      <c r="AI14">
        <f t="shared" si="9"/>
        <v>537</v>
      </c>
      <c r="AK14">
        <v>71.672600000000003</v>
      </c>
      <c r="AL14">
        <v>0.15629999999999999</v>
      </c>
      <c r="AM14">
        <v>1154</v>
      </c>
      <c r="AN14">
        <f t="shared" ref="AN14:AN43" si="48">AK14-AD14</f>
        <v>53.567700000000002</v>
      </c>
      <c r="AO14">
        <f t="shared" ref="AO14:AO43" si="49">AL14-AE14</f>
        <v>2.8599999999999987E-2</v>
      </c>
      <c r="AP14">
        <f t="shared" ref="AP14:AP43" si="50">AM14-AF14</f>
        <v>90</v>
      </c>
      <c r="AQ14">
        <f t="shared" si="13"/>
        <v>8.4586466165413529E-2</v>
      </c>
      <c r="AS14">
        <v>62.015000000000001</v>
      </c>
      <c r="AT14">
        <v>0.26795999999999998</v>
      </c>
      <c r="AU14">
        <v>586</v>
      </c>
      <c r="AV14">
        <f t="shared" si="14"/>
        <v>-9.6576000000000022</v>
      </c>
      <c r="AW14">
        <f t="shared" si="1"/>
        <v>0.11165999999999998</v>
      </c>
      <c r="AX14">
        <f t="shared" si="15"/>
        <v>568</v>
      </c>
      <c r="AY14">
        <f t="shared" si="16"/>
        <v>0.49220103986135183</v>
      </c>
      <c r="AZ14" t="s">
        <v>255</v>
      </c>
      <c r="BH14">
        <v>13.399900000000001</v>
      </c>
      <c r="BI14">
        <v>0.215</v>
      </c>
      <c r="BJ14">
        <v>527</v>
      </c>
      <c r="BK14">
        <f t="shared" si="17"/>
        <v>-0.30439999999999934</v>
      </c>
      <c r="BL14">
        <f t="shared" si="18"/>
        <v>4.0199999999999986E-2</v>
      </c>
      <c r="BM14">
        <f t="shared" si="19"/>
        <v>-495</v>
      </c>
      <c r="BP14">
        <v>13.7043</v>
      </c>
      <c r="BQ14">
        <v>0.17480000000000001</v>
      </c>
      <c r="BR14">
        <v>1022</v>
      </c>
      <c r="BS14">
        <f t="shared" si="2"/>
        <v>0.5343</v>
      </c>
      <c r="BT14">
        <f t="shared" si="20"/>
        <v>-4.8999999999999988E-2</v>
      </c>
      <c r="BU14">
        <f t="shared" si="3"/>
        <v>508</v>
      </c>
      <c r="BW14">
        <v>45.511699999999998</v>
      </c>
      <c r="BX14">
        <v>0.20265</v>
      </c>
      <c r="BY14">
        <v>456</v>
      </c>
      <c r="BZ14">
        <f t="shared" si="21"/>
        <v>-16.503300000000003</v>
      </c>
      <c r="CA14">
        <f t="shared" si="22"/>
        <v>-6.5309999999999979E-2</v>
      </c>
      <c r="CB14">
        <f t="shared" si="23"/>
        <v>-130</v>
      </c>
      <c r="CC14" t="s">
        <v>233</v>
      </c>
      <c r="CD14">
        <f t="shared" si="24"/>
        <v>-0.22184300341296928</v>
      </c>
      <c r="CF14">
        <v>45.665999999999997</v>
      </c>
      <c r="CG14">
        <v>0.19289999999999999</v>
      </c>
      <c r="CH14">
        <v>456</v>
      </c>
      <c r="CI14">
        <f t="shared" si="25"/>
        <v>0.15429999999999922</v>
      </c>
      <c r="CJ14">
        <f t="shared" si="26"/>
        <v>-9.7500000000000087E-3</v>
      </c>
      <c r="CK14">
        <f t="shared" si="27"/>
        <v>0</v>
      </c>
      <c r="CL14" t="s">
        <v>236</v>
      </c>
      <c r="CM14">
        <f t="shared" si="28"/>
        <v>0</v>
      </c>
      <c r="CO14">
        <v>42.672699999999999</v>
      </c>
      <c r="CP14">
        <v>0.21928</v>
      </c>
      <c r="CQ14">
        <v>538</v>
      </c>
      <c r="CR14">
        <f t="shared" si="29"/>
        <v>-2.9932999999999979</v>
      </c>
      <c r="CS14">
        <f t="shared" si="30"/>
        <v>2.6380000000000015E-2</v>
      </c>
      <c r="CT14">
        <f t="shared" si="31"/>
        <v>82</v>
      </c>
      <c r="CU14" t="s">
        <v>236</v>
      </c>
      <c r="CV14">
        <f t="shared" si="32"/>
        <v>0.17982456140350878</v>
      </c>
      <c r="CW14">
        <f t="shared" si="47"/>
        <v>8.191126279863481E-2</v>
      </c>
      <c r="CZ14">
        <v>42.308300000000003</v>
      </c>
      <c r="DA14">
        <v>0.23391799999999999</v>
      </c>
      <c r="DB14">
        <v>577</v>
      </c>
      <c r="DC14">
        <f t="shared" si="33"/>
        <v>-19.706699999999998</v>
      </c>
      <c r="DD14">
        <f t="shared" si="34"/>
        <v>-3.4041999999999989E-2</v>
      </c>
      <c r="DE14">
        <f t="shared" si="35"/>
        <v>-9</v>
      </c>
      <c r="DF14">
        <f t="shared" si="36"/>
        <v>-1.5358361774744027E-2</v>
      </c>
      <c r="DG14">
        <f t="shared" si="37"/>
        <v>-0.12704134945514253</v>
      </c>
      <c r="DI14">
        <v>42.633490000000002</v>
      </c>
      <c r="DJ14">
        <v>0.227663</v>
      </c>
      <c r="DK14">
        <v>577</v>
      </c>
      <c r="DL14">
        <f t="shared" si="38"/>
        <v>0.3251899999999992</v>
      </c>
      <c r="DM14">
        <f t="shared" si="39"/>
        <v>-6.2549999999999828E-3</v>
      </c>
      <c r="DN14">
        <f t="shared" si="40"/>
        <v>0</v>
      </c>
      <c r="DO14">
        <f t="shared" si="41"/>
        <v>0</v>
      </c>
      <c r="DP14">
        <f t="shared" si="42"/>
        <v>-2.6740139707076768E-2</v>
      </c>
    </row>
    <row r="15" spans="1:120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  <c r="Z15">
        <f t="shared" si="4"/>
        <v>-19.57</v>
      </c>
      <c r="AA15">
        <f t="shared" si="5"/>
        <v>-0.23630000000000001</v>
      </c>
      <c r="AB15">
        <f t="shared" si="6"/>
        <v>-663</v>
      </c>
      <c r="AG15">
        <f t="shared" si="7"/>
        <v>0</v>
      </c>
      <c r="AH15">
        <f t="shared" si="8"/>
        <v>0</v>
      </c>
      <c r="AI15">
        <f t="shared" si="9"/>
        <v>0</v>
      </c>
      <c r="AK15">
        <v>90.829400000000007</v>
      </c>
      <c r="AL15">
        <v>0.1797</v>
      </c>
      <c r="AM15">
        <v>1656</v>
      </c>
      <c r="AN15">
        <f t="shared" si="48"/>
        <v>90.829400000000007</v>
      </c>
      <c r="AO15">
        <f t="shared" si="49"/>
        <v>0.1797</v>
      </c>
      <c r="AP15">
        <f t="shared" si="50"/>
        <v>1656</v>
      </c>
      <c r="AQ15" t="e">
        <f t="shared" si="13"/>
        <v>#DIV/0!</v>
      </c>
      <c r="AS15">
        <v>88.235200000000006</v>
      </c>
      <c r="AT15">
        <v>0.22417000000000001</v>
      </c>
      <c r="AU15">
        <v>900</v>
      </c>
      <c r="AV15">
        <f t="shared" si="14"/>
        <v>-2.5942000000000007</v>
      </c>
      <c r="AW15">
        <f t="shared" si="1"/>
        <v>4.447000000000001E-2</v>
      </c>
      <c r="AX15">
        <f t="shared" si="15"/>
        <v>756</v>
      </c>
      <c r="AY15">
        <f t="shared" si="16"/>
        <v>0.45652173913043476</v>
      </c>
      <c r="BK15">
        <f t="shared" si="17"/>
        <v>0</v>
      </c>
      <c r="BL15">
        <f t="shared" si="18"/>
        <v>0</v>
      </c>
      <c r="BM15">
        <f t="shared" si="19"/>
        <v>0</v>
      </c>
      <c r="BS15">
        <f t="shared" si="2"/>
        <v>-19.57</v>
      </c>
      <c r="BT15">
        <f t="shared" si="20"/>
        <v>-0.23630000000000001</v>
      </c>
      <c r="BU15">
        <f t="shared" si="3"/>
        <v>-663</v>
      </c>
      <c r="BW15">
        <v>58.681800000000003</v>
      </c>
      <c r="BX15">
        <v>0.26729999999999998</v>
      </c>
      <c r="BY15">
        <v>622</v>
      </c>
      <c r="BZ15">
        <f t="shared" si="21"/>
        <v>-29.553400000000003</v>
      </c>
      <c r="CA15">
        <f t="shared" si="22"/>
        <v>4.3129999999999974E-2</v>
      </c>
      <c r="CB15">
        <f t="shared" si="23"/>
        <v>-278</v>
      </c>
      <c r="CC15" t="s">
        <v>235</v>
      </c>
      <c r="CD15">
        <f t="shared" si="24"/>
        <v>-0.30888888888888888</v>
      </c>
      <c r="CF15">
        <v>58.681800000000003</v>
      </c>
      <c r="CG15">
        <v>0.26729999999999998</v>
      </c>
      <c r="CH15">
        <v>622</v>
      </c>
      <c r="CI15">
        <f t="shared" si="25"/>
        <v>0</v>
      </c>
      <c r="CJ15">
        <f t="shared" si="26"/>
        <v>0</v>
      </c>
      <c r="CK15">
        <f t="shared" si="27"/>
        <v>0</v>
      </c>
      <c r="CL15" t="s">
        <v>235</v>
      </c>
      <c r="CM15">
        <f t="shared" si="28"/>
        <v>0</v>
      </c>
      <c r="CO15">
        <v>59.56174</v>
      </c>
      <c r="CP15">
        <v>0.25559999999999999</v>
      </c>
      <c r="CQ15">
        <v>807</v>
      </c>
      <c r="CR15">
        <f t="shared" si="29"/>
        <v>0.87993999999999772</v>
      </c>
      <c r="CS15">
        <f t="shared" si="30"/>
        <v>-1.1699999999999988E-2</v>
      </c>
      <c r="CT15">
        <f t="shared" si="31"/>
        <v>185</v>
      </c>
      <c r="CU15" t="s">
        <v>236</v>
      </c>
      <c r="CV15">
        <f t="shared" si="32"/>
        <v>0.297427652733119</v>
      </c>
      <c r="CW15">
        <f t="shared" si="47"/>
        <v>0.10333333333333333</v>
      </c>
      <c r="CZ15">
        <v>61.72898</v>
      </c>
      <c r="DA15">
        <v>0.23683000000000001</v>
      </c>
      <c r="DB15">
        <v>887</v>
      </c>
      <c r="DC15">
        <f t="shared" si="33"/>
        <v>-26.506220000000006</v>
      </c>
      <c r="DD15">
        <f t="shared" si="34"/>
        <v>1.2660000000000005E-2</v>
      </c>
      <c r="DE15">
        <f t="shared" si="35"/>
        <v>-13</v>
      </c>
      <c r="DF15">
        <f t="shared" si="36"/>
        <v>-1.4444444444444444E-2</v>
      </c>
      <c r="DG15">
        <f t="shared" si="37"/>
        <v>5.6474996654324858E-2</v>
      </c>
      <c r="DI15">
        <v>57.931399999999996</v>
      </c>
      <c r="DJ15">
        <v>0.266065</v>
      </c>
      <c r="DK15">
        <v>748</v>
      </c>
      <c r="DL15">
        <f t="shared" si="38"/>
        <v>-3.7975800000000035</v>
      </c>
      <c r="DM15">
        <f t="shared" si="39"/>
        <v>2.9234999999999983E-2</v>
      </c>
      <c r="DN15">
        <f t="shared" si="40"/>
        <v>-139</v>
      </c>
      <c r="DO15">
        <f t="shared" si="41"/>
        <v>-0.15670800450958286</v>
      </c>
      <c r="DP15">
        <f t="shared" si="42"/>
        <v>0.1234429759743275</v>
      </c>
    </row>
    <row r="16" spans="1:120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  <c r="Z16">
        <f t="shared" si="4"/>
        <v>-52.53</v>
      </c>
      <c r="AA16">
        <f t="shared" si="5"/>
        <v>-4.9299999999999997E-2</v>
      </c>
      <c r="AB16">
        <f t="shared" si="6"/>
        <v>-716</v>
      </c>
      <c r="AG16">
        <f t="shared" si="7"/>
        <v>0</v>
      </c>
      <c r="AH16">
        <f t="shared" si="8"/>
        <v>0</v>
      </c>
      <c r="AI16">
        <f t="shared" si="9"/>
        <v>0</v>
      </c>
      <c r="AK16">
        <v>240.0746</v>
      </c>
      <c r="AL16">
        <v>8.5360000000000005E-2</v>
      </c>
      <c r="AM16">
        <v>1396</v>
      </c>
      <c r="AN16">
        <f t="shared" si="48"/>
        <v>240.0746</v>
      </c>
      <c r="AO16">
        <f t="shared" si="49"/>
        <v>8.5360000000000005E-2</v>
      </c>
      <c r="AP16">
        <f t="shared" si="50"/>
        <v>1396</v>
      </c>
      <c r="AQ16" t="e">
        <f t="shared" si="13"/>
        <v>#DIV/0!</v>
      </c>
      <c r="AS16">
        <v>247.203</v>
      </c>
      <c r="AT16">
        <v>0.104228</v>
      </c>
      <c r="AU16">
        <v>876</v>
      </c>
      <c r="AV16">
        <f t="shared" si="14"/>
        <v>7.1283999999999992</v>
      </c>
      <c r="AW16">
        <f t="shared" si="1"/>
        <v>1.8867999999999996E-2</v>
      </c>
      <c r="AX16">
        <f t="shared" si="15"/>
        <v>520</v>
      </c>
      <c r="AY16">
        <f t="shared" si="16"/>
        <v>0.37249283667621774</v>
      </c>
      <c r="BK16">
        <f t="shared" si="17"/>
        <v>-53.034950000000002</v>
      </c>
      <c r="BL16">
        <f t="shared" si="18"/>
        <v>-5.9695999999999999E-2</v>
      </c>
      <c r="BM16">
        <f t="shared" si="19"/>
        <v>-1133</v>
      </c>
      <c r="BP16">
        <v>53.034950000000002</v>
      </c>
      <c r="BQ16">
        <v>5.9695999999999999E-2</v>
      </c>
      <c r="BR16">
        <v>1133</v>
      </c>
      <c r="BS16">
        <f t="shared" si="2"/>
        <v>0.5049500000000009</v>
      </c>
      <c r="BT16">
        <f t="shared" si="20"/>
        <v>1.0396000000000002E-2</v>
      </c>
      <c r="BU16">
        <f t="shared" si="3"/>
        <v>417</v>
      </c>
      <c r="BW16">
        <v>132.70410000000001</v>
      </c>
      <c r="BX16">
        <v>0.14002999999999999</v>
      </c>
      <c r="BY16">
        <v>620</v>
      </c>
      <c r="BZ16">
        <f t="shared" si="21"/>
        <v>-114.49889999999999</v>
      </c>
      <c r="CA16">
        <f t="shared" si="22"/>
        <v>3.5801999999999987E-2</v>
      </c>
      <c r="CB16">
        <f t="shared" si="23"/>
        <v>-256</v>
      </c>
      <c r="CC16" t="s">
        <v>236</v>
      </c>
      <c r="CD16">
        <f t="shared" si="24"/>
        <v>-0.29223744292237441</v>
      </c>
      <c r="CF16">
        <v>132.70400000000001</v>
      </c>
      <c r="CG16">
        <v>0.14002999999999999</v>
      </c>
      <c r="CH16">
        <v>620</v>
      </c>
      <c r="CI16">
        <f t="shared" si="25"/>
        <v>-1.0000000000331966E-4</v>
      </c>
      <c r="CJ16">
        <f t="shared" si="26"/>
        <v>0</v>
      </c>
      <c r="CK16">
        <f t="shared" si="27"/>
        <v>0</v>
      </c>
      <c r="CL16" t="s">
        <v>236</v>
      </c>
      <c r="CM16">
        <f t="shared" si="28"/>
        <v>0</v>
      </c>
      <c r="CR16">
        <f t="shared" si="29"/>
        <v>-132.70400000000001</v>
      </c>
      <c r="CS16">
        <f t="shared" si="30"/>
        <v>-0.14002999999999999</v>
      </c>
      <c r="CT16">
        <f t="shared" si="31"/>
        <v>-620</v>
      </c>
      <c r="CU16" t="s">
        <v>236</v>
      </c>
      <c r="CV16">
        <f t="shared" si="32"/>
        <v>-1</v>
      </c>
      <c r="CW16">
        <f t="shared" si="47"/>
        <v>1</v>
      </c>
      <c r="CZ16">
        <v>136.91650000000001</v>
      </c>
      <c r="DA16">
        <v>9.9900000000000003E-2</v>
      </c>
      <c r="DB16">
        <v>845</v>
      </c>
      <c r="DC16">
        <f t="shared" si="33"/>
        <v>-110.28649999999999</v>
      </c>
      <c r="DD16">
        <f t="shared" si="34"/>
        <v>-4.3279999999999985E-3</v>
      </c>
      <c r="DE16">
        <f t="shared" si="35"/>
        <v>-31</v>
      </c>
      <c r="DF16">
        <f t="shared" si="36"/>
        <v>-3.5388127853881277E-2</v>
      </c>
      <c r="DG16">
        <f t="shared" si="37"/>
        <v>-4.1524350462447693E-2</v>
      </c>
      <c r="DI16">
        <v>139.91650000000001</v>
      </c>
      <c r="DJ16">
        <v>9.9934999999999996E-2</v>
      </c>
      <c r="DK16">
        <v>845</v>
      </c>
      <c r="DL16">
        <f t="shared" si="38"/>
        <v>3</v>
      </c>
      <c r="DM16">
        <f t="shared" si="39"/>
        <v>3.499999999999337E-5</v>
      </c>
      <c r="DN16">
        <f t="shared" si="40"/>
        <v>0</v>
      </c>
      <c r="DO16">
        <f t="shared" si="41"/>
        <v>0</v>
      </c>
      <c r="DP16">
        <f t="shared" si="42"/>
        <v>3.5035035035028397E-4</v>
      </c>
    </row>
    <row r="17" spans="1:120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  <c r="Z17">
        <f t="shared" si="4"/>
        <v>1.9199999999999982</v>
      </c>
      <c r="AA17">
        <f t="shared" si="5"/>
        <v>-1.0000000000000009E-3</v>
      </c>
      <c r="AB17">
        <f t="shared" si="6"/>
        <v>57</v>
      </c>
      <c r="AG17">
        <f t="shared" si="7"/>
        <v>0</v>
      </c>
      <c r="AH17">
        <f t="shared" si="8"/>
        <v>0</v>
      </c>
      <c r="AI17">
        <f t="shared" si="9"/>
        <v>0</v>
      </c>
      <c r="AK17">
        <v>151.08240000000001</v>
      </c>
      <c r="AL17">
        <v>0.36549999999999999</v>
      </c>
      <c r="AM17">
        <v>527</v>
      </c>
      <c r="AN17">
        <f t="shared" si="48"/>
        <v>151.08240000000001</v>
      </c>
      <c r="AO17">
        <f t="shared" si="49"/>
        <v>0.36549999999999999</v>
      </c>
      <c r="AP17">
        <f t="shared" si="50"/>
        <v>527</v>
      </c>
      <c r="AQ17" t="e">
        <f t="shared" si="13"/>
        <v>#DIV/0!</v>
      </c>
      <c r="AS17">
        <v>164.26859999999999</v>
      </c>
      <c r="AT17">
        <v>0.31039</v>
      </c>
      <c r="AU17">
        <v>380</v>
      </c>
      <c r="AV17">
        <f t="shared" si="14"/>
        <v>13.186199999999985</v>
      </c>
      <c r="AW17">
        <f t="shared" si="1"/>
        <v>-5.5109999999999992E-2</v>
      </c>
      <c r="AX17">
        <f t="shared" si="15"/>
        <v>147</v>
      </c>
      <c r="AY17">
        <f t="shared" si="16"/>
        <v>0.27893738140417457</v>
      </c>
      <c r="BK17">
        <f t="shared" si="17"/>
        <v>0</v>
      </c>
      <c r="BL17">
        <f t="shared" si="18"/>
        <v>0</v>
      </c>
      <c r="BM17">
        <f t="shared" si="19"/>
        <v>0</v>
      </c>
      <c r="BS17">
        <f t="shared" si="2"/>
        <v>-31.77</v>
      </c>
      <c r="BT17">
        <f t="shared" si="20"/>
        <v>-0.2361</v>
      </c>
      <c r="BU17">
        <f t="shared" si="3"/>
        <v>-231</v>
      </c>
      <c r="BW17">
        <v>87.540300000000002</v>
      </c>
      <c r="BX17">
        <v>0.44679999999999997</v>
      </c>
      <c r="BY17">
        <v>285</v>
      </c>
      <c r="BZ17">
        <f t="shared" si="21"/>
        <v>-76.72829999999999</v>
      </c>
      <c r="CA17">
        <f t="shared" si="22"/>
        <v>0.13640999999999998</v>
      </c>
      <c r="CB17">
        <f t="shared" si="23"/>
        <v>-95</v>
      </c>
      <c r="CC17" t="s">
        <v>234</v>
      </c>
      <c r="CD17">
        <f t="shared" si="24"/>
        <v>-0.25</v>
      </c>
      <c r="CF17">
        <v>87.540300000000002</v>
      </c>
      <c r="CG17">
        <v>0.44679999999999997</v>
      </c>
      <c r="CH17">
        <v>285</v>
      </c>
      <c r="CI17">
        <f t="shared" si="25"/>
        <v>0</v>
      </c>
      <c r="CJ17">
        <f t="shared" si="26"/>
        <v>0</v>
      </c>
      <c r="CK17">
        <f t="shared" si="27"/>
        <v>0</v>
      </c>
      <c r="CL17" t="s">
        <v>234</v>
      </c>
      <c r="CM17">
        <f t="shared" si="28"/>
        <v>0</v>
      </c>
      <c r="CR17">
        <f t="shared" si="29"/>
        <v>-87.540300000000002</v>
      </c>
      <c r="CS17">
        <f t="shared" si="30"/>
        <v>-0.44679999999999997</v>
      </c>
      <c r="CT17">
        <f t="shared" si="31"/>
        <v>-285</v>
      </c>
      <c r="CU17" t="s">
        <v>236</v>
      </c>
      <c r="CV17">
        <f t="shared" si="32"/>
        <v>-1</v>
      </c>
      <c r="CW17">
        <f t="shared" si="47"/>
        <v>1</v>
      </c>
      <c r="CZ17">
        <v>99.970590000000001</v>
      </c>
      <c r="DA17">
        <v>0.37993749999999998</v>
      </c>
      <c r="DB17">
        <v>370</v>
      </c>
      <c r="DC17">
        <f t="shared" si="33"/>
        <v>-64.298009999999991</v>
      </c>
      <c r="DD17">
        <f t="shared" si="34"/>
        <v>6.9547499999999984E-2</v>
      </c>
      <c r="DE17">
        <f t="shared" si="35"/>
        <v>-10</v>
      </c>
      <c r="DF17">
        <f t="shared" si="36"/>
        <v>-2.6315789473684209E-2</v>
      </c>
      <c r="DG17">
        <f t="shared" si="37"/>
        <v>0.22406488611102157</v>
      </c>
      <c r="DI17">
        <v>95.2303</v>
      </c>
      <c r="DJ17">
        <v>0.3715</v>
      </c>
      <c r="DK17">
        <v>370</v>
      </c>
      <c r="DL17">
        <f t="shared" si="38"/>
        <v>-4.7402900000000017</v>
      </c>
      <c r="DM17">
        <f t="shared" si="39"/>
        <v>-8.4374999999999867E-3</v>
      </c>
      <c r="DN17">
        <f t="shared" si="40"/>
        <v>0</v>
      </c>
      <c r="DO17">
        <f t="shared" si="41"/>
        <v>0</v>
      </c>
      <c r="DP17">
        <f t="shared" si="42"/>
        <v>-2.220759993419967E-2</v>
      </c>
    </row>
    <row r="18" spans="1:120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  <c r="Z18">
        <f t="shared" si="4"/>
        <v>0.1899999999999995</v>
      </c>
      <c r="AA18">
        <f t="shared" si="5"/>
        <v>3.0599999999999988E-2</v>
      </c>
      <c r="AB18">
        <f t="shared" si="6"/>
        <v>40</v>
      </c>
      <c r="AG18">
        <f t="shared" si="7"/>
        <v>0</v>
      </c>
      <c r="AH18">
        <f t="shared" ref="AH18" si="51">AE18-BI18</f>
        <v>0</v>
      </c>
      <c r="AI18">
        <f t="shared" ref="AI18" si="52">AF18-BJ18</f>
        <v>0</v>
      </c>
      <c r="AK18">
        <v>76.399000000000001</v>
      </c>
      <c r="AL18">
        <v>0.15029999999999999</v>
      </c>
      <c r="AM18">
        <v>947</v>
      </c>
      <c r="AN18">
        <f t="shared" ref="AN18" si="53">AK18-AD18</f>
        <v>76.399000000000001</v>
      </c>
      <c r="AO18">
        <f t="shared" ref="AO18" si="54">AL18-AE18</f>
        <v>0.15029999999999999</v>
      </c>
      <c r="AP18">
        <f t="shared" ref="AP18" si="55">AM18-AF18</f>
        <v>947</v>
      </c>
      <c r="AQ18" t="e">
        <f t="shared" si="13"/>
        <v>#DIV/0!</v>
      </c>
      <c r="AS18">
        <v>57.470399999999998</v>
      </c>
      <c r="AT18">
        <v>0.32869999999999999</v>
      </c>
      <c r="AU18">
        <v>477</v>
      </c>
      <c r="AV18">
        <f t="shared" ref="AV18" si="56">AS18-AK18</f>
        <v>-18.928600000000003</v>
      </c>
      <c r="AW18">
        <f t="shared" ref="AW18" si="57">AT18-AL18</f>
        <v>0.1784</v>
      </c>
      <c r="AX18">
        <f t="shared" si="15"/>
        <v>470</v>
      </c>
      <c r="AY18">
        <f t="shared" si="16"/>
        <v>0.49630411826821541</v>
      </c>
      <c r="AZ18" t="s">
        <v>255</v>
      </c>
      <c r="BS18">
        <f t="shared" si="2"/>
        <v>-13.96</v>
      </c>
      <c r="BT18">
        <f t="shared" si="20"/>
        <v>-0.1061</v>
      </c>
      <c r="BU18">
        <f t="shared" si="3"/>
        <v>-343</v>
      </c>
      <c r="BW18">
        <v>25.470300000000002</v>
      </c>
      <c r="BX18">
        <v>0.35639999999999999</v>
      </c>
      <c r="BY18">
        <v>358</v>
      </c>
      <c r="BZ18">
        <f t="shared" si="21"/>
        <v>-32.000099999999996</v>
      </c>
      <c r="CA18">
        <f t="shared" si="22"/>
        <v>2.7700000000000002E-2</v>
      </c>
      <c r="CB18">
        <f t="shared" si="23"/>
        <v>-119</v>
      </c>
      <c r="CC18" t="s">
        <v>235</v>
      </c>
      <c r="CD18">
        <f t="shared" si="24"/>
        <v>-0.24947589098532494</v>
      </c>
      <c r="CF18">
        <v>25.470300000000002</v>
      </c>
      <c r="CG18">
        <v>0.35639999999999999</v>
      </c>
      <c r="CH18">
        <v>358</v>
      </c>
      <c r="CI18">
        <f t="shared" si="25"/>
        <v>0</v>
      </c>
      <c r="CJ18">
        <f t="shared" si="26"/>
        <v>0</v>
      </c>
      <c r="CK18">
        <f t="shared" si="27"/>
        <v>0</v>
      </c>
      <c r="CL18" t="s">
        <v>235</v>
      </c>
      <c r="CM18">
        <f t="shared" si="28"/>
        <v>0</v>
      </c>
      <c r="CO18">
        <v>26.142600000000002</v>
      </c>
      <c r="CP18">
        <v>0.29360000000000003</v>
      </c>
      <c r="CQ18">
        <v>436</v>
      </c>
      <c r="CR18">
        <f t="shared" si="29"/>
        <v>0.6722999999999999</v>
      </c>
      <c r="CS18">
        <f t="shared" si="30"/>
        <v>-6.2799999999999967E-2</v>
      </c>
      <c r="CT18">
        <f t="shared" si="31"/>
        <v>78</v>
      </c>
      <c r="CU18" t="s">
        <v>236</v>
      </c>
      <c r="CV18">
        <f t="shared" si="32"/>
        <v>0.21787709497206703</v>
      </c>
      <c r="CW18">
        <f t="shared" si="47"/>
        <v>8.5953878406708595E-2</v>
      </c>
      <c r="CZ18">
        <v>28.876999999999999</v>
      </c>
      <c r="DA18">
        <v>0.25679999999999997</v>
      </c>
      <c r="DB18">
        <v>471</v>
      </c>
      <c r="DC18">
        <f t="shared" si="33"/>
        <v>-28.593399999999999</v>
      </c>
      <c r="DD18">
        <f t="shared" si="34"/>
        <v>-7.1900000000000019E-2</v>
      </c>
      <c r="DE18">
        <f t="shared" si="35"/>
        <v>-6</v>
      </c>
      <c r="DF18">
        <f t="shared" si="36"/>
        <v>-1.2578616352201259E-2</v>
      </c>
      <c r="DG18">
        <f t="shared" si="37"/>
        <v>-0.21874049285062375</v>
      </c>
      <c r="DI18">
        <v>28.567699999999999</v>
      </c>
      <c r="DJ18">
        <v>0.26219999999999999</v>
      </c>
      <c r="DK18">
        <v>442</v>
      </c>
      <c r="DL18">
        <f t="shared" si="38"/>
        <v>-0.30930000000000035</v>
      </c>
      <c r="DM18">
        <f t="shared" si="39"/>
        <v>5.4000000000000159E-3</v>
      </c>
      <c r="DN18">
        <f t="shared" si="40"/>
        <v>-29</v>
      </c>
      <c r="DO18">
        <f t="shared" si="41"/>
        <v>-6.1571125265392782E-2</v>
      </c>
      <c r="DP18">
        <f t="shared" si="42"/>
        <v>2.1028037383177635E-2</v>
      </c>
    </row>
    <row r="19" spans="1:120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5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  <c r="Z19">
        <f t="shared" si="4"/>
        <v>-22.79</v>
      </c>
      <c r="AA19">
        <f t="shared" si="5"/>
        <v>-0.28999999999999998</v>
      </c>
      <c r="AB19">
        <f t="shared" si="6"/>
        <v>-320</v>
      </c>
      <c r="AG19">
        <f t="shared" si="7"/>
        <v>0</v>
      </c>
      <c r="AH19">
        <f t="shared" si="8"/>
        <v>0</v>
      </c>
      <c r="AI19">
        <f t="shared" si="9"/>
        <v>0</v>
      </c>
      <c r="AK19">
        <v>80.852900000000005</v>
      </c>
      <c r="AL19">
        <v>0.24697</v>
      </c>
      <c r="AM19">
        <v>734</v>
      </c>
      <c r="AN19">
        <f t="shared" si="48"/>
        <v>80.852900000000005</v>
      </c>
      <c r="AO19">
        <f t="shared" si="49"/>
        <v>0.24697</v>
      </c>
      <c r="AP19">
        <f t="shared" si="50"/>
        <v>734</v>
      </c>
      <c r="AQ19" t="e">
        <f t="shared" si="13"/>
        <v>#DIV/0!</v>
      </c>
      <c r="AS19">
        <v>79.593800000000002</v>
      </c>
      <c r="AT19">
        <v>0.25069999999999998</v>
      </c>
      <c r="AU19">
        <v>599</v>
      </c>
      <c r="AV19">
        <f t="shared" si="14"/>
        <v>-1.2591000000000037</v>
      </c>
      <c r="AW19">
        <f t="shared" si="1"/>
        <v>3.7299999999999833E-3</v>
      </c>
      <c r="AX19">
        <f t="shared" si="15"/>
        <v>135</v>
      </c>
      <c r="AY19">
        <f t="shared" si="16"/>
        <v>0.18392370572207084</v>
      </c>
      <c r="BS19">
        <f t="shared" si="2"/>
        <v>-22.79</v>
      </c>
      <c r="BT19">
        <f t="shared" si="20"/>
        <v>-0.28999999999999998</v>
      </c>
      <c r="BU19">
        <f t="shared" si="3"/>
        <v>-320</v>
      </c>
      <c r="BW19">
        <v>54.324300000000001</v>
      </c>
      <c r="BX19">
        <v>0.32273000000000002</v>
      </c>
      <c r="BY19">
        <v>339</v>
      </c>
      <c r="BZ19">
        <f t="shared" si="21"/>
        <v>-25.269500000000001</v>
      </c>
      <c r="CA19">
        <f t="shared" si="22"/>
        <v>7.2030000000000038E-2</v>
      </c>
      <c r="CB19">
        <f t="shared" si="23"/>
        <v>-260</v>
      </c>
      <c r="CC19" t="s">
        <v>233</v>
      </c>
      <c r="CD19">
        <f t="shared" si="24"/>
        <v>-0.43405676126878129</v>
      </c>
      <c r="CF19">
        <v>55.343600000000002</v>
      </c>
      <c r="CG19">
        <v>0.27918999999999999</v>
      </c>
      <c r="CH19">
        <v>339</v>
      </c>
      <c r="CI19">
        <f t="shared" si="25"/>
        <v>1.0193000000000012</v>
      </c>
      <c r="CJ19">
        <f t="shared" si="26"/>
        <v>-4.3540000000000023E-2</v>
      </c>
      <c r="CK19">
        <f t="shared" si="27"/>
        <v>0</v>
      </c>
      <c r="CL19" t="s">
        <v>235</v>
      </c>
      <c r="CM19">
        <f t="shared" si="28"/>
        <v>0</v>
      </c>
      <c r="CR19">
        <f t="shared" si="29"/>
        <v>-55.343600000000002</v>
      </c>
      <c r="CS19">
        <f t="shared" si="30"/>
        <v>-0.27918999999999999</v>
      </c>
      <c r="CT19">
        <f t="shared" si="31"/>
        <v>-339</v>
      </c>
      <c r="CU19" t="s">
        <v>236</v>
      </c>
      <c r="CV19">
        <f t="shared" si="32"/>
        <v>-1</v>
      </c>
      <c r="CW19">
        <f t="shared" si="47"/>
        <v>1</v>
      </c>
      <c r="CZ19">
        <v>58.025539999999999</v>
      </c>
      <c r="DA19">
        <v>0.28760000000000002</v>
      </c>
      <c r="DB19">
        <v>589</v>
      </c>
      <c r="DC19">
        <f t="shared" si="33"/>
        <v>-21.568260000000002</v>
      </c>
      <c r="DD19">
        <f t="shared" si="34"/>
        <v>3.6900000000000044E-2</v>
      </c>
      <c r="DE19">
        <f t="shared" si="35"/>
        <v>-10</v>
      </c>
      <c r="DF19">
        <f t="shared" si="36"/>
        <v>-1.6694490818030049E-2</v>
      </c>
      <c r="DG19">
        <f t="shared" si="37"/>
        <v>0.14718787395293198</v>
      </c>
      <c r="DI19">
        <v>57.396999999999998</v>
      </c>
      <c r="DJ19">
        <v>0.27465000000000001</v>
      </c>
      <c r="DK19">
        <v>589</v>
      </c>
      <c r="DL19">
        <f t="shared" si="38"/>
        <v>-0.62854000000000099</v>
      </c>
      <c r="DM19">
        <f t="shared" si="39"/>
        <v>-1.2950000000000017E-2</v>
      </c>
      <c r="DN19">
        <f t="shared" si="40"/>
        <v>0</v>
      </c>
      <c r="DO19">
        <f t="shared" si="41"/>
        <v>0</v>
      </c>
      <c r="DP19">
        <f t="shared" si="42"/>
        <v>-4.502781641168295E-2</v>
      </c>
    </row>
    <row r="20" spans="1:120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  <c r="Z20">
        <f t="shared" si="4"/>
        <v>-63.69</v>
      </c>
      <c r="AA20">
        <f t="shared" si="5"/>
        <v>-0.1002</v>
      </c>
      <c r="AB20">
        <f t="shared" si="6"/>
        <v>-283</v>
      </c>
      <c r="AG20">
        <f t="shared" si="7"/>
        <v>0</v>
      </c>
      <c r="AH20">
        <f t="shared" si="8"/>
        <v>0</v>
      </c>
      <c r="AI20">
        <f t="shared" si="9"/>
        <v>0</v>
      </c>
      <c r="AK20">
        <v>225.16650000000001</v>
      </c>
      <c r="AL20">
        <v>0.1212</v>
      </c>
      <c r="AM20">
        <v>651</v>
      </c>
      <c r="AN20">
        <f t="shared" si="48"/>
        <v>225.16650000000001</v>
      </c>
      <c r="AO20">
        <f t="shared" si="49"/>
        <v>0.1212</v>
      </c>
      <c r="AP20">
        <f t="shared" si="50"/>
        <v>651</v>
      </c>
      <c r="AQ20" t="e">
        <f t="shared" si="13"/>
        <v>#DIV/0!</v>
      </c>
      <c r="AS20">
        <v>210.01519999999999</v>
      </c>
      <c r="AT20">
        <v>0.1356</v>
      </c>
      <c r="AU20">
        <v>377</v>
      </c>
      <c r="AV20">
        <f t="shared" si="14"/>
        <v>-15.15130000000002</v>
      </c>
      <c r="AW20">
        <f t="shared" si="1"/>
        <v>1.4399999999999996E-2</v>
      </c>
      <c r="AX20">
        <f t="shared" si="15"/>
        <v>274</v>
      </c>
      <c r="AY20">
        <f t="shared" si="16"/>
        <v>0.42089093701996927</v>
      </c>
      <c r="BP20">
        <v>68.383750000000006</v>
      </c>
      <c r="BQ20">
        <v>0.11585139999999999</v>
      </c>
      <c r="BR20">
        <v>454</v>
      </c>
      <c r="BS20">
        <f t="shared" si="2"/>
        <v>4.6937500000000085</v>
      </c>
      <c r="BT20">
        <f t="shared" si="20"/>
        <v>1.5651399999999996E-2</v>
      </c>
      <c r="BU20">
        <f t="shared" si="3"/>
        <v>171</v>
      </c>
      <c r="BW20">
        <v>162.7996</v>
      </c>
      <c r="BX20">
        <v>0.25974999999999998</v>
      </c>
      <c r="BY20">
        <v>288</v>
      </c>
      <c r="BZ20">
        <f t="shared" si="21"/>
        <v>-47.215599999999995</v>
      </c>
      <c r="CA20">
        <f t="shared" si="22"/>
        <v>0.12414999999999998</v>
      </c>
      <c r="CB20">
        <f t="shared" si="23"/>
        <v>-89</v>
      </c>
      <c r="CC20" t="s">
        <v>236</v>
      </c>
      <c r="CD20">
        <f t="shared" si="24"/>
        <v>-0.23607427055702918</v>
      </c>
      <c r="CF20">
        <v>162.7996</v>
      </c>
      <c r="CG20">
        <v>0.25974999999999998</v>
      </c>
      <c r="CH20">
        <v>288</v>
      </c>
      <c r="CI20">
        <f t="shared" si="25"/>
        <v>0</v>
      </c>
      <c r="CJ20">
        <f t="shared" si="26"/>
        <v>0</v>
      </c>
      <c r="CK20">
        <f t="shared" si="27"/>
        <v>0</v>
      </c>
      <c r="CL20" t="s">
        <v>236</v>
      </c>
      <c r="CM20">
        <f t="shared" si="28"/>
        <v>0</v>
      </c>
      <c r="CR20">
        <f t="shared" si="29"/>
        <v>-162.7996</v>
      </c>
      <c r="CS20">
        <f t="shared" si="30"/>
        <v>-0.25974999999999998</v>
      </c>
      <c r="CT20">
        <f t="shared" si="31"/>
        <v>-288</v>
      </c>
      <c r="CU20" t="s">
        <v>236</v>
      </c>
      <c r="CV20">
        <f t="shared" si="32"/>
        <v>-1</v>
      </c>
      <c r="CW20">
        <f t="shared" si="47"/>
        <v>1</v>
      </c>
      <c r="CZ20">
        <v>170.34800000000001</v>
      </c>
      <c r="DA20">
        <v>0.1447987</v>
      </c>
      <c r="DB20">
        <v>372</v>
      </c>
      <c r="DC20">
        <f t="shared" si="33"/>
        <v>-39.66719999999998</v>
      </c>
      <c r="DD20">
        <f t="shared" si="34"/>
        <v>9.1987000000000041E-3</v>
      </c>
      <c r="DE20">
        <f t="shared" si="35"/>
        <v>-5</v>
      </c>
      <c r="DF20">
        <f t="shared" si="36"/>
        <v>-1.3262599469496022E-2</v>
      </c>
      <c r="DG20">
        <f t="shared" si="37"/>
        <v>6.7837020648967586E-2</v>
      </c>
      <c r="DI20">
        <v>169.6875</v>
      </c>
      <c r="DJ20">
        <v>0.12636</v>
      </c>
      <c r="DK20">
        <v>372</v>
      </c>
      <c r="DL20">
        <f t="shared" si="38"/>
        <v>-0.66050000000001319</v>
      </c>
      <c r="DM20">
        <f t="shared" si="39"/>
        <v>-1.8438700000000002E-2</v>
      </c>
      <c r="DN20">
        <f t="shared" si="40"/>
        <v>0</v>
      </c>
      <c r="DO20">
        <f t="shared" si="41"/>
        <v>0</v>
      </c>
      <c r="DP20">
        <f t="shared" si="42"/>
        <v>-0.12734023164572611</v>
      </c>
    </row>
    <row r="21" spans="1:120" x14ac:dyDescent="0.35">
      <c r="A21" t="s">
        <v>18</v>
      </c>
      <c r="B21" t="s">
        <v>211</v>
      </c>
      <c r="E21" s="61"/>
      <c r="F21" s="75" t="s">
        <v>211</v>
      </c>
      <c r="H21" t="s">
        <v>211</v>
      </c>
      <c r="I21" s="75" t="s">
        <v>211</v>
      </c>
      <c r="M21" s="61"/>
      <c r="N21" s="75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  <c r="Z21">
        <f t="shared" si="4"/>
        <v>1.1120000000000001</v>
      </c>
      <c r="AA21">
        <f t="shared" si="5"/>
        <v>0.06</v>
      </c>
      <c r="AB21">
        <f t="shared" si="6"/>
        <v>106</v>
      </c>
      <c r="AG21">
        <f t="shared" si="7"/>
        <v>0</v>
      </c>
      <c r="AH21">
        <f t="shared" si="8"/>
        <v>0</v>
      </c>
      <c r="AI21">
        <f t="shared" si="9"/>
        <v>0</v>
      </c>
      <c r="AK21">
        <v>48.740499999999997</v>
      </c>
      <c r="AL21">
        <v>0.1769</v>
      </c>
      <c r="AM21">
        <v>1742</v>
      </c>
      <c r="AN21">
        <f t="shared" si="48"/>
        <v>48.740499999999997</v>
      </c>
      <c r="AO21">
        <f t="shared" si="49"/>
        <v>0.1769</v>
      </c>
      <c r="AP21">
        <f t="shared" si="50"/>
        <v>1742</v>
      </c>
      <c r="AQ21" t="e">
        <f t="shared" si="13"/>
        <v>#DIV/0!</v>
      </c>
      <c r="AS21">
        <v>41.736699999999999</v>
      </c>
      <c r="AT21">
        <v>0.21586</v>
      </c>
      <c r="AU21">
        <v>1132</v>
      </c>
      <c r="AV21">
        <f t="shared" si="14"/>
        <v>-7.0037999999999982</v>
      </c>
      <c r="AW21">
        <f t="shared" si="1"/>
        <v>3.8959999999999995E-2</v>
      </c>
      <c r="AX21">
        <f t="shared" si="15"/>
        <v>610</v>
      </c>
      <c r="AY21">
        <f t="shared" si="16"/>
        <v>0.35017221584385766</v>
      </c>
      <c r="BS21">
        <f t="shared" si="2"/>
        <v>-11.31</v>
      </c>
      <c r="BT21">
        <f t="shared" si="20"/>
        <v>-0.11219999999999999</v>
      </c>
      <c r="BU21">
        <f t="shared" si="3"/>
        <v>-646</v>
      </c>
      <c r="BW21">
        <v>31.584800000000001</v>
      </c>
      <c r="BX21">
        <v>0.21837000000000001</v>
      </c>
      <c r="BY21">
        <v>1119</v>
      </c>
      <c r="BZ21">
        <f t="shared" si="21"/>
        <v>-10.151899999999998</v>
      </c>
      <c r="CA21">
        <f t="shared" si="22"/>
        <v>2.5100000000000122E-3</v>
      </c>
      <c r="CB21">
        <f t="shared" si="23"/>
        <v>-13</v>
      </c>
      <c r="CC21" t="s">
        <v>233</v>
      </c>
      <c r="CD21">
        <f t="shared" si="24"/>
        <v>-1.1484098939929329E-2</v>
      </c>
      <c r="CM21">
        <f t="shared" si="28"/>
        <v>0</v>
      </c>
      <c r="CR21">
        <f t="shared" si="29"/>
        <v>0</v>
      </c>
      <c r="CS21">
        <f t="shared" si="30"/>
        <v>0</v>
      </c>
      <c r="CT21">
        <f t="shared" si="31"/>
        <v>0</v>
      </c>
      <c r="CU21" t="s">
        <v>236</v>
      </c>
      <c r="CV21" t="e">
        <f t="shared" si="32"/>
        <v>#DIV/0!</v>
      </c>
      <c r="CW21">
        <f t="shared" si="47"/>
        <v>1</v>
      </c>
      <c r="CZ21">
        <v>31.584800000000001</v>
      </c>
      <c r="DA21">
        <v>0.21837000000000001</v>
      </c>
      <c r="DB21">
        <v>1119</v>
      </c>
      <c r="DC21">
        <f t="shared" si="33"/>
        <v>-10.151899999999998</v>
      </c>
      <c r="DD21">
        <f t="shared" si="34"/>
        <v>2.5100000000000122E-3</v>
      </c>
      <c r="DE21">
        <f t="shared" si="35"/>
        <v>-13</v>
      </c>
      <c r="DF21">
        <f t="shared" si="36"/>
        <v>-1.1484098939929329E-2</v>
      </c>
      <c r="DG21">
        <f t="shared" si="37"/>
        <v>1.1627906976744243E-2</v>
      </c>
      <c r="DI21">
        <v>31.2897</v>
      </c>
      <c r="DJ21">
        <v>0.2223</v>
      </c>
      <c r="DK21">
        <v>1119</v>
      </c>
      <c r="DL21">
        <f t="shared" si="38"/>
        <v>-0.29510000000000147</v>
      </c>
      <c r="DM21">
        <f t="shared" si="39"/>
        <v>3.9299999999999891E-3</v>
      </c>
      <c r="DN21">
        <f t="shared" si="40"/>
        <v>0</v>
      </c>
      <c r="DO21">
        <f t="shared" si="41"/>
        <v>0</v>
      </c>
      <c r="DP21">
        <f t="shared" si="42"/>
        <v>1.7996977606814072E-2</v>
      </c>
    </row>
    <row r="22" spans="1:120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  <c r="Z22">
        <f t="shared" si="4"/>
        <v>-10.199999999999999</v>
      </c>
      <c r="AA22">
        <f t="shared" si="5"/>
        <v>-0.37130000000000002</v>
      </c>
      <c r="AB22">
        <f t="shared" si="6"/>
        <v>-236</v>
      </c>
      <c r="AG22">
        <f t="shared" si="7"/>
        <v>0</v>
      </c>
      <c r="AH22">
        <f t="shared" si="8"/>
        <v>0</v>
      </c>
      <c r="AI22">
        <f t="shared" si="9"/>
        <v>0</v>
      </c>
      <c r="AK22">
        <v>56.912999999999997</v>
      </c>
      <c r="AL22">
        <v>0.26650000000000001</v>
      </c>
      <c r="AM22">
        <v>963</v>
      </c>
      <c r="AN22">
        <f t="shared" si="48"/>
        <v>56.912999999999997</v>
      </c>
      <c r="AO22">
        <f t="shared" si="49"/>
        <v>0.26650000000000001</v>
      </c>
      <c r="AP22">
        <f t="shared" si="50"/>
        <v>963</v>
      </c>
      <c r="AQ22" t="e">
        <f t="shared" si="13"/>
        <v>#DIV/0!</v>
      </c>
      <c r="AS22">
        <v>41.099600000000002</v>
      </c>
      <c r="AT22">
        <v>0.36631999999999998</v>
      </c>
      <c r="AU22">
        <v>559</v>
      </c>
      <c r="AV22">
        <f t="shared" si="14"/>
        <v>-15.813399999999994</v>
      </c>
      <c r="AW22">
        <f t="shared" si="1"/>
        <v>9.9819999999999964E-2</v>
      </c>
      <c r="AX22">
        <f t="shared" si="15"/>
        <v>404</v>
      </c>
      <c r="AY22">
        <f t="shared" si="16"/>
        <v>0.41952232606438211</v>
      </c>
      <c r="AZ22" t="s">
        <v>256</v>
      </c>
      <c r="BS22">
        <f t="shared" si="2"/>
        <v>-10.199999999999999</v>
      </c>
      <c r="BT22">
        <f t="shared" si="20"/>
        <v>-0.37130000000000002</v>
      </c>
      <c r="BU22">
        <f t="shared" si="3"/>
        <v>-236</v>
      </c>
      <c r="BW22">
        <v>32.496400000000001</v>
      </c>
      <c r="BX22">
        <v>0.37403999999999998</v>
      </c>
      <c r="BY22">
        <v>360</v>
      </c>
      <c r="BZ22">
        <f t="shared" si="21"/>
        <v>-8.6032000000000011</v>
      </c>
      <c r="CA22">
        <f t="shared" si="22"/>
        <v>7.7200000000000046E-3</v>
      </c>
      <c r="CB22">
        <f t="shared" si="23"/>
        <v>-199</v>
      </c>
      <c r="CC22" t="s">
        <v>233</v>
      </c>
      <c r="CD22">
        <f t="shared" si="24"/>
        <v>-0.35599284436493739</v>
      </c>
      <c r="CF22">
        <v>32.609000000000002</v>
      </c>
      <c r="CG22">
        <v>0.38455</v>
      </c>
      <c r="CH22">
        <v>360</v>
      </c>
      <c r="CI22">
        <f t="shared" si="25"/>
        <v>0.11260000000000048</v>
      </c>
      <c r="CJ22">
        <f t="shared" si="26"/>
        <v>1.0510000000000019E-2</v>
      </c>
      <c r="CK22">
        <f t="shared" si="27"/>
        <v>0</v>
      </c>
      <c r="CL22" t="s">
        <v>236</v>
      </c>
      <c r="CM22">
        <f t="shared" si="28"/>
        <v>0</v>
      </c>
      <c r="CR22">
        <f t="shared" si="29"/>
        <v>-32.609000000000002</v>
      </c>
      <c r="CS22">
        <f t="shared" si="30"/>
        <v>-0.38455</v>
      </c>
      <c r="CT22">
        <f t="shared" si="31"/>
        <v>-360</v>
      </c>
      <c r="CU22" t="s">
        <v>236</v>
      </c>
      <c r="CV22">
        <f t="shared" si="32"/>
        <v>-1</v>
      </c>
      <c r="CW22">
        <f t="shared" si="47"/>
        <v>1</v>
      </c>
      <c r="CZ22">
        <v>32.813029999999998</v>
      </c>
      <c r="DA22">
        <v>0.34974</v>
      </c>
      <c r="DB22">
        <v>556</v>
      </c>
      <c r="DC22">
        <f t="shared" si="33"/>
        <v>-8.2865700000000047</v>
      </c>
      <c r="DD22">
        <f t="shared" si="34"/>
        <v>-1.6579999999999984E-2</v>
      </c>
      <c r="DE22">
        <f t="shared" si="35"/>
        <v>-3</v>
      </c>
      <c r="DF22">
        <f t="shared" si="36"/>
        <v>-5.3667262969588547E-3</v>
      </c>
      <c r="DG22">
        <f t="shared" si="37"/>
        <v>-4.5260974011792923E-2</v>
      </c>
      <c r="DI22">
        <v>31.216799999999999</v>
      </c>
      <c r="DJ22">
        <v>0.358377</v>
      </c>
      <c r="DK22">
        <v>372</v>
      </c>
      <c r="DL22">
        <f t="shared" si="38"/>
        <v>-1.5962299999999985</v>
      </c>
      <c r="DM22">
        <f t="shared" si="39"/>
        <v>8.6370000000000058E-3</v>
      </c>
      <c r="DN22">
        <f t="shared" si="40"/>
        <v>-184</v>
      </c>
      <c r="DO22">
        <f t="shared" si="41"/>
        <v>-0.33093525179856115</v>
      </c>
      <c r="DP22">
        <f t="shared" si="42"/>
        <v>2.4695488076857109E-2</v>
      </c>
    </row>
    <row r="23" spans="1:120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  <c r="Z23">
        <f t="shared" si="4"/>
        <v>-14.93</v>
      </c>
      <c r="AA23">
        <f t="shared" si="5"/>
        <v>-0.1002</v>
      </c>
      <c r="AB23">
        <f t="shared" si="6"/>
        <v>-323</v>
      </c>
      <c r="AK23">
        <v>74.535600000000002</v>
      </c>
      <c r="AL23">
        <v>0.13339999999999999</v>
      </c>
      <c r="AM23">
        <v>579</v>
      </c>
      <c r="AN23">
        <f t="shared" si="48"/>
        <v>74.535600000000002</v>
      </c>
      <c r="AO23">
        <f t="shared" si="49"/>
        <v>0.13339999999999999</v>
      </c>
      <c r="AP23">
        <f t="shared" si="50"/>
        <v>579</v>
      </c>
      <c r="AQ23" t="e">
        <f t="shared" si="13"/>
        <v>#DIV/0!</v>
      </c>
      <c r="AS23">
        <v>86.693399999999997</v>
      </c>
      <c r="AT23">
        <v>7.6909000000000005E-2</v>
      </c>
      <c r="AU23">
        <v>418</v>
      </c>
      <c r="AV23">
        <f t="shared" si="14"/>
        <v>12.157799999999995</v>
      </c>
      <c r="AW23">
        <f t="shared" si="1"/>
        <v>-5.6490999999999986E-2</v>
      </c>
      <c r="AX23">
        <f t="shared" si="15"/>
        <v>161</v>
      </c>
      <c r="AY23">
        <f t="shared" si="16"/>
        <v>0.27806563039723664</v>
      </c>
      <c r="AZ23" t="s">
        <v>256</v>
      </c>
      <c r="BP23">
        <v>15.04355</v>
      </c>
      <c r="BQ23">
        <v>9.3257999999999994E-2</v>
      </c>
      <c r="BR23">
        <v>829</v>
      </c>
      <c r="BS23">
        <f t="shared" si="2"/>
        <v>0.11355000000000004</v>
      </c>
      <c r="BT23">
        <f t="shared" si="20"/>
        <v>-6.9420000000000037E-3</v>
      </c>
      <c r="BU23">
        <f t="shared" si="3"/>
        <v>506</v>
      </c>
      <c r="BW23">
        <v>49.6509</v>
      </c>
      <c r="BX23">
        <v>8.6449999999999999E-2</v>
      </c>
      <c r="BY23">
        <v>249</v>
      </c>
      <c r="BZ23">
        <f t="shared" si="21"/>
        <v>-37.042499999999997</v>
      </c>
      <c r="CA23">
        <f t="shared" si="22"/>
        <v>9.5409999999999939E-3</v>
      </c>
      <c r="CB23">
        <f t="shared" si="23"/>
        <v>-169</v>
      </c>
      <c r="CC23" t="s">
        <v>233</v>
      </c>
      <c r="CD23">
        <f t="shared" si="24"/>
        <v>-0.40430622009569378</v>
      </c>
      <c r="CF23">
        <v>49.6509</v>
      </c>
      <c r="CG23">
        <v>8.6449999999999999E-2</v>
      </c>
      <c r="CH23">
        <v>249</v>
      </c>
      <c r="CI23">
        <f t="shared" si="25"/>
        <v>0</v>
      </c>
      <c r="CJ23">
        <f t="shared" si="26"/>
        <v>0</v>
      </c>
      <c r="CK23">
        <f t="shared" si="27"/>
        <v>0</v>
      </c>
      <c r="CL23" t="s">
        <v>235</v>
      </c>
      <c r="CM23">
        <f t="shared" si="28"/>
        <v>0</v>
      </c>
      <c r="CR23">
        <f t="shared" si="29"/>
        <v>-49.6509</v>
      </c>
      <c r="CS23">
        <f t="shared" si="30"/>
        <v>-8.6449999999999999E-2</v>
      </c>
      <c r="CT23">
        <f t="shared" si="31"/>
        <v>-249</v>
      </c>
      <c r="CU23" t="s">
        <v>236</v>
      </c>
      <c r="CV23">
        <f t="shared" si="32"/>
        <v>-1</v>
      </c>
      <c r="CW23">
        <f t="shared" si="47"/>
        <v>1</v>
      </c>
      <c r="CZ23">
        <v>49.880879999999998</v>
      </c>
      <c r="DA23">
        <v>0.10521</v>
      </c>
      <c r="DB23">
        <v>409</v>
      </c>
      <c r="DC23">
        <f t="shared" si="33"/>
        <v>-36.812519999999999</v>
      </c>
      <c r="DD23">
        <f t="shared" si="34"/>
        <v>2.8300999999999993E-2</v>
      </c>
      <c r="DE23">
        <f t="shared" si="35"/>
        <v>-9</v>
      </c>
      <c r="DF23">
        <f t="shared" si="36"/>
        <v>-2.1531100478468901E-2</v>
      </c>
      <c r="DG23">
        <f t="shared" si="37"/>
        <v>0.36798034040229349</v>
      </c>
      <c r="DI23">
        <v>50.084449999999997</v>
      </c>
      <c r="DJ23">
        <v>0.10129000000000001</v>
      </c>
      <c r="DK23">
        <v>409</v>
      </c>
      <c r="DL23">
        <f t="shared" si="38"/>
        <v>0.20356999999999914</v>
      </c>
      <c r="DM23">
        <f t="shared" si="39"/>
        <v>-3.9199999999999929E-3</v>
      </c>
      <c r="DN23">
        <f t="shared" si="40"/>
        <v>0</v>
      </c>
      <c r="DO23">
        <f t="shared" si="41"/>
        <v>0</v>
      </c>
      <c r="DP23">
        <f t="shared" si="42"/>
        <v>-3.7258815701929411E-2</v>
      </c>
    </row>
    <row r="24" spans="1:120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  <c r="Z24">
        <f t="shared" si="4"/>
        <v>-23.49</v>
      </c>
      <c r="AA24">
        <f t="shared" si="5"/>
        <v>-0.1487</v>
      </c>
      <c r="AB24">
        <f t="shared" si="6"/>
        <v>-283</v>
      </c>
      <c r="AK24">
        <v>121.116</v>
      </c>
      <c r="AL24">
        <v>0.2165</v>
      </c>
      <c r="AM24">
        <v>462</v>
      </c>
      <c r="AN24">
        <f t="shared" si="48"/>
        <v>121.116</v>
      </c>
      <c r="AO24">
        <f t="shared" si="49"/>
        <v>0.2165</v>
      </c>
      <c r="AP24">
        <f t="shared" si="50"/>
        <v>462</v>
      </c>
      <c r="AQ24" t="e">
        <f t="shared" si="13"/>
        <v>#DIV/0!</v>
      </c>
      <c r="AS24">
        <v>126.21339999999999</v>
      </c>
      <c r="AT24">
        <v>0.23744999999999999</v>
      </c>
      <c r="AU24">
        <v>385</v>
      </c>
      <c r="AV24">
        <f t="shared" si="14"/>
        <v>5.0973999999999933</v>
      </c>
      <c r="AW24">
        <f t="shared" si="1"/>
        <v>2.0949999999999996E-2</v>
      </c>
      <c r="AX24">
        <f t="shared" si="15"/>
        <v>77</v>
      </c>
      <c r="AY24">
        <f t="shared" si="16"/>
        <v>0.16666666666666666</v>
      </c>
      <c r="BP24">
        <v>21.397960000000001</v>
      </c>
      <c r="BQ24">
        <v>0.14054</v>
      </c>
      <c r="BR24">
        <v>602</v>
      </c>
      <c r="BS24">
        <f t="shared" si="2"/>
        <v>-2.0920399999999972</v>
      </c>
      <c r="BT24">
        <f t="shared" si="20"/>
        <v>-8.1600000000000006E-3</v>
      </c>
      <c r="BU24">
        <f t="shared" si="3"/>
        <v>319</v>
      </c>
      <c r="BW24">
        <v>53.668999999999997</v>
      </c>
      <c r="BX24">
        <v>0.3085</v>
      </c>
      <c r="BY24">
        <v>268</v>
      </c>
      <c r="BZ24">
        <f t="shared" si="21"/>
        <v>-72.544399999999996</v>
      </c>
      <c r="CA24">
        <f t="shared" si="22"/>
        <v>7.1050000000000002E-2</v>
      </c>
      <c r="CB24">
        <f t="shared" si="23"/>
        <v>-117</v>
      </c>
      <c r="CC24" t="s">
        <v>234</v>
      </c>
      <c r="CD24">
        <f t="shared" si="24"/>
        <v>-0.30389610389610389</v>
      </c>
      <c r="CF24">
        <v>53.668999999999997</v>
      </c>
      <c r="CG24">
        <v>0.3085</v>
      </c>
      <c r="CH24">
        <v>268</v>
      </c>
      <c r="CI24">
        <f t="shared" si="25"/>
        <v>0</v>
      </c>
      <c r="CJ24">
        <f t="shared" si="26"/>
        <v>0</v>
      </c>
      <c r="CK24">
        <f t="shared" si="27"/>
        <v>0</v>
      </c>
      <c r="CL24" t="s">
        <v>234</v>
      </c>
      <c r="CM24">
        <f t="shared" si="28"/>
        <v>0</v>
      </c>
      <c r="CR24">
        <f t="shared" si="29"/>
        <v>-53.668999999999997</v>
      </c>
      <c r="CS24">
        <f t="shared" si="30"/>
        <v>-0.3085</v>
      </c>
      <c r="CT24">
        <f t="shared" si="31"/>
        <v>-268</v>
      </c>
      <c r="CU24" t="s">
        <v>236</v>
      </c>
      <c r="CV24">
        <f t="shared" si="32"/>
        <v>-1</v>
      </c>
      <c r="CW24">
        <f t="shared" si="47"/>
        <v>1</v>
      </c>
      <c r="CZ24">
        <v>55.530940000000001</v>
      </c>
      <c r="DA24">
        <v>0.30409900000000001</v>
      </c>
      <c r="DB24">
        <v>375</v>
      </c>
      <c r="DC24">
        <f t="shared" si="33"/>
        <v>-70.682459999999992</v>
      </c>
      <c r="DD24">
        <f t="shared" si="34"/>
        <v>6.6649000000000014E-2</v>
      </c>
      <c r="DE24">
        <f t="shared" si="35"/>
        <v>-10</v>
      </c>
      <c r="DF24">
        <f t="shared" si="36"/>
        <v>-2.5974025974025976E-2</v>
      </c>
      <c r="DG24">
        <f t="shared" si="37"/>
        <v>0.28068646030743322</v>
      </c>
      <c r="DI24">
        <v>56.780700000000003</v>
      </c>
      <c r="DJ24">
        <v>0.29379</v>
      </c>
      <c r="DK24">
        <v>375</v>
      </c>
      <c r="DL24">
        <f t="shared" si="38"/>
        <v>1.249760000000002</v>
      </c>
      <c r="DM24">
        <f t="shared" si="39"/>
        <v>-1.0309000000000013E-2</v>
      </c>
      <c r="DN24">
        <f t="shared" si="40"/>
        <v>0</v>
      </c>
      <c r="DO24">
        <f t="shared" si="41"/>
        <v>0</v>
      </c>
      <c r="DP24">
        <f t="shared" si="42"/>
        <v>-3.3900144360882518E-2</v>
      </c>
    </row>
    <row r="25" spans="1:120" x14ac:dyDescent="0.35">
      <c r="A25" t="s">
        <v>37</v>
      </c>
      <c r="B25" t="s">
        <v>211</v>
      </c>
      <c r="E25" s="75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  <c r="Z25">
        <f t="shared" si="4"/>
        <v>3.6370000000000005</v>
      </c>
      <c r="AA25">
        <f t="shared" si="5"/>
        <v>6.0100000000000015E-2</v>
      </c>
      <c r="AB25">
        <f t="shared" si="6"/>
        <v>82</v>
      </c>
      <c r="AK25">
        <v>98.161590000000004</v>
      </c>
      <c r="AL25">
        <v>0.26608999999999999</v>
      </c>
      <c r="AM25">
        <v>599</v>
      </c>
      <c r="AN25">
        <f t="shared" si="48"/>
        <v>98.161590000000004</v>
      </c>
      <c r="AO25">
        <f t="shared" si="49"/>
        <v>0.26608999999999999</v>
      </c>
      <c r="AP25">
        <f t="shared" si="50"/>
        <v>599</v>
      </c>
      <c r="AQ25" t="e">
        <f t="shared" si="13"/>
        <v>#DIV/0!</v>
      </c>
      <c r="AS25">
        <v>112.77500000000001</v>
      </c>
      <c r="AT25">
        <v>0.25979999999999998</v>
      </c>
      <c r="AU25">
        <v>341</v>
      </c>
      <c r="AV25">
        <f t="shared" si="14"/>
        <v>14.613410000000002</v>
      </c>
      <c r="AW25">
        <f t="shared" si="1"/>
        <v>-6.2900000000000178E-3</v>
      </c>
      <c r="AX25">
        <f t="shared" si="15"/>
        <v>258</v>
      </c>
      <c r="AY25">
        <f t="shared" si="16"/>
        <v>0.43071786310517529</v>
      </c>
      <c r="AZ25" t="s">
        <v>255</v>
      </c>
      <c r="BS25">
        <f t="shared" si="2"/>
        <v>-17.02</v>
      </c>
      <c r="BT25">
        <f t="shared" si="20"/>
        <v>-0.21240000000000001</v>
      </c>
      <c r="BU25">
        <f t="shared" si="3"/>
        <v>-204</v>
      </c>
      <c r="BW25">
        <v>58.146000000000001</v>
      </c>
      <c r="BX25">
        <v>0.32500000000000001</v>
      </c>
      <c r="BY25">
        <v>250</v>
      </c>
      <c r="BZ25">
        <f t="shared" si="21"/>
        <v>-54.629000000000005</v>
      </c>
      <c r="CA25">
        <f t="shared" si="22"/>
        <v>6.5200000000000036E-2</v>
      </c>
      <c r="CB25">
        <f t="shared" si="23"/>
        <v>-91</v>
      </c>
      <c r="CC25" t="s">
        <v>234</v>
      </c>
      <c r="CD25">
        <f t="shared" si="24"/>
        <v>-0.26686217008797652</v>
      </c>
      <c r="CF25">
        <v>58.146000000000001</v>
      </c>
      <c r="CG25">
        <v>0.32500000000000001</v>
      </c>
      <c r="CH25">
        <v>250</v>
      </c>
      <c r="CI25">
        <f t="shared" si="25"/>
        <v>0</v>
      </c>
      <c r="CJ25">
        <f t="shared" si="26"/>
        <v>0</v>
      </c>
      <c r="CK25">
        <f t="shared" si="27"/>
        <v>0</v>
      </c>
      <c r="CL25" t="s">
        <v>234</v>
      </c>
      <c r="CM25">
        <f t="shared" si="28"/>
        <v>0</v>
      </c>
      <c r="CR25">
        <f t="shared" si="29"/>
        <v>-58.146000000000001</v>
      </c>
      <c r="CS25">
        <f t="shared" si="30"/>
        <v>-0.32500000000000001</v>
      </c>
      <c r="CT25">
        <f t="shared" si="31"/>
        <v>-250</v>
      </c>
      <c r="CU25" t="s">
        <v>236</v>
      </c>
      <c r="CV25">
        <f t="shared" si="32"/>
        <v>-1</v>
      </c>
      <c r="CW25">
        <f t="shared" si="47"/>
        <v>1</v>
      </c>
      <c r="CZ25">
        <v>69.757549999999995</v>
      </c>
      <c r="DA25">
        <v>0.26683899999999999</v>
      </c>
      <c r="DB25">
        <v>332</v>
      </c>
      <c r="DC25">
        <f t="shared" si="33"/>
        <v>-43.017450000000011</v>
      </c>
      <c r="DD25">
        <f t="shared" si="34"/>
        <v>7.0390000000000175E-3</v>
      </c>
      <c r="DE25">
        <f t="shared" si="35"/>
        <v>-9</v>
      </c>
      <c r="DF25">
        <f t="shared" si="36"/>
        <v>-2.6392961876832845E-2</v>
      </c>
      <c r="DG25">
        <f t="shared" si="37"/>
        <v>2.7093918398768353E-2</v>
      </c>
      <c r="DI25">
        <v>68.595699999999994</v>
      </c>
      <c r="DJ25">
        <v>0.28615000000000002</v>
      </c>
      <c r="DK25">
        <v>332</v>
      </c>
      <c r="DL25">
        <f t="shared" si="38"/>
        <v>-1.1618500000000012</v>
      </c>
      <c r="DM25">
        <f t="shared" si="39"/>
        <v>1.9311000000000023E-2</v>
      </c>
      <c r="DN25">
        <f t="shared" si="40"/>
        <v>0</v>
      </c>
      <c r="DO25">
        <f t="shared" si="41"/>
        <v>0</v>
      </c>
      <c r="DP25">
        <f t="shared" si="42"/>
        <v>7.2369481222759879E-2</v>
      </c>
    </row>
    <row r="26" spans="1:120" x14ac:dyDescent="0.35">
      <c r="A26" t="s">
        <v>15</v>
      </c>
      <c r="B26" t="s">
        <v>211</v>
      </c>
      <c r="E26" s="75" t="s">
        <v>211</v>
      </c>
      <c r="F26" s="61"/>
      <c r="H26" t="s">
        <v>211</v>
      </c>
      <c r="I26" s="61"/>
      <c r="J26" s="75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  <c r="Z26">
        <f t="shared" si="4"/>
        <v>4.0500000000000007</v>
      </c>
      <c r="AA26">
        <f t="shared" si="5"/>
        <v>-9.4700000000000006E-2</v>
      </c>
      <c r="AB26">
        <f t="shared" si="6"/>
        <v>121</v>
      </c>
      <c r="AK26">
        <v>72.231539999999995</v>
      </c>
      <c r="AL26">
        <v>0.2412</v>
      </c>
      <c r="AM26">
        <v>795</v>
      </c>
      <c r="AN26">
        <f t="shared" si="48"/>
        <v>72.231539999999995</v>
      </c>
      <c r="AO26">
        <f t="shared" si="49"/>
        <v>0.2412</v>
      </c>
      <c r="AP26">
        <f t="shared" si="50"/>
        <v>795</v>
      </c>
      <c r="AQ26" t="e">
        <f t="shared" si="13"/>
        <v>#DIV/0!</v>
      </c>
      <c r="AS26">
        <v>65.240600000000001</v>
      </c>
      <c r="AT26">
        <v>0.2424</v>
      </c>
      <c r="AU26">
        <v>442</v>
      </c>
      <c r="AV26">
        <f t="shared" si="14"/>
        <v>-6.9909399999999948</v>
      </c>
      <c r="AW26">
        <f t="shared" si="1"/>
        <v>1.2000000000000066E-3</v>
      </c>
      <c r="AX26">
        <f t="shared" si="15"/>
        <v>353</v>
      </c>
      <c r="AY26">
        <f t="shared" si="16"/>
        <v>0.44402515723270441</v>
      </c>
      <c r="BS26">
        <f t="shared" si="2"/>
        <v>-10.1</v>
      </c>
      <c r="BT26">
        <f t="shared" si="20"/>
        <v>-0.3599</v>
      </c>
      <c r="BU26">
        <f t="shared" si="3"/>
        <v>-220</v>
      </c>
      <c r="BW26">
        <v>37.952599999999997</v>
      </c>
      <c r="BX26">
        <v>0.22056999999999999</v>
      </c>
      <c r="BY26">
        <v>291</v>
      </c>
      <c r="BZ26">
        <f t="shared" si="21"/>
        <v>-27.288000000000004</v>
      </c>
      <c r="CA26">
        <f t="shared" si="22"/>
        <v>-2.1830000000000016E-2</v>
      </c>
      <c r="CB26">
        <f t="shared" si="23"/>
        <v>-151</v>
      </c>
      <c r="CC26" t="s">
        <v>237</v>
      </c>
      <c r="CD26">
        <f t="shared" si="24"/>
        <v>-0.34162895927601811</v>
      </c>
      <c r="CF26">
        <v>37.952599999999997</v>
      </c>
      <c r="CG26">
        <v>0.22056999999999999</v>
      </c>
      <c r="CH26">
        <v>291</v>
      </c>
      <c r="CI26">
        <f t="shared" si="25"/>
        <v>0</v>
      </c>
      <c r="CJ26">
        <f t="shared" si="26"/>
        <v>0</v>
      </c>
      <c r="CK26">
        <f t="shared" si="27"/>
        <v>0</v>
      </c>
      <c r="CL26" t="s">
        <v>236</v>
      </c>
      <c r="CM26">
        <f t="shared" si="28"/>
        <v>0</v>
      </c>
      <c r="CR26">
        <f t="shared" si="29"/>
        <v>-37.952599999999997</v>
      </c>
      <c r="CS26">
        <f t="shared" si="30"/>
        <v>-0.22056999999999999</v>
      </c>
      <c r="CT26">
        <f t="shared" si="31"/>
        <v>-291</v>
      </c>
      <c r="CU26" t="s">
        <v>236</v>
      </c>
      <c r="CV26">
        <f t="shared" si="32"/>
        <v>-1</v>
      </c>
      <c r="CW26">
        <f t="shared" si="47"/>
        <v>1</v>
      </c>
      <c r="CZ26">
        <v>45.985799999999998</v>
      </c>
      <c r="DA26">
        <v>0.18834000000000001</v>
      </c>
      <c r="DB26">
        <v>436</v>
      </c>
      <c r="DC26">
        <f t="shared" si="33"/>
        <v>-19.254800000000003</v>
      </c>
      <c r="DD26">
        <f t="shared" si="34"/>
        <v>-5.4059999999999997E-2</v>
      </c>
      <c r="DE26">
        <f t="shared" si="35"/>
        <v>-6</v>
      </c>
      <c r="DF26">
        <f t="shared" si="36"/>
        <v>-1.3574660633484163E-2</v>
      </c>
      <c r="DG26">
        <f t="shared" si="37"/>
        <v>-0.223019801980198</v>
      </c>
      <c r="DI26">
        <v>45.677950000000003</v>
      </c>
      <c r="DJ26">
        <v>0.22356999999999999</v>
      </c>
      <c r="DK26">
        <v>436</v>
      </c>
      <c r="DL26">
        <f t="shared" si="38"/>
        <v>-0.30784999999999485</v>
      </c>
      <c r="DM26">
        <f t="shared" si="39"/>
        <v>3.5229999999999984E-2</v>
      </c>
      <c r="DN26">
        <f t="shared" si="40"/>
        <v>0</v>
      </c>
      <c r="DO26">
        <f t="shared" si="41"/>
        <v>0</v>
      </c>
      <c r="DP26">
        <f t="shared" si="42"/>
        <v>0.18705532547520431</v>
      </c>
    </row>
    <row r="27" spans="1:120" x14ac:dyDescent="0.35">
      <c r="A27" t="s">
        <v>22</v>
      </c>
      <c r="B27" t="s">
        <v>211</v>
      </c>
      <c r="F27" t="s">
        <v>211</v>
      </c>
      <c r="H27" t="s">
        <v>211</v>
      </c>
      <c r="J27" s="75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  <c r="Z27">
        <f t="shared" si="4"/>
        <v>-2.4648000000000003</v>
      </c>
      <c r="AA27">
        <f t="shared" si="5"/>
        <v>8.2099999999999951E-2</v>
      </c>
      <c r="AB27">
        <f t="shared" si="6"/>
        <v>76</v>
      </c>
      <c r="AK27">
        <v>83.323599999999999</v>
      </c>
      <c r="AL27">
        <v>0.31533</v>
      </c>
      <c r="AM27">
        <v>421</v>
      </c>
      <c r="AN27">
        <f t="shared" si="48"/>
        <v>83.323599999999999</v>
      </c>
      <c r="AO27">
        <f t="shared" si="49"/>
        <v>0.31533</v>
      </c>
      <c r="AP27">
        <f t="shared" si="50"/>
        <v>421</v>
      </c>
      <c r="AQ27" t="e">
        <f t="shared" si="13"/>
        <v>#DIV/0!</v>
      </c>
      <c r="AS27">
        <v>85.118799999999993</v>
      </c>
      <c r="AT27">
        <v>0.35922999999999999</v>
      </c>
      <c r="AU27">
        <v>354</v>
      </c>
      <c r="AV27">
        <f t="shared" si="14"/>
        <v>1.7951999999999941</v>
      </c>
      <c r="AW27">
        <f t="shared" si="1"/>
        <v>4.3899999999999995E-2</v>
      </c>
      <c r="AX27">
        <f t="shared" si="15"/>
        <v>67</v>
      </c>
      <c r="AY27">
        <f t="shared" si="16"/>
        <v>0.15914489311163896</v>
      </c>
      <c r="BS27">
        <f t="shared" si="2"/>
        <v>-22.76</v>
      </c>
      <c r="BT27">
        <f t="shared" si="20"/>
        <v>-0.27900000000000003</v>
      </c>
      <c r="BU27">
        <f t="shared" si="3"/>
        <v>-174</v>
      </c>
      <c r="BW27">
        <v>67.499399999999994</v>
      </c>
      <c r="BX27">
        <v>0.32174999999999998</v>
      </c>
      <c r="BY27">
        <v>190</v>
      </c>
      <c r="BZ27">
        <f t="shared" si="21"/>
        <v>-17.619399999999999</v>
      </c>
      <c r="CA27">
        <f t="shared" si="22"/>
        <v>-3.7480000000000013E-2</v>
      </c>
      <c r="CB27">
        <f t="shared" si="23"/>
        <v>-164</v>
      </c>
      <c r="CC27" t="s">
        <v>233</v>
      </c>
      <c r="CD27">
        <f t="shared" si="24"/>
        <v>-0.4632768361581921</v>
      </c>
      <c r="CF27">
        <v>67.917900000000003</v>
      </c>
      <c r="CG27">
        <v>0.31134000000000001</v>
      </c>
      <c r="CH27">
        <v>190</v>
      </c>
      <c r="CI27">
        <f t="shared" si="25"/>
        <v>0.41850000000000875</v>
      </c>
      <c r="CJ27">
        <f t="shared" si="26"/>
        <v>-1.0409999999999975E-2</v>
      </c>
      <c r="CK27">
        <f t="shared" si="27"/>
        <v>0</v>
      </c>
      <c r="CL27" t="s">
        <v>234</v>
      </c>
      <c r="CM27">
        <f t="shared" si="28"/>
        <v>0</v>
      </c>
      <c r="CR27">
        <f t="shared" si="29"/>
        <v>-67.917900000000003</v>
      </c>
      <c r="CS27">
        <f t="shared" si="30"/>
        <v>-0.31134000000000001</v>
      </c>
      <c r="CT27">
        <f t="shared" si="31"/>
        <v>-190</v>
      </c>
      <c r="CU27" t="s">
        <v>236</v>
      </c>
      <c r="CV27">
        <f t="shared" si="32"/>
        <v>-1</v>
      </c>
      <c r="CW27">
        <f t="shared" si="47"/>
        <v>1</v>
      </c>
      <c r="CZ27">
        <v>66.401229999999998</v>
      </c>
      <c r="DA27">
        <v>0.31353439999999999</v>
      </c>
      <c r="DB27">
        <v>350</v>
      </c>
      <c r="DC27">
        <f t="shared" si="33"/>
        <v>-18.717569999999995</v>
      </c>
      <c r="DD27">
        <f t="shared" si="34"/>
        <v>-4.5695600000000003E-2</v>
      </c>
      <c r="DE27">
        <f t="shared" si="35"/>
        <v>-4</v>
      </c>
      <c r="DF27">
        <f t="shared" si="36"/>
        <v>-1.1299435028248588E-2</v>
      </c>
      <c r="DG27">
        <f t="shared" si="37"/>
        <v>-0.12720429808200875</v>
      </c>
      <c r="DI27">
        <v>66.204700000000003</v>
      </c>
      <c r="DJ27">
        <v>0.30238999999999999</v>
      </c>
      <c r="DK27">
        <v>350</v>
      </c>
      <c r="DL27">
        <f t="shared" si="38"/>
        <v>-0.19652999999999565</v>
      </c>
      <c r="DM27">
        <f t="shared" si="39"/>
        <v>-1.1144399999999999E-2</v>
      </c>
      <c r="DN27">
        <f t="shared" si="40"/>
        <v>0</v>
      </c>
      <c r="DO27">
        <f t="shared" si="41"/>
        <v>0</v>
      </c>
      <c r="DP27">
        <f t="shared" si="42"/>
        <v>-3.5544425109334095E-2</v>
      </c>
    </row>
    <row r="28" spans="1:120" x14ac:dyDescent="0.35">
      <c r="A28" t="s">
        <v>10</v>
      </c>
      <c r="B28" t="s">
        <v>211</v>
      </c>
      <c r="F28" s="75" t="s">
        <v>211</v>
      </c>
      <c r="G28" s="61"/>
      <c r="H28" t="s">
        <v>211</v>
      </c>
      <c r="I28" s="78"/>
      <c r="M28" s="75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  <c r="Z28">
        <f t="shared" si="4"/>
        <v>1.9999999999999574E-2</v>
      </c>
      <c r="AA28">
        <f t="shared" si="5"/>
        <v>-2.0199999999999996E-2</v>
      </c>
      <c r="AB28">
        <f t="shared" si="6"/>
        <v>14</v>
      </c>
      <c r="AK28">
        <v>119.6892</v>
      </c>
      <c r="AL28">
        <v>0.22966</v>
      </c>
      <c r="AM28">
        <v>408</v>
      </c>
      <c r="AN28">
        <f t="shared" si="48"/>
        <v>119.6892</v>
      </c>
      <c r="AO28">
        <f t="shared" si="49"/>
        <v>0.22966</v>
      </c>
      <c r="AP28">
        <f t="shared" si="50"/>
        <v>408</v>
      </c>
      <c r="AQ28" t="e">
        <f t="shared" si="13"/>
        <v>#DIV/0!</v>
      </c>
      <c r="AS28">
        <v>119.3027</v>
      </c>
      <c r="AT28">
        <v>0.22609000000000001</v>
      </c>
      <c r="AU28">
        <v>211</v>
      </c>
      <c r="AV28">
        <f t="shared" si="14"/>
        <v>-0.38649999999999807</v>
      </c>
      <c r="AW28">
        <f t="shared" si="1"/>
        <v>-3.5699999999999898E-3</v>
      </c>
      <c r="AX28">
        <f t="shared" si="15"/>
        <v>197</v>
      </c>
      <c r="AY28">
        <f t="shared" si="16"/>
        <v>0.48284313725490197</v>
      </c>
      <c r="BS28">
        <f t="shared" si="2"/>
        <v>-30.57</v>
      </c>
      <c r="BT28">
        <f t="shared" si="20"/>
        <v>-0.26269999999999999</v>
      </c>
      <c r="BU28">
        <f t="shared" si="3"/>
        <v>-165</v>
      </c>
      <c r="BW28">
        <v>74.373000000000005</v>
      </c>
      <c r="BX28">
        <v>0.41049999999999998</v>
      </c>
      <c r="BY28">
        <v>166</v>
      </c>
      <c r="BZ28">
        <f t="shared" si="21"/>
        <v>-44.929699999999997</v>
      </c>
      <c r="CA28">
        <f t="shared" si="22"/>
        <v>0.18440999999999996</v>
      </c>
      <c r="CB28">
        <f t="shared" si="23"/>
        <v>-45</v>
      </c>
      <c r="CC28" t="s">
        <v>236</v>
      </c>
      <c r="CD28">
        <f t="shared" si="24"/>
        <v>-0.2132701421800948</v>
      </c>
      <c r="CF28">
        <v>74.373099999999994</v>
      </c>
      <c r="CG28">
        <v>0.41049999999999998</v>
      </c>
      <c r="CH28">
        <v>166</v>
      </c>
      <c r="CI28">
        <f t="shared" si="25"/>
        <v>9.9999999989108801E-5</v>
      </c>
      <c r="CJ28">
        <f t="shared" si="26"/>
        <v>0</v>
      </c>
      <c r="CK28">
        <f t="shared" si="27"/>
        <v>0</v>
      </c>
      <c r="CL28" t="s">
        <v>236</v>
      </c>
      <c r="CM28">
        <f t="shared" si="28"/>
        <v>0</v>
      </c>
      <c r="CR28">
        <f t="shared" si="29"/>
        <v>-74.373099999999994</v>
      </c>
      <c r="CS28">
        <f t="shared" si="30"/>
        <v>-0.41049999999999998</v>
      </c>
      <c r="CT28">
        <f t="shared" si="31"/>
        <v>-166</v>
      </c>
      <c r="CU28" t="s">
        <v>236</v>
      </c>
      <c r="CV28">
        <f t="shared" si="32"/>
        <v>-1</v>
      </c>
      <c r="CW28">
        <f t="shared" si="47"/>
        <v>1</v>
      </c>
      <c r="CZ28">
        <v>73.006399999999999</v>
      </c>
      <c r="DA28">
        <v>0.288545</v>
      </c>
      <c r="DB28">
        <v>204</v>
      </c>
      <c r="DC28">
        <f t="shared" si="33"/>
        <v>-46.296300000000002</v>
      </c>
      <c r="DD28">
        <f t="shared" si="34"/>
        <v>6.2454999999999983E-2</v>
      </c>
      <c r="DE28">
        <f t="shared" si="35"/>
        <v>-7</v>
      </c>
      <c r="DF28">
        <f t="shared" si="36"/>
        <v>-3.3175355450236969E-2</v>
      </c>
      <c r="DG28">
        <f t="shared" si="37"/>
        <v>0.27623955062143385</v>
      </c>
      <c r="DI28">
        <v>71.670400000000001</v>
      </c>
      <c r="DJ28">
        <v>0.28370000000000001</v>
      </c>
      <c r="DK28">
        <v>204</v>
      </c>
      <c r="DL28">
        <f t="shared" si="38"/>
        <v>-1.3359999999999985</v>
      </c>
      <c r="DM28">
        <f t="shared" si="39"/>
        <v>-4.8449999999999882E-3</v>
      </c>
      <c r="DN28">
        <f t="shared" si="40"/>
        <v>0</v>
      </c>
      <c r="DO28">
        <f t="shared" si="41"/>
        <v>0</v>
      </c>
      <c r="DP28">
        <f t="shared" si="42"/>
        <v>-1.6791141762983203E-2</v>
      </c>
    </row>
    <row r="29" spans="1:120" x14ac:dyDescent="0.35">
      <c r="A29" t="s">
        <v>17</v>
      </c>
      <c r="B29" t="s">
        <v>211</v>
      </c>
      <c r="D29" s="75" t="s">
        <v>211</v>
      </c>
      <c r="F29" s="61"/>
      <c r="H29" t="s">
        <v>211</v>
      </c>
      <c r="I29" s="61"/>
      <c r="M29" s="75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  <c r="Z29">
        <f t="shared" si="4"/>
        <v>1.3628</v>
      </c>
      <c r="AA29">
        <f t="shared" si="5"/>
        <v>-3.7200000000000011E-2</v>
      </c>
      <c r="AB29">
        <f t="shared" si="6"/>
        <v>60</v>
      </c>
      <c r="AK29">
        <v>91.474900000000005</v>
      </c>
      <c r="AL29">
        <v>0.34320000000000001</v>
      </c>
      <c r="AM29">
        <v>712</v>
      </c>
      <c r="AN29">
        <f t="shared" si="48"/>
        <v>91.474900000000005</v>
      </c>
      <c r="AO29">
        <f t="shared" si="49"/>
        <v>0.34320000000000001</v>
      </c>
      <c r="AP29">
        <f t="shared" si="50"/>
        <v>712</v>
      </c>
      <c r="AQ29" t="e">
        <f t="shared" si="13"/>
        <v>#DIV/0!</v>
      </c>
      <c r="AS29">
        <v>55.037999999999997</v>
      </c>
      <c r="AT29">
        <v>0.49536000000000002</v>
      </c>
      <c r="AU29">
        <v>426</v>
      </c>
      <c r="AV29">
        <f t="shared" si="14"/>
        <v>-36.436900000000009</v>
      </c>
      <c r="AW29">
        <f t="shared" si="1"/>
        <v>0.15216000000000002</v>
      </c>
      <c r="AX29">
        <f t="shared" si="15"/>
        <v>286</v>
      </c>
      <c r="AY29">
        <f t="shared" si="16"/>
        <v>0.40168539325842695</v>
      </c>
      <c r="BS29">
        <f t="shared" si="2"/>
        <v>-19.22</v>
      </c>
      <c r="BT29">
        <f t="shared" si="20"/>
        <v>-0.3029</v>
      </c>
      <c r="BU29">
        <f t="shared" si="3"/>
        <v>-324</v>
      </c>
      <c r="BW29">
        <v>38.115699999999997</v>
      </c>
      <c r="BX29">
        <v>0.54688999999999999</v>
      </c>
      <c r="BY29">
        <v>309</v>
      </c>
      <c r="BZ29">
        <f t="shared" si="21"/>
        <v>-16.9223</v>
      </c>
      <c r="CA29">
        <f t="shared" si="22"/>
        <v>5.1529999999999965E-2</v>
      </c>
      <c r="CB29">
        <f t="shared" si="23"/>
        <v>-117</v>
      </c>
      <c r="CC29" t="s">
        <v>233</v>
      </c>
      <c r="CD29">
        <f t="shared" si="24"/>
        <v>-0.27464788732394368</v>
      </c>
      <c r="CF29">
        <v>38.695900000000002</v>
      </c>
      <c r="CG29">
        <v>0.50566</v>
      </c>
      <c r="CH29">
        <v>309</v>
      </c>
      <c r="CI29">
        <f t="shared" si="25"/>
        <v>0.58020000000000493</v>
      </c>
      <c r="CJ29">
        <f t="shared" si="26"/>
        <v>-4.1229999999999989E-2</v>
      </c>
      <c r="CK29">
        <f t="shared" si="27"/>
        <v>0</v>
      </c>
      <c r="CL29" t="s">
        <v>234</v>
      </c>
      <c r="CM29">
        <f t="shared" si="28"/>
        <v>0</v>
      </c>
      <c r="CR29">
        <f t="shared" si="29"/>
        <v>-38.695900000000002</v>
      </c>
      <c r="CS29">
        <f t="shared" si="30"/>
        <v>-0.50566</v>
      </c>
      <c r="CT29">
        <f t="shared" si="31"/>
        <v>-309</v>
      </c>
      <c r="CU29" t="s">
        <v>236</v>
      </c>
      <c r="CV29">
        <f t="shared" si="32"/>
        <v>-1</v>
      </c>
      <c r="CW29">
        <f t="shared" si="47"/>
        <v>1</v>
      </c>
      <c r="CZ29">
        <v>42.4529</v>
      </c>
      <c r="DA29">
        <v>0.49463649999999998</v>
      </c>
      <c r="DB29">
        <v>425</v>
      </c>
      <c r="DC29">
        <f t="shared" si="33"/>
        <v>-12.585099999999997</v>
      </c>
      <c r="DD29">
        <f t="shared" si="34"/>
        <v>-7.2350000000004355E-4</v>
      </c>
      <c r="DE29">
        <f t="shared" si="35"/>
        <v>-1</v>
      </c>
      <c r="DF29">
        <f t="shared" si="36"/>
        <v>-2.3474178403755869E-3</v>
      </c>
      <c r="DG29">
        <f t="shared" si="37"/>
        <v>-1.4605539405685632E-3</v>
      </c>
      <c r="DI29">
        <v>42.012999999999998</v>
      </c>
      <c r="DJ29">
        <v>0.50444</v>
      </c>
      <c r="DK29">
        <v>425</v>
      </c>
      <c r="DL29">
        <f t="shared" si="38"/>
        <v>-0.43990000000000151</v>
      </c>
      <c r="DM29">
        <f t="shared" si="39"/>
        <v>9.8035000000000205E-3</v>
      </c>
      <c r="DN29">
        <f t="shared" si="40"/>
        <v>0</v>
      </c>
      <c r="DO29">
        <f t="shared" si="41"/>
        <v>0</v>
      </c>
      <c r="DP29">
        <f t="shared" si="42"/>
        <v>1.9819604901781453E-2</v>
      </c>
    </row>
    <row r="30" spans="1:120" x14ac:dyDescent="0.35">
      <c r="A30" t="s">
        <v>26</v>
      </c>
      <c r="B30" t="s">
        <v>211</v>
      </c>
      <c r="D30" s="75" t="s">
        <v>211</v>
      </c>
      <c r="F30" s="61"/>
      <c r="H30" t="s">
        <v>211</v>
      </c>
      <c r="J30" s="75" t="s">
        <v>211</v>
      </c>
      <c r="M30" s="78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  <c r="Z30">
        <f t="shared" si="4"/>
        <v>1.25</v>
      </c>
      <c r="AA30">
        <f t="shared" si="5"/>
        <v>-1.7999999999999995E-2</v>
      </c>
      <c r="AB30">
        <f t="shared" si="6"/>
        <v>51</v>
      </c>
      <c r="AK30">
        <v>88.2821</v>
      </c>
      <c r="AL30">
        <v>8.9889999999999998E-2</v>
      </c>
      <c r="AM30">
        <v>454</v>
      </c>
      <c r="AN30">
        <f t="shared" si="48"/>
        <v>88.2821</v>
      </c>
      <c r="AO30">
        <f t="shared" si="49"/>
        <v>8.9889999999999998E-2</v>
      </c>
      <c r="AP30">
        <f t="shared" si="50"/>
        <v>454</v>
      </c>
      <c r="AQ30" t="e">
        <f t="shared" si="13"/>
        <v>#DIV/0!</v>
      </c>
      <c r="AS30">
        <v>58.882599999999996</v>
      </c>
      <c r="AT30">
        <v>0.11037</v>
      </c>
      <c r="AU30">
        <v>313</v>
      </c>
      <c r="AV30">
        <f t="shared" si="14"/>
        <v>-29.399500000000003</v>
      </c>
      <c r="AW30">
        <f t="shared" si="1"/>
        <v>2.0479999999999998E-2</v>
      </c>
      <c r="AX30">
        <f t="shared" si="15"/>
        <v>141</v>
      </c>
      <c r="AY30">
        <f t="shared" si="16"/>
        <v>0.31057268722466963</v>
      </c>
      <c r="BS30">
        <f t="shared" si="2"/>
        <v>-11.61</v>
      </c>
      <c r="BT30">
        <f t="shared" si="20"/>
        <v>-6.8199999999999997E-2</v>
      </c>
      <c r="BU30">
        <f t="shared" si="3"/>
        <v>-233</v>
      </c>
      <c r="BW30">
        <v>38.648000000000003</v>
      </c>
      <c r="BX30">
        <v>0.15513399999999999</v>
      </c>
      <c r="BY30">
        <v>251</v>
      </c>
      <c r="BZ30">
        <f t="shared" si="21"/>
        <v>-20.234599999999993</v>
      </c>
      <c r="CA30">
        <f t="shared" si="22"/>
        <v>4.4763999999999998E-2</v>
      </c>
      <c r="CB30">
        <f t="shared" si="23"/>
        <v>-62</v>
      </c>
      <c r="CC30" t="s">
        <v>234</v>
      </c>
      <c r="CD30">
        <f t="shared" si="24"/>
        <v>-0.19808306709265175</v>
      </c>
      <c r="CF30">
        <v>38.648000000000003</v>
      </c>
      <c r="CG30">
        <v>0.15509999999999999</v>
      </c>
      <c r="CH30">
        <v>251</v>
      </c>
      <c r="CI30">
        <f t="shared" si="25"/>
        <v>0</v>
      </c>
      <c r="CJ30">
        <f t="shared" si="26"/>
        <v>-3.4000000000006247E-5</v>
      </c>
      <c r="CK30">
        <f t="shared" si="27"/>
        <v>0</v>
      </c>
      <c r="CL30" t="s">
        <v>234</v>
      </c>
      <c r="CM30">
        <f t="shared" si="28"/>
        <v>0</v>
      </c>
      <c r="CR30">
        <f t="shared" si="29"/>
        <v>-38.648000000000003</v>
      </c>
      <c r="CS30">
        <f t="shared" si="30"/>
        <v>-0.15509999999999999</v>
      </c>
      <c r="CT30">
        <f t="shared" si="31"/>
        <v>-251</v>
      </c>
      <c r="CU30" t="s">
        <v>236</v>
      </c>
      <c r="CV30">
        <f t="shared" si="32"/>
        <v>-1</v>
      </c>
      <c r="CW30">
        <f t="shared" si="47"/>
        <v>1</v>
      </c>
      <c r="CZ30">
        <v>40.410159999999998</v>
      </c>
      <c r="DA30">
        <v>0.19753599999999999</v>
      </c>
      <c r="DB30">
        <v>313</v>
      </c>
      <c r="DC30">
        <f t="shared" si="33"/>
        <v>-18.472439999999999</v>
      </c>
      <c r="DD30">
        <f t="shared" si="34"/>
        <v>8.7165999999999993E-2</v>
      </c>
      <c r="DE30">
        <f t="shared" si="35"/>
        <v>0</v>
      </c>
      <c r="DF30">
        <f t="shared" si="36"/>
        <v>0</v>
      </c>
      <c r="DG30">
        <f t="shared" si="37"/>
        <v>0.78976171060976708</v>
      </c>
      <c r="DI30">
        <v>40.410200000000003</v>
      </c>
      <c r="DJ30">
        <v>0.19750000000000001</v>
      </c>
      <c r="DK30">
        <v>313</v>
      </c>
      <c r="DL30">
        <f t="shared" si="38"/>
        <v>4.0000000005591119E-5</v>
      </c>
      <c r="DM30">
        <f t="shared" si="39"/>
        <v>-3.5999999999980492E-5</v>
      </c>
      <c r="DN30">
        <f t="shared" si="40"/>
        <v>0</v>
      </c>
      <c r="DO30">
        <f t="shared" si="41"/>
        <v>0</v>
      </c>
      <c r="DP30">
        <f t="shared" si="42"/>
        <v>-1.8224526162309904E-4</v>
      </c>
    </row>
    <row r="31" spans="1:120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  <c r="Z31">
        <f t="shared" si="4"/>
        <v>2.135900000000003</v>
      </c>
      <c r="AA31">
        <f t="shared" si="5"/>
        <v>2.0100000000000007E-2</v>
      </c>
      <c r="AB31">
        <f t="shared" si="6"/>
        <v>24</v>
      </c>
      <c r="AK31">
        <v>67.405699999999996</v>
      </c>
      <c r="AL31">
        <v>0.19688</v>
      </c>
      <c r="AM31">
        <v>327</v>
      </c>
      <c r="AN31">
        <f t="shared" si="48"/>
        <v>67.405699999999996</v>
      </c>
      <c r="AO31">
        <f t="shared" si="49"/>
        <v>0.19688</v>
      </c>
      <c r="AP31">
        <f t="shared" si="50"/>
        <v>327</v>
      </c>
      <c r="AQ31" t="e">
        <f t="shared" si="13"/>
        <v>#DIV/0!</v>
      </c>
      <c r="AS31">
        <v>66.93459</v>
      </c>
      <c r="AT31">
        <v>0.40788999999999997</v>
      </c>
      <c r="AU31">
        <v>211</v>
      </c>
      <c r="AV31">
        <f t="shared" si="14"/>
        <v>-0.47110999999999592</v>
      </c>
      <c r="AW31">
        <f t="shared" si="1"/>
        <v>0.21100999999999998</v>
      </c>
      <c r="AX31">
        <f>AM31-AU31</f>
        <v>116</v>
      </c>
      <c r="AY31">
        <f t="shared" si="16"/>
        <v>0.35474006116207951</v>
      </c>
      <c r="BS31">
        <f t="shared" si="2"/>
        <v>-16.989999999999998</v>
      </c>
      <c r="BT31">
        <f t="shared" si="20"/>
        <v>-0.20349999999999999</v>
      </c>
      <c r="BU31">
        <f t="shared" si="3"/>
        <v>-140</v>
      </c>
      <c r="BW31">
        <v>42.404299999999999</v>
      </c>
      <c r="BX31">
        <v>0.46196999999999999</v>
      </c>
      <c r="BY31">
        <v>161</v>
      </c>
      <c r="BZ31">
        <f t="shared" si="21"/>
        <v>-24.530290000000001</v>
      </c>
      <c r="CA31">
        <f t="shared" si="22"/>
        <v>5.4080000000000017E-2</v>
      </c>
      <c r="CB31">
        <f t="shared" si="23"/>
        <v>-50</v>
      </c>
      <c r="CC31" t="s">
        <v>233</v>
      </c>
      <c r="CD31">
        <f t="shared" si="24"/>
        <v>-0.23696682464454977</v>
      </c>
      <c r="CF31">
        <v>43.439</v>
      </c>
      <c r="CG31">
        <v>0.43997999999999998</v>
      </c>
      <c r="CH31">
        <v>161</v>
      </c>
      <c r="CI31">
        <f t="shared" si="25"/>
        <v>1.0347000000000008</v>
      </c>
      <c r="CJ31">
        <f t="shared" si="26"/>
        <v>-2.199000000000001E-2</v>
      </c>
      <c r="CK31">
        <f t="shared" si="27"/>
        <v>0</v>
      </c>
      <c r="CL31" t="s">
        <v>235</v>
      </c>
      <c r="CM31">
        <f t="shared" si="28"/>
        <v>0</v>
      </c>
      <c r="CR31">
        <f t="shared" si="29"/>
        <v>-43.439</v>
      </c>
      <c r="CS31">
        <f t="shared" si="30"/>
        <v>-0.43997999999999998</v>
      </c>
      <c r="CT31">
        <f t="shared" si="31"/>
        <v>-161</v>
      </c>
      <c r="CU31" t="s">
        <v>236</v>
      </c>
      <c r="CV31">
        <f t="shared" si="32"/>
        <v>-1</v>
      </c>
      <c r="CW31">
        <f t="shared" si="47"/>
        <v>1</v>
      </c>
      <c r="CZ31">
        <v>44.506599999999999</v>
      </c>
      <c r="DA31">
        <v>0.23608999999999999</v>
      </c>
      <c r="DB31">
        <v>206</v>
      </c>
      <c r="DC31">
        <f t="shared" si="33"/>
        <v>-22.427990000000001</v>
      </c>
      <c r="DD31">
        <f t="shared" si="34"/>
        <v>-0.17179999999999998</v>
      </c>
      <c r="DE31">
        <f t="shared" si="35"/>
        <v>-5</v>
      </c>
      <c r="DF31">
        <f t="shared" si="36"/>
        <v>-2.3696682464454975E-2</v>
      </c>
      <c r="DG31">
        <f t="shared" si="37"/>
        <v>-0.42119198803599006</v>
      </c>
      <c r="DI31">
        <v>43.855899999999998</v>
      </c>
      <c r="DJ31">
        <v>0.25957999999999998</v>
      </c>
      <c r="DK31">
        <v>206</v>
      </c>
      <c r="DL31">
        <f t="shared" si="38"/>
        <v>-0.6507000000000005</v>
      </c>
      <c r="DM31">
        <f t="shared" si="39"/>
        <v>2.3489999999999983E-2</v>
      </c>
      <c r="DN31">
        <f t="shared" si="40"/>
        <v>0</v>
      </c>
      <c r="DO31">
        <f t="shared" si="41"/>
        <v>0</v>
      </c>
      <c r="DP31">
        <f t="shared" si="42"/>
        <v>9.9495954932440955E-2</v>
      </c>
    </row>
    <row r="32" spans="1:120" x14ac:dyDescent="0.35">
      <c r="A32" t="s">
        <v>34</v>
      </c>
      <c r="B32" t="s">
        <v>211</v>
      </c>
      <c r="E32" t="s">
        <v>211</v>
      </c>
      <c r="H32" t="s">
        <v>211</v>
      </c>
      <c r="L32" s="75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  <c r="Z32">
        <f t="shared" si="4"/>
        <v>0.5</v>
      </c>
      <c r="AA32">
        <f t="shared" si="5"/>
        <v>-1.6900000000000026E-2</v>
      </c>
      <c r="AB32">
        <f t="shared" si="6"/>
        <v>79</v>
      </c>
      <c r="AK32">
        <v>84.632999999999996</v>
      </c>
      <c r="AL32">
        <v>0.2198</v>
      </c>
      <c r="AM32">
        <v>828</v>
      </c>
      <c r="AN32">
        <f t="shared" si="48"/>
        <v>84.632999999999996</v>
      </c>
      <c r="AO32">
        <f t="shared" si="49"/>
        <v>0.2198</v>
      </c>
      <c r="AP32">
        <f t="shared" si="50"/>
        <v>828</v>
      </c>
      <c r="AQ32" t="e">
        <f t="shared" si="13"/>
        <v>#DIV/0!</v>
      </c>
      <c r="AS32">
        <v>80.6875</v>
      </c>
      <c r="AT32">
        <v>0.32166800000000001</v>
      </c>
      <c r="AU32">
        <v>535</v>
      </c>
      <c r="AV32">
        <f t="shared" si="14"/>
        <v>-3.9454999999999956</v>
      </c>
      <c r="AW32">
        <f t="shared" si="1"/>
        <v>0.10186800000000001</v>
      </c>
      <c r="AX32">
        <f t="shared" si="15"/>
        <v>293</v>
      </c>
      <c r="AY32">
        <f t="shared" si="16"/>
        <v>0.35386473429951693</v>
      </c>
      <c r="BS32">
        <f t="shared" si="2"/>
        <v>-14.08</v>
      </c>
      <c r="BT32">
        <f t="shared" si="20"/>
        <v>-0.26400000000000001</v>
      </c>
      <c r="BU32">
        <f t="shared" si="3"/>
        <v>-318</v>
      </c>
      <c r="BW32">
        <v>45.908999999999999</v>
      </c>
      <c r="BX32">
        <v>0.42104000000000003</v>
      </c>
      <c r="BY32">
        <v>331</v>
      </c>
      <c r="BZ32">
        <f t="shared" si="21"/>
        <v>-34.778500000000001</v>
      </c>
      <c r="CA32">
        <f t="shared" si="22"/>
        <v>9.9372000000000016E-2</v>
      </c>
      <c r="CB32">
        <f t="shared" si="23"/>
        <v>-204</v>
      </c>
      <c r="CC32" t="s">
        <v>235</v>
      </c>
      <c r="CD32">
        <f t="shared" si="24"/>
        <v>-0.38130841121495329</v>
      </c>
      <c r="CF32">
        <v>45.909050000000001</v>
      </c>
      <c r="CG32">
        <v>0.42104000000000003</v>
      </c>
      <c r="CH32">
        <v>331</v>
      </c>
      <c r="CI32">
        <f t="shared" si="25"/>
        <v>5.0000000001659828E-5</v>
      </c>
      <c r="CJ32">
        <f t="shared" si="26"/>
        <v>0</v>
      </c>
      <c r="CK32">
        <f t="shared" si="27"/>
        <v>0</v>
      </c>
      <c r="CL32" t="s">
        <v>235</v>
      </c>
      <c r="CM32">
        <f t="shared" si="28"/>
        <v>0</v>
      </c>
      <c r="CR32">
        <f t="shared" si="29"/>
        <v>-45.909050000000001</v>
      </c>
      <c r="CS32">
        <f t="shared" si="30"/>
        <v>-0.42104000000000003</v>
      </c>
      <c r="CT32">
        <f t="shared" si="31"/>
        <v>-331</v>
      </c>
      <c r="CU32" t="s">
        <v>236</v>
      </c>
      <c r="CV32">
        <f t="shared" si="32"/>
        <v>-1</v>
      </c>
      <c r="CW32">
        <f t="shared" si="47"/>
        <v>1</v>
      </c>
      <c r="CZ32">
        <v>48.801769999999998</v>
      </c>
      <c r="DA32">
        <v>0.32223069999999998</v>
      </c>
      <c r="DB32">
        <v>526</v>
      </c>
      <c r="DC32">
        <f t="shared" si="33"/>
        <v>-31.885730000000002</v>
      </c>
      <c r="DD32">
        <f t="shared" si="34"/>
        <v>5.6269999999997156E-4</v>
      </c>
      <c r="DE32">
        <f t="shared" si="35"/>
        <v>-9</v>
      </c>
      <c r="DF32">
        <f t="shared" si="36"/>
        <v>-1.6822429906542057E-2</v>
      </c>
      <c r="DG32">
        <f t="shared" si="37"/>
        <v>1.749319173806445E-3</v>
      </c>
      <c r="DI32">
        <v>48.8018</v>
      </c>
      <c r="DJ32">
        <v>0.32223000000000002</v>
      </c>
      <c r="DK32">
        <v>526</v>
      </c>
      <c r="DL32">
        <f t="shared" si="38"/>
        <v>3.0000000002416982E-5</v>
      </c>
      <c r="DM32">
        <f t="shared" si="39"/>
        <v>-6.9999999996461781E-7</v>
      </c>
      <c r="DN32">
        <f t="shared" si="40"/>
        <v>0</v>
      </c>
      <c r="DO32">
        <f t="shared" si="41"/>
        <v>0</v>
      </c>
      <c r="DP32">
        <f t="shared" si="42"/>
        <v>-2.1723566375414195E-6</v>
      </c>
    </row>
    <row r="33" spans="1:120" x14ac:dyDescent="0.35">
      <c r="A33" t="s">
        <v>25</v>
      </c>
      <c r="B33" t="s">
        <v>211</v>
      </c>
      <c r="D33" s="61"/>
      <c r="F33" s="75" t="s">
        <v>211</v>
      </c>
      <c r="H33" t="s">
        <v>211</v>
      </c>
      <c r="L33" t="s">
        <v>211</v>
      </c>
      <c r="O33" t="s">
        <v>211</v>
      </c>
      <c r="P33" s="75" t="s">
        <v>211</v>
      </c>
      <c r="Q33" s="75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  <c r="Z33">
        <f t="shared" si="4"/>
        <v>-0.16999999999999815</v>
      </c>
      <c r="AA33">
        <f t="shared" si="5"/>
        <v>3.699999999999995E-3</v>
      </c>
      <c r="AB33">
        <f t="shared" si="6"/>
        <v>0</v>
      </c>
      <c r="AK33">
        <v>113.6572</v>
      </c>
      <c r="AL33">
        <v>0.13764999999999999</v>
      </c>
      <c r="AM33">
        <v>1052</v>
      </c>
      <c r="AN33">
        <f t="shared" si="48"/>
        <v>113.6572</v>
      </c>
      <c r="AO33">
        <f t="shared" si="49"/>
        <v>0.13764999999999999</v>
      </c>
      <c r="AP33">
        <f t="shared" si="50"/>
        <v>1052</v>
      </c>
      <c r="AQ33" t="e">
        <f t="shared" si="13"/>
        <v>#DIV/0!</v>
      </c>
      <c r="AS33">
        <v>92.608599999999996</v>
      </c>
      <c r="AT33">
        <v>0.1507</v>
      </c>
      <c r="AU33">
        <v>739</v>
      </c>
      <c r="AV33">
        <f t="shared" si="14"/>
        <v>-21.048600000000008</v>
      </c>
      <c r="AW33">
        <f t="shared" si="1"/>
        <v>1.3050000000000006E-2</v>
      </c>
      <c r="AX33">
        <f t="shared" si="15"/>
        <v>313</v>
      </c>
      <c r="AY33">
        <f t="shared" si="16"/>
        <v>0.29752851711026618</v>
      </c>
      <c r="BS33">
        <f t="shared" si="2"/>
        <v>-27.43</v>
      </c>
      <c r="BT33">
        <f t="shared" si="20"/>
        <v>-0.1033</v>
      </c>
      <c r="BU33">
        <f t="shared" si="3"/>
        <v>-477</v>
      </c>
      <c r="BW33">
        <v>71.806899999999999</v>
      </c>
      <c r="BX33">
        <v>0.18079999999999999</v>
      </c>
      <c r="BY33">
        <v>402</v>
      </c>
      <c r="BZ33">
        <f t="shared" si="21"/>
        <v>-20.801699999999997</v>
      </c>
      <c r="CA33">
        <f t="shared" si="22"/>
        <v>3.0099999999999988E-2</v>
      </c>
      <c r="CB33">
        <f t="shared" si="23"/>
        <v>-337</v>
      </c>
      <c r="CC33" t="s">
        <v>233</v>
      </c>
      <c r="CD33">
        <f t="shared" si="24"/>
        <v>-0.45602165087956698</v>
      </c>
      <c r="CF33">
        <v>72.194950000000006</v>
      </c>
      <c r="CG33">
        <v>0.19595000000000001</v>
      </c>
      <c r="CH33">
        <v>402</v>
      </c>
      <c r="CI33">
        <f t="shared" si="25"/>
        <v>0.38805000000000689</v>
      </c>
      <c r="CJ33">
        <f t="shared" si="26"/>
        <v>1.5150000000000025E-2</v>
      </c>
      <c r="CK33">
        <f t="shared" si="27"/>
        <v>0</v>
      </c>
      <c r="CL33" t="s">
        <v>236</v>
      </c>
      <c r="CM33">
        <f t="shared" si="28"/>
        <v>0</v>
      </c>
      <c r="CR33">
        <f t="shared" si="29"/>
        <v>-72.194950000000006</v>
      </c>
      <c r="CS33">
        <f t="shared" si="30"/>
        <v>-0.19595000000000001</v>
      </c>
      <c r="CT33">
        <f t="shared" si="31"/>
        <v>-402</v>
      </c>
      <c r="CU33" t="s">
        <v>236</v>
      </c>
      <c r="CV33">
        <f t="shared" si="32"/>
        <v>-1</v>
      </c>
      <c r="CW33">
        <f t="shared" si="47"/>
        <v>1</v>
      </c>
      <c r="CZ33">
        <v>71.679199999999994</v>
      </c>
      <c r="DA33">
        <v>0.18329999999999999</v>
      </c>
      <c r="DB33">
        <v>729</v>
      </c>
      <c r="DC33">
        <f t="shared" si="33"/>
        <v>-20.929400000000001</v>
      </c>
      <c r="DD33">
        <f t="shared" si="34"/>
        <v>3.259999999999999E-2</v>
      </c>
      <c r="DE33">
        <f t="shared" si="35"/>
        <v>-10</v>
      </c>
      <c r="DF33">
        <f t="shared" si="36"/>
        <v>-1.3531799729364006E-2</v>
      </c>
      <c r="DG33">
        <f t="shared" si="37"/>
        <v>0.21632382216323814</v>
      </c>
      <c r="DI33">
        <v>71.679000000000002</v>
      </c>
      <c r="DJ33">
        <v>0.18329999999999999</v>
      </c>
      <c r="DK33">
        <v>729</v>
      </c>
      <c r="DL33">
        <f t="shared" si="38"/>
        <v>-1.9999999999242846E-4</v>
      </c>
      <c r="DM33">
        <f t="shared" si="39"/>
        <v>0</v>
      </c>
      <c r="DN33">
        <f t="shared" si="40"/>
        <v>0</v>
      </c>
      <c r="DO33">
        <f t="shared" si="41"/>
        <v>0</v>
      </c>
      <c r="DP33">
        <f t="shared" si="42"/>
        <v>0</v>
      </c>
    </row>
    <row r="34" spans="1:120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  <c r="Z34">
        <f t="shared" si="4"/>
        <v>-11.52</v>
      </c>
      <c r="AA34">
        <f t="shared" si="5"/>
        <v>-0.24110000000000001</v>
      </c>
      <c r="AB34">
        <f t="shared" si="6"/>
        <v>-530</v>
      </c>
      <c r="AK34">
        <v>46.363799999999998</v>
      </c>
      <c r="AL34">
        <v>0.27146999999999999</v>
      </c>
      <c r="AM34">
        <v>840</v>
      </c>
      <c r="AN34">
        <f t="shared" si="48"/>
        <v>46.363799999999998</v>
      </c>
      <c r="AO34">
        <f t="shared" si="49"/>
        <v>0.27146999999999999</v>
      </c>
      <c r="AP34">
        <f t="shared" si="50"/>
        <v>840</v>
      </c>
      <c r="AQ34" t="e">
        <f t="shared" si="13"/>
        <v>#DIV/0!</v>
      </c>
      <c r="AS34">
        <v>46.128700000000002</v>
      </c>
      <c r="AT34">
        <v>0.27218999999999999</v>
      </c>
      <c r="AU34">
        <v>840</v>
      </c>
      <c r="AV34">
        <f t="shared" si="14"/>
        <v>-0.23509999999999565</v>
      </c>
      <c r="AW34">
        <f t="shared" si="1"/>
        <v>7.1999999999999842E-4</v>
      </c>
      <c r="AX34">
        <f t="shared" si="15"/>
        <v>0</v>
      </c>
      <c r="AY34">
        <f t="shared" si="16"/>
        <v>0</v>
      </c>
      <c r="BP34">
        <v>14.0328</v>
      </c>
      <c r="BQ34">
        <v>0.1895</v>
      </c>
      <c r="BR34">
        <v>764</v>
      </c>
      <c r="BS34">
        <f t="shared" si="2"/>
        <v>2.5128000000000004</v>
      </c>
      <c r="BT34">
        <f t="shared" si="20"/>
        <v>-5.1600000000000007E-2</v>
      </c>
      <c r="BU34">
        <f t="shared" si="3"/>
        <v>234</v>
      </c>
      <c r="BW34">
        <v>33.96752</v>
      </c>
      <c r="BX34">
        <v>0.28151999999999999</v>
      </c>
      <c r="BY34">
        <v>837</v>
      </c>
      <c r="BZ34">
        <f t="shared" si="21"/>
        <v>-12.161180000000002</v>
      </c>
      <c r="CA34">
        <f t="shared" si="22"/>
        <v>9.330000000000005E-3</v>
      </c>
      <c r="CB34">
        <f t="shared" si="23"/>
        <v>-3</v>
      </c>
      <c r="CC34" t="s">
        <v>233</v>
      </c>
      <c r="CD34">
        <f t="shared" si="24"/>
        <v>-3.5714285714285713E-3</v>
      </c>
      <c r="CM34">
        <f t="shared" si="28"/>
        <v>0</v>
      </c>
      <c r="CR34">
        <f t="shared" si="29"/>
        <v>0</v>
      </c>
      <c r="CS34">
        <f t="shared" si="30"/>
        <v>0</v>
      </c>
      <c r="CT34">
        <f t="shared" si="31"/>
        <v>0</v>
      </c>
      <c r="CU34" t="s">
        <v>236</v>
      </c>
      <c r="CV34" t="e">
        <f t="shared" si="32"/>
        <v>#DIV/0!</v>
      </c>
      <c r="CW34">
        <f t="shared" si="47"/>
        <v>1</v>
      </c>
      <c r="CZ34">
        <v>33.967500000000001</v>
      </c>
      <c r="DA34">
        <v>0.281524</v>
      </c>
      <c r="DB34">
        <v>837</v>
      </c>
      <c r="DC34">
        <f t="shared" si="33"/>
        <v>-12.161200000000001</v>
      </c>
      <c r="DD34">
        <f t="shared" si="34"/>
        <v>9.334000000000009E-3</v>
      </c>
      <c r="DE34">
        <f t="shared" si="35"/>
        <v>-3</v>
      </c>
      <c r="DF34">
        <f t="shared" si="36"/>
        <v>-3.5714285714285713E-3</v>
      </c>
      <c r="DG34">
        <f t="shared" si="37"/>
        <v>3.4292222344685729E-2</v>
      </c>
      <c r="DI34">
        <v>33.994999999999997</v>
      </c>
      <c r="DJ34">
        <v>0.28277000000000002</v>
      </c>
      <c r="DK34">
        <v>837</v>
      </c>
      <c r="DL34">
        <f t="shared" si="38"/>
        <v>2.7499999999996305E-2</v>
      </c>
      <c r="DM34">
        <f t="shared" si="39"/>
        <v>1.2460000000000249E-3</v>
      </c>
      <c r="DN34">
        <f t="shared" si="40"/>
        <v>0</v>
      </c>
      <c r="DO34">
        <f t="shared" si="41"/>
        <v>0</v>
      </c>
      <c r="DP34">
        <f t="shared" si="42"/>
        <v>4.4259104019551618E-3</v>
      </c>
    </row>
    <row r="35" spans="1:120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  <c r="Z35">
        <f t="shared" si="4"/>
        <v>-8.57</v>
      </c>
      <c r="AA35">
        <f t="shared" si="5"/>
        <v>-0.2122</v>
      </c>
      <c r="AB35">
        <f t="shared" si="6"/>
        <v>-454</v>
      </c>
      <c r="AK35">
        <v>30.443850000000001</v>
      </c>
      <c r="AL35">
        <v>0.28094999999999998</v>
      </c>
      <c r="AM35">
        <v>610</v>
      </c>
      <c r="AN35">
        <f t="shared" si="48"/>
        <v>30.443850000000001</v>
      </c>
      <c r="AO35">
        <f t="shared" si="49"/>
        <v>0.28094999999999998</v>
      </c>
      <c r="AP35">
        <f t="shared" si="50"/>
        <v>610</v>
      </c>
      <c r="AQ35" t="e">
        <f t="shared" si="13"/>
        <v>#DIV/0!</v>
      </c>
      <c r="AS35">
        <v>30.3323</v>
      </c>
      <c r="AT35">
        <v>0.28177000000000002</v>
      </c>
      <c r="AU35">
        <v>610</v>
      </c>
      <c r="AV35">
        <f t="shared" si="14"/>
        <v>-0.11155000000000115</v>
      </c>
      <c r="AW35">
        <f t="shared" si="1"/>
        <v>8.2000000000004292E-4</v>
      </c>
      <c r="AX35">
        <f t="shared" si="15"/>
        <v>0</v>
      </c>
      <c r="AY35">
        <f t="shared" si="16"/>
        <v>0</v>
      </c>
      <c r="BP35">
        <v>8.6080649999999999</v>
      </c>
      <c r="BQ35">
        <v>0.2099</v>
      </c>
      <c r="BR35">
        <v>477</v>
      </c>
      <c r="BS35">
        <f t="shared" si="2"/>
        <v>3.8064999999999571E-2</v>
      </c>
      <c r="BT35">
        <f t="shared" si="20"/>
        <v>-2.2999999999999965E-3</v>
      </c>
      <c r="BU35">
        <f t="shared" si="3"/>
        <v>23</v>
      </c>
      <c r="BW35">
        <v>22.156400000000001</v>
      </c>
      <c r="BX35">
        <v>0.28470000000000001</v>
      </c>
      <c r="BY35">
        <v>608</v>
      </c>
      <c r="BZ35">
        <f t="shared" si="21"/>
        <v>-8.1758999999999986</v>
      </c>
      <c r="CA35">
        <f t="shared" si="22"/>
        <v>2.9299999999999882E-3</v>
      </c>
      <c r="CB35">
        <f t="shared" si="23"/>
        <v>-2</v>
      </c>
      <c r="CC35" t="s">
        <v>233</v>
      </c>
      <c r="CD35">
        <f t="shared" si="24"/>
        <v>-3.2786885245901639E-3</v>
      </c>
      <c r="CM35">
        <f t="shared" si="28"/>
        <v>0</v>
      </c>
      <c r="CR35">
        <f t="shared" si="29"/>
        <v>0</v>
      </c>
      <c r="CS35">
        <f t="shared" si="30"/>
        <v>0</v>
      </c>
      <c r="CT35">
        <f t="shared" si="31"/>
        <v>0</v>
      </c>
      <c r="CU35" t="s">
        <v>236</v>
      </c>
      <c r="CV35" t="e">
        <f t="shared" si="32"/>
        <v>#DIV/0!</v>
      </c>
      <c r="CW35">
        <f t="shared" si="47"/>
        <v>1</v>
      </c>
      <c r="CZ35">
        <v>22.156359999999999</v>
      </c>
      <c r="DA35">
        <v>0.28473799999999999</v>
      </c>
      <c r="DB35">
        <v>608</v>
      </c>
      <c r="DC35">
        <f t="shared" si="33"/>
        <v>-8.1759400000000007</v>
      </c>
      <c r="DD35">
        <f t="shared" si="34"/>
        <v>2.9679999999999707E-3</v>
      </c>
      <c r="DE35">
        <f t="shared" si="35"/>
        <v>-2</v>
      </c>
      <c r="DF35">
        <f t="shared" si="36"/>
        <v>-3.2786885245901639E-3</v>
      </c>
      <c r="DG35">
        <f t="shared" si="37"/>
        <v>1.0533413777194061E-2</v>
      </c>
      <c r="DI35">
        <v>22.195</v>
      </c>
      <c r="DJ35">
        <v>0.28370000000000001</v>
      </c>
      <c r="DK35">
        <v>608</v>
      </c>
      <c r="DL35">
        <f t="shared" si="38"/>
        <v>3.8640000000000896E-2</v>
      </c>
      <c r="DM35">
        <f t="shared" si="39"/>
        <v>-1.0379999999999834E-3</v>
      </c>
      <c r="DN35">
        <f t="shared" si="40"/>
        <v>0</v>
      </c>
      <c r="DO35">
        <f t="shared" si="41"/>
        <v>0</v>
      </c>
      <c r="DP35">
        <f t="shared" si="42"/>
        <v>-3.6454565249456812E-3</v>
      </c>
    </row>
    <row r="36" spans="1:120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  <c r="Z36">
        <f t="shared" si="4"/>
        <v>1.6099999999999994</v>
      </c>
      <c r="AA36">
        <f t="shared" si="5"/>
        <v>5.8000000000000274E-3</v>
      </c>
      <c r="AB36">
        <f t="shared" si="6"/>
        <v>3</v>
      </c>
      <c r="AK36">
        <v>66.238900000000001</v>
      </c>
      <c r="AL36">
        <v>0.42817</v>
      </c>
      <c r="AM36">
        <v>307</v>
      </c>
      <c r="AN36">
        <f t="shared" si="48"/>
        <v>66.238900000000001</v>
      </c>
      <c r="AO36">
        <f t="shared" si="49"/>
        <v>0.42817</v>
      </c>
      <c r="AP36">
        <f t="shared" si="50"/>
        <v>307</v>
      </c>
      <c r="AQ36" t="e">
        <f t="shared" si="13"/>
        <v>#DIV/0!</v>
      </c>
      <c r="AS36">
        <v>64.559700000000007</v>
      </c>
      <c r="AT36">
        <v>0.35189999999999999</v>
      </c>
      <c r="AU36">
        <v>174</v>
      </c>
      <c r="AV36">
        <f t="shared" si="14"/>
        <v>-1.6791999999999945</v>
      </c>
      <c r="AW36">
        <f t="shared" si="1"/>
        <v>-7.6270000000000004E-2</v>
      </c>
      <c r="AX36">
        <f t="shared" si="15"/>
        <v>133</v>
      </c>
      <c r="AY36">
        <f t="shared" si="16"/>
        <v>0.43322475570032576</v>
      </c>
      <c r="BS36">
        <f t="shared" si="2"/>
        <v>-26.52</v>
      </c>
      <c r="BT36">
        <f t="shared" si="20"/>
        <v>-0.36399999999999999</v>
      </c>
      <c r="BU36">
        <f t="shared" si="3"/>
        <v>-159</v>
      </c>
      <c r="BW36">
        <v>36.930500000000002</v>
      </c>
      <c r="BX36">
        <v>0.74221999999999999</v>
      </c>
      <c r="BY36">
        <v>145</v>
      </c>
      <c r="BZ36">
        <f>BX35-AS36</f>
        <v>-64.275000000000006</v>
      </c>
      <c r="CA36">
        <f t="shared" si="22"/>
        <v>0.39032</v>
      </c>
      <c r="CB36">
        <f t="shared" si="23"/>
        <v>-29</v>
      </c>
      <c r="CC36" t="s">
        <v>236</v>
      </c>
      <c r="CD36">
        <f t="shared" si="24"/>
        <v>-0.16666666666666666</v>
      </c>
      <c r="CF36">
        <v>36.030500000000004</v>
      </c>
      <c r="CG36">
        <v>0.74219999999999997</v>
      </c>
      <c r="CH36">
        <v>145</v>
      </c>
      <c r="CI36">
        <f t="shared" si="25"/>
        <v>-0.89999999999999858</v>
      </c>
      <c r="CJ36">
        <f t="shared" si="26"/>
        <v>-2.0000000000020002E-5</v>
      </c>
      <c r="CK36">
        <f t="shared" si="27"/>
        <v>0</v>
      </c>
      <c r="CL36" t="s">
        <v>236</v>
      </c>
      <c r="CM36">
        <f t="shared" si="28"/>
        <v>0</v>
      </c>
      <c r="CR36">
        <f t="shared" si="29"/>
        <v>-36.030500000000004</v>
      </c>
      <c r="CS36">
        <f t="shared" si="30"/>
        <v>-0.74219999999999997</v>
      </c>
      <c r="CT36">
        <f t="shared" si="31"/>
        <v>-145</v>
      </c>
      <c r="CU36" t="s">
        <v>236</v>
      </c>
      <c r="CV36">
        <f t="shared" si="32"/>
        <v>-1</v>
      </c>
      <c r="CW36">
        <f t="shared" si="47"/>
        <v>1</v>
      </c>
      <c r="CZ36">
        <v>54.203870000000002</v>
      </c>
      <c r="DA36">
        <v>0.47970000000000002</v>
      </c>
      <c r="DB36">
        <v>174</v>
      </c>
      <c r="DC36">
        <f t="shared" si="33"/>
        <v>-10.355830000000005</v>
      </c>
      <c r="DD36">
        <f t="shared" si="34"/>
        <v>0.12780000000000002</v>
      </c>
      <c r="DE36">
        <f t="shared" si="35"/>
        <v>0</v>
      </c>
      <c r="DF36">
        <f t="shared" si="36"/>
        <v>0</v>
      </c>
      <c r="DG36">
        <f t="shared" si="37"/>
        <v>0.36317135549872132</v>
      </c>
      <c r="DI36">
        <v>53.911859999999997</v>
      </c>
      <c r="DJ36">
        <v>0.44425999999999999</v>
      </c>
      <c r="DK36">
        <v>174</v>
      </c>
      <c r="DL36">
        <f t="shared" si="38"/>
        <v>-0.29201000000000477</v>
      </c>
      <c r="DM36">
        <f t="shared" si="39"/>
        <v>-3.5440000000000027E-2</v>
      </c>
      <c r="DN36">
        <f t="shared" si="40"/>
        <v>0</v>
      </c>
      <c r="DO36">
        <f t="shared" si="41"/>
        <v>0</v>
      </c>
      <c r="DP36">
        <f t="shared" si="42"/>
        <v>-7.3879508025849541E-2</v>
      </c>
    </row>
    <row r="37" spans="1:120" x14ac:dyDescent="0.35">
      <c r="A37" t="s">
        <v>157</v>
      </c>
      <c r="B37" t="s">
        <v>211</v>
      </c>
      <c r="D37" s="75" t="s">
        <v>211</v>
      </c>
      <c r="G37" s="61"/>
      <c r="H37" t="s">
        <v>211</v>
      </c>
      <c r="I37" s="61"/>
      <c r="J37" s="75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  <c r="Z37">
        <f t="shared" si="4"/>
        <v>1.9170000000000016</v>
      </c>
      <c r="AA37">
        <f t="shared" si="5"/>
        <v>-2.4500000000000008E-2</v>
      </c>
      <c r="AB37">
        <f t="shared" si="6"/>
        <v>138</v>
      </c>
      <c r="AK37">
        <v>157.17169999999999</v>
      </c>
      <c r="AL37">
        <v>9.6170000000000005E-2</v>
      </c>
      <c r="AM37">
        <v>464</v>
      </c>
      <c r="AN37">
        <f t="shared" si="48"/>
        <v>157.17169999999999</v>
      </c>
      <c r="AO37">
        <f t="shared" si="49"/>
        <v>9.6170000000000005E-2</v>
      </c>
      <c r="AP37">
        <f t="shared" si="50"/>
        <v>464</v>
      </c>
      <c r="AQ37" t="e">
        <f t="shared" si="13"/>
        <v>#DIV/0!</v>
      </c>
      <c r="AS37">
        <v>160.20500000000001</v>
      </c>
      <c r="AT37">
        <v>0.11346000000000001</v>
      </c>
      <c r="AU37">
        <v>434</v>
      </c>
      <c r="AV37">
        <f t="shared" si="14"/>
        <v>3.0333000000000254</v>
      </c>
      <c r="AW37">
        <f t="shared" si="1"/>
        <v>1.729E-2</v>
      </c>
      <c r="AX37">
        <f t="shared" si="15"/>
        <v>30</v>
      </c>
      <c r="AY37">
        <f t="shared" si="16"/>
        <v>6.4655172413793108E-2</v>
      </c>
      <c r="BS37">
        <f t="shared" si="2"/>
        <v>-39.68</v>
      </c>
      <c r="BT37">
        <f t="shared" si="20"/>
        <v>-0.1246</v>
      </c>
      <c r="BU37">
        <f t="shared" si="3"/>
        <v>-250</v>
      </c>
      <c r="BW37">
        <v>80.925799999999995</v>
      </c>
      <c r="BX37">
        <v>0.19917000000000001</v>
      </c>
      <c r="BY37">
        <v>212</v>
      </c>
      <c r="BZ37">
        <f t="shared" si="21"/>
        <v>-79.279200000000017</v>
      </c>
      <c r="CA37">
        <f t="shared" si="22"/>
        <v>8.5710000000000008E-2</v>
      </c>
      <c r="CB37">
        <f t="shared" si="23"/>
        <v>-222</v>
      </c>
      <c r="CC37" t="s">
        <v>233</v>
      </c>
      <c r="CD37">
        <f t="shared" si="24"/>
        <v>-0.51152073732718895</v>
      </c>
      <c r="CF37">
        <v>81.950999999999993</v>
      </c>
      <c r="CG37">
        <v>0.1595</v>
      </c>
      <c r="CH37">
        <v>212</v>
      </c>
      <c r="CI37">
        <f t="shared" si="25"/>
        <v>1.0251999999999981</v>
      </c>
      <c r="CJ37">
        <f t="shared" si="26"/>
        <v>-3.9670000000000011E-2</v>
      </c>
      <c r="CK37">
        <f t="shared" si="27"/>
        <v>0</v>
      </c>
      <c r="CL37" t="s">
        <v>236</v>
      </c>
      <c r="CM37">
        <f t="shared" si="28"/>
        <v>0</v>
      </c>
      <c r="CR37">
        <f t="shared" si="29"/>
        <v>-81.950999999999993</v>
      </c>
      <c r="CS37">
        <f t="shared" si="30"/>
        <v>-0.1595</v>
      </c>
      <c r="CT37">
        <f t="shared" si="31"/>
        <v>-212</v>
      </c>
      <c r="CU37" t="s">
        <v>236</v>
      </c>
      <c r="CV37">
        <f t="shared" si="32"/>
        <v>-1</v>
      </c>
      <c r="CW37">
        <f t="shared" si="47"/>
        <v>1</v>
      </c>
      <c r="CZ37">
        <v>87.62997</v>
      </c>
      <c r="DA37">
        <v>0.1000022</v>
      </c>
      <c r="DB37">
        <v>429</v>
      </c>
      <c r="DC37">
        <f t="shared" si="33"/>
        <v>-72.575030000000012</v>
      </c>
      <c r="DD37">
        <f t="shared" si="34"/>
        <v>-1.3457800000000006E-2</v>
      </c>
      <c r="DE37">
        <f t="shared" si="35"/>
        <v>-5</v>
      </c>
      <c r="DF37">
        <f t="shared" si="36"/>
        <v>-1.1520737327188941E-2</v>
      </c>
      <c r="DG37">
        <f t="shared" si="37"/>
        <v>-0.11861272695222991</v>
      </c>
      <c r="DI37">
        <v>87.62997</v>
      </c>
      <c r="DJ37">
        <v>0.1</v>
      </c>
      <c r="DK37">
        <v>429</v>
      </c>
      <c r="DL37">
        <f t="shared" si="38"/>
        <v>0</v>
      </c>
      <c r="DM37">
        <f t="shared" si="39"/>
        <v>-2.1999999999938735E-6</v>
      </c>
      <c r="DN37">
        <f t="shared" si="40"/>
        <v>0</v>
      </c>
      <c r="DO37">
        <f t="shared" si="41"/>
        <v>0</v>
      </c>
      <c r="DP37">
        <f t="shared" si="42"/>
        <v>-2.1999516010586501E-5</v>
      </c>
    </row>
    <row r="38" spans="1:120" x14ac:dyDescent="0.35">
      <c r="A38" t="s">
        <v>159</v>
      </c>
      <c r="B38" t="s">
        <v>211</v>
      </c>
      <c r="D38" s="61"/>
      <c r="G38" s="75" t="s">
        <v>211</v>
      </c>
      <c r="H38" t="s">
        <v>211</v>
      </c>
      <c r="I38" s="61"/>
      <c r="L38" s="75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  <c r="Z38">
        <f t="shared" si="4"/>
        <v>0.44000000000000128</v>
      </c>
      <c r="AA38">
        <f t="shared" si="5"/>
        <v>-1.0900000000000021E-2</v>
      </c>
      <c r="AB38">
        <f t="shared" si="6"/>
        <v>10</v>
      </c>
      <c r="AK38">
        <v>98.72</v>
      </c>
      <c r="AL38">
        <v>0.21548</v>
      </c>
      <c r="AM38">
        <v>508</v>
      </c>
      <c r="AN38">
        <f t="shared" si="48"/>
        <v>98.72</v>
      </c>
      <c r="AO38">
        <f t="shared" si="49"/>
        <v>0.21548</v>
      </c>
      <c r="AP38">
        <f t="shared" si="50"/>
        <v>508</v>
      </c>
      <c r="AQ38" t="e">
        <f t="shared" si="13"/>
        <v>#DIV/0!</v>
      </c>
      <c r="AS38">
        <v>87.449659999999994</v>
      </c>
      <c r="AT38">
        <v>0.36652000000000001</v>
      </c>
      <c r="AU38">
        <v>326</v>
      </c>
      <c r="AV38">
        <f t="shared" si="14"/>
        <v>-11.270340000000004</v>
      </c>
      <c r="AW38">
        <f t="shared" si="1"/>
        <v>0.15104000000000001</v>
      </c>
      <c r="AX38">
        <f t="shared" si="15"/>
        <v>182</v>
      </c>
      <c r="AY38">
        <f t="shared" si="16"/>
        <v>0.35826771653543305</v>
      </c>
      <c r="BS38">
        <f t="shared" si="2"/>
        <v>-22.22</v>
      </c>
      <c r="BT38">
        <f t="shared" si="20"/>
        <v>-0.30280000000000001</v>
      </c>
      <c r="BU38">
        <f t="shared" si="3"/>
        <v>-263</v>
      </c>
      <c r="BW38">
        <v>49.030799999999999</v>
      </c>
      <c r="BX38">
        <v>0.45689999999999997</v>
      </c>
      <c r="BY38">
        <v>267</v>
      </c>
      <c r="BZ38">
        <f t="shared" si="21"/>
        <v>-38.418859999999995</v>
      </c>
      <c r="CA38">
        <f t="shared" si="22"/>
        <v>9.037999999999996E-2</v>
      </c>
      <c r="CB38">
        <f t="shared" si="23"/>
        <v>-59</v>
      </c>
      <c r="CC38" t="s">
        <v>234</v>
      </c>
      <c r="CD38">
        <f t="shared" si="24"/>
        <v>-0.18098159509202455</v>
      </c>
      <c r="CF38">
        <v>49.030799999999999</v>
      </c>
      <c r="CG38">
        <v>0.45689800000000003</v>
      </c>
      <c r="CH38">
        <v>267</v>
      </c>
      <c r="CI38">
        <f t="shared" si="25"/>
        <v>0</v>
      </c>
      <c r="CJ38">
        <f t="shared" si="26"/>
        <v>-1.999999999946489E-6</v>
      </c>
      <c r="CK38">
        <f t="shared" si="27"/>
        <v>0</v>
      </c>
      <c r="CL38" t="s">
        <v>234</v>
      </c>
      <c r="CM38">
        <f t="shared" si="28"/>
        <v>0</v>
      </c>
      <c r="CR38">
        <f t="shared" si="29"/>
        <v>-49.030799999999999</v>
      </c>
      <c r="CS38">
        <f t="shared" si="30"/>
        <v>-0.45689800000000003</v>
      </c>
      <c r="CT38">
        <f t="shared" si="31"/>
        <v>-267</v>
      </c>
      <c r="CU38" t="s">
        <v>236</v>
      </c>
      <c r="CV38">
        <f t="shared" si="32"/>
        <v>-1</v>
      </c>
      <c r="CW38">
        <f t="shared" si="47"/>
        <v>1</v>
      </c>
      <c r="CZ38">
        <v>53.010890000000003</v>
      </c>
      <c r="DA38">
        <v>0.45199</v>
      </c>
      <c r="DB38">
        <v>320</v>
      </c>
      <c r="DC38">
        <f t="shared" si="33"/>
        <v>-34.438769999999991</v>
      </c>
      <c r="DD38">
        <f t="shared" si="34"/>
        <v>8.546999999999999E-2</v>
      </c>
      <c r="DE38">
        <f t="shared" si="35"/>
        <v>-6</v>
      </c>
      <c r="DF38">
        <f t="shared" si="36"/>
        <v>-1.8404907975460124E-2</v>
      </c>
      <c r="DG38">
        <f t="shared" si="37"/>
        <v>0.23319327731092435</v>
      </c>
      <c r="DI38">
        <v>52</v>
      </c>
      <c r="DJ38">
        <v>0.42370000000000002</v>
      </c>
      <c r="DK38">
        <v>320</v>
      </c>
      <c r="DL38">
        <f t="shared" si="38"/>
        <v>-1.0108900000000034</v>
      </c>
      <c r="DM38">
        <f t="shared" si="39"/>
        <v>-2.8289999999999982E-2</v>
      </c>
      <c r="DN38">
        <f t="shared" si="40"/>
        <v>0</v>
      </c>
      <c r="DO38">
        <f t="shared" si="41"/>
        <v>0</v>
      </c>
      <c r="DP38">
        <f t="shared" si="42"/>
        <v>-6.2589880307086398E-2</v>
      </c>
    </row>
    <row r="39" spans="1:120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  <c r="Z39">
        <f t="shared" si="4"/>
        <v>1.3999999999999346E-2</v>
      </c>
      <c r="AA39">
        <f t="shared" si="5"/>
        <v>5.8400000000000007E-2</v>
      </c>
      <c r="AB39">
        <f t="shared" si="6"/>
        <v>22</v>
      </c>
      <c r="AK39">
        <v>102.0086</v>
      </c>
      <c r="AL39">
        <v>7.3599999999999999E-2</v>
      </c>
      <c r="AM39">
        <v>230</v>
      </c>
      <c r="AN39">
        <f t="shared" si="48"/>
        <v>102.0086</v>
      </c>
      <c r="AO39">
        <f t="shared" si="49"/>
        <v>7.3599999999999999E-2</v>
      </c>
      <c r="AP39">
        <f t="shared" si="50"/>
        <v>230</v>
      </c>
      <c r="AQ39" t="e">
        <f t="shared" si="13"/>
        <v>#DIV/0!</v>
      </c>
      <c r="AS39">
        <v>103.3746</v>
      </c>
      <c r="AT39">
        <v>0.15547800000000001</v>
      </c>
      <c r="AU39">
        <v>174</v>
      </c>
      <c r="AV39">
        <f t="shared" si="14"/>
        <v>1.3659999999999997</v>
      </c>
      <c r="AW39">
        <f t="shared" si="1"/>
        <v>8.1878000000000006E-2</v>
      </c>
      <c r="AX39">
        <f t="shared" si="15"/>
        <v>56</v>
      </c>
      <c r="AY39">
        <f t="shared" si="16"/>
        <v>0.24347826086956523</v>
      </c>
      <c r="BS39">
        <f t="shared" si="2"/>
        <v>-26.34</v>
      </c>
      <c r="BT39">
        <f t="shared" si="20"/>
        <v>-0.22470000000000001</v>
      </c>
      <c r="BU39">
        <f t="shared" si="3"/>
        <v>-137</v>
      </c>
      <c r="BZ39">
        <f t="shared" si="21"/>
        <v>-103.3746</v>
      </c>
      <c r="CB39">
        <f t="shared" si="23"/>
        <v>-174</v>
      </c>
      <c r="CD39">
        <f t="shared" si="24"/>
        <v>-1</v>
      </c>
      <c r="CM39" t="e">
        <f t="shared" si="28"/>
        <v>#DIV/0!</v>
      </c>
      <c r="CR39">
        <f t="shared" si="29"/>
        <v>0</v>
      </c>
      <c r="CS39">
        <f t="shared" si="30"/>
        <v>0</v>
      </c>
      <c r="CT39">
        <f t="shared" si="31"/>
        <v>0</v>
      </c>
      <c r="CU39" t="s">
        <v>236</v>
      </c>
      <c r="CV39" t="e">
        <f t="shared" si="32"/>
        <v>#DIV/0!</v>
      </c>
      <c r="CW39">
        <f t="shared" si="47"/>
        <v>1</v>
      </c>
      <c r="CZ39">
        <v>56.530740000000002</v>
      </c>
      <c r="DA39">
        <v>0.15451999999999999</v>
      </c>
      <c r="DB39">
        <v>171</v>
      </c>
      <c r="DC39">
        <f t="shared" si="33"/>
        <v>-46.843859999999999</v>
      </c>
      <c r="DD39">
        <f t="shared" si="34"/>
        <v>-9.580000000000144E-4</v>
      </c>
      <c r="DE39">
        <f t="shared" si="35"/>
        <v>-3</v>
      </c>
      <c r="DF39">
        <f t="shared" si="36"/>
        <v>-1.7241379310344827E-2</v>
      </c>
      <c r="DG39">
        <f t="shared" si="37"/>
        <v>-6.1616434479477124E-3</v>
      </c>
      <c r="DI39">
        <v>55.426000000000002</v>
      </c>
      <c r="DJ39">
        <v>0.19608999999999999</v>
      </c>
      <c r="DK39">
        <v>171</v>
      </c>
      <c r="DL39">
        <f t="shared" si="38"/>
        <v>-1.1047399999999996</v>
      </c>
      <c r="DM39">
        <f t="shared" si="39"/>
        <v>4.1569999999999996E-2</v>
      </c>
      <c r="DN39">
        <f t="shared" si="40"/>
        <v>0</v>
      </c>
      <c r="DO39">
        <f t="shared" si="41"/>
        <v>0</v>
      </c>
      <c r="DP39">
        <f t="shared" si="42"/>
        <v>0.26902666321511776</v>
      </c>
    </row>
    <row r="40" spans="1:120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  <c r="Z40">
        <f t="shared" si="4"/>
        <v>-20.14</v>
      </c>
      <c r="AA40">
        <f t="shared" si="5"/>
        <v>-0.17030000000000001</v>
      </c>
      <c r="AB40">
        <f t="shared" si="6"/>
        <v>-173</v>
      </c>
      <c r="AK40">
        <v>90.071899999999999</v>
      </c>
      <c r="AL40">
        <v>0.2913</v>
      </c>
      <c r="AM40">
        <v>301</v>
      </c>
      <c r="AN40">
        <f t="shared" si="48"/>
        <v>90.071899999999999</v>
      </c>
      <c r="AO40">
        <f t="shared" si="49"/>
        <v>0.2913</v>
      </c>
      <c r="AP40">
        <f t="shared" si="50"/>
        <v>301</v>
      </c>
      <c r="AQ40" t="e">
        <f t="shared" si="13"/>
        <v>#DIV/0!</v>
      </c>
      <c r="AS40">
        <v>85.150670000000005</v>
      </c>
      <c r="AT40">
        <v>0.34103</v>
      </c>
      <c r="AU40">
        <v>246</v>
      </c>
      <c r="AV40">
        <f t="shared" si="14"/>
        <v>-4.9212299999999942</v>
      </c>
      <c r="AW40">
        <f t="shared" si="1"/>
        <v>4.9729999999999996E-2</v>
      </c>
      <c r="AX40">
        <f t="shared" si="15"/>
        <v>55</v>
      </c>
      <c r="AY40">
        <f t="shared" si="16"/>
        <v>0.18272425249169436</v>
      </c>
      <c r="BP40">
        <v>19.668900000000001</v>
      </c>
      <c r="BQ40" s="79">
        <v>0.33239999999999997</v>
      </c>
      <c r="BR40">
        <v>211</v>
      </c>
      <c r="BS40">
        <f t="shared" si="2"/>
        <v>-0.47109999999999985</v>
      </c>
      <c r="BT40">
        <f t="shared" si="20"/>
        <v>0.16209999999999997</v>
      </c>
      <c r="BU40">
        <f t="shared" si="3"/>
        <v>38</v>
      </c>
      <c r="BW40">
        <v>42.081200000000003</v>
      </c>
      <c r="BX40">
        <v>0.45569999999999999</v>
      </c>
      <c r="BY40">
        <v>235</v>
      </c>
      <c r="BZ40">
        <f t="shared" si="21"/>
        <v>-43.069470000000003</v>
      </c>
      <c r="CA40">
        <f t="shared" si="22"/>
        <v>0.11466999999999999</v>
      </c>
      <c r="CB40">
        <f t="shared" si="23"/>
        <v>-11</v>
      </c>
      <c r="CC40" t="s">
        <v>233</v>
      </c>
      <c r="CD40">
        <f t="shared" si="24"/>
        <v>-4.4715447154471545E-2</v>
      </c>
      <c r="CM40">
        <f t="shared" si="28"/>
        <v>0</v>
      </c>
      <c r="CR40">
        <f t="shared" si="29"/>
        <v>0</v>
      </c>
      <c r="CS40">
        <f t="shared" si="30"/>
        <v>0</v>
      </c>
      <c r="CT40">
        <f t="shared" si="31"/>
        <v>0</v>
      </c>
      <c r="CU40" t="s">
        <v>236</v>
      </c>
      <c r="CV40" t="e">
        <f t="shared" si="32"/>
        <v>#DIV/0!</v>
      </c>
      <c r="CW40">
        <f t="shared" si="47"/>
        <v>1</v>
      </c>
      <c r="CZ40">
        <v>42.081200000000003</v>
      </c>
      <c r="DA40">
        <v>0.45573000000000002</v>
      </c>
      <c r="DB40">
        <v>235</v>
      </c>
      <c r="DC40">
        <f t="shared" si="33"/>
        <v>-43.069470000000003</v>
      </c>
      <c r="DD40">
        <f t="shared" si="34"/>
        <v>0.11470000000000002</v>
      </c>
      <c r="DE40">
        <f t="shared" si="35"/>
        <v>-11</v>
      </c>
      <c r="DF40">
        <f t="shared" si="36"/>
        <v>-4.4715447154471545E-2</v>
      </c>
      <c r="DG40">
        <f t="shared" si="37"/>
        <v>0.33633404685804774</v>
      </c>
      <c r="DI40">
        <v>42.088000000000001</v>
      </c>
      <c r="DJ40">
        <v>0.45477849999999997</v>
      </c>
      <c r="DK40">
        <v>235</v>
      </c>
      <c r="DL40">
        <f t="shared" si="38"/>
        <v>6.7999999999983629E-3</v>
      </c>
      <c r="DM40">
        <f t="shared" si="39"/>
        <v>-9.5150000000004953E-4</v>
      </c>
      <c r="DN40">
        <f t="shared" si="40"/>
        <v>0</v>
      </c>
      <c r="DO40">
        <f t="shared" si="41"/>
        <v>0</v>
      </c>
      <c r="DP40">
        <f t="shared" si="42"/>
        <v>-2.0878590393435797E-3</v>
      </c>
    </row>
    <row r="41" spans="1:120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  <c r="Z41">
        <f t="shared" si="4"/>
        <v>-9.7100000000000009</v>
      </c>
      <c r="AA41">
        <f t="shared" si="5"/>
        <v>-0.187</v>
      </c>
      <c r="AB41">
        <f t="shared" si="6"/>
        <v>-248</v>
      </c>
      <c r="AK41">
        <v>46.406399999999998</v>
      </c>
      <c r="AL41">
        <v>0.15325</v>
      </c>
      <c r="AM41">
        <v>404</v>
      </c>
      <c r="AN41">
        <f t="shared" si="48"/>
        <v>46.406399999999998</v>
      </c>
      <c r="AO41">
        <f t="shared" si="49"/>
        <v>0.15325</v>
      </c>
      <c r="AP41">
        <f t="shared" si="50"/>
        <v>404</v>
      </c>
      <c r="AQ41" t="e">
        <f t="shared" si="13"/>
        <v>#DIV/0!</v>
      </c>
      <c r="AS41">
        <v>47.331699999999998</v>
      </c>
      <c r="AT41">
        <v>0.12736</v>
      </c>
      <c r="AU41">
        <v>329</v>
      </c>
      <c r="AV41">
        <f t="shared" si="14"/>
        <v>0.92530000000000001</v>
      </c>
      <c r="AW41">
        <f t="shared" si="1"/>
        <v>-2.5889999999999996E-2</v>
      </c>
      <c r="AX41">
        <f t="shared" si="15"/>
        <v>75</v>
      </c>
      <c r="AY41">
        <f t="shared" si="16"/>
        <v>0.18564356435643564</v>
      </c>
      <c r="BP41">
        <v>9.7552000000000003</v>
      </c>
      <c r="BQ41">
        <v>0.16739999999999999</v>
      </c>
      <c r="BR41">
        <v>260</v>
      </c>
      <c r="BS41">
        <f t="shared" si="2"/>
        <v>4.5199999999999463E-2</v>
      </c>
      <c r="BT41">
        <f t="shared" si="20"/>
        <v>-1.9600000000000006E-2</v>
      </c>
      <c r="BU41">
        <f t="shared" si="3"/>
        <v>12</v>
      </c>
      <c r="BW41">
        <v>29.056999999999999</v>
      </c>
      <c r="BX41">
        <v>0.20055999999999999</v>
      </c>
      <c r="BY41">
        <v>324</v>
      </c>
      <c r="BZ41">
        <f t="shared" si="21"/>
        <v>-18.274699999999999</v>
      </c>
      <c r="CA41">
        <f t="shared" si="22"/>
        <v>7.3199999999999987E-2</v>
      </c>
      <c r="CB41">
        <f t="shared" si="23"/>
        <v>-5</v>
      </c>
      <c r="CC41" t="s">
        <v>233</v>
      </c>
      <c r="CD41">
        <f t="shared" si="24"/>
        <v>-1.5197568389057751E-2</v>
      </c>
      <c r="CM41">
        <f t="shared" si="28"/>
        <v>0</v>
      </c>
      <c r="CR41">
        <f t="shared" si="29"/>
        <v>0</v>
      </c>
      <c r="CS41">
        <f t="shared" si="30"/>
        <v>0</v>
      </c>
      <c r="CT41">
        <f t="shared" si="31"/>
        <v>0</v>
      </c>
      <c r="CU41" t="s">
        <v>236</v>
      </c>
      <c r="CV41" t="e">
        <f t="shared" si="32"/>
        <v>#DIV/0!</v>
      </c>
      <c r="CW41">
        <f t="shared" si="47"/>
        <v>1</v>
      </c>
      <c r="CZ41">
        <v>29.05725</v>
      </c>
      <c r="DA41">
        <v>0.20055899999999999</v>
      </c>
      <c r="DB41">
        <v>324</v>
      </c>
      <c r="DC41">
        <f t="shared" si="33"/>
        <v>-18.274449999999998</v>
      </c>
      <c r="DD41">
        <f t="shared" si="34"/>
        <v>7.3198999999999986E-2</v>
      </c>
      <c r="DE41">
        <f t="shared" si="35"/>
        <v>-5</v>
      </c>
      <c r="DF41">
        <f t="shared" si="36"/>
        <v>-1.5197568389057751E-2</v>
      </c>
      <c r="DG41">
        <f t="shared" si="37"/>
        <v>0.57474089195979883</v>
      </c>
      <c r="DI41">
        <v>29.123000000000001</v>
      </c>
      <c r="DJ41">
        <v>0.18856800000000001</v>
      </c>
      <c r="DK41">
        <v>324</v>
      </c>
      <c r="DL41">
        <f t="shared" si="38"/>
        <v>6.5750000000001307E-2</v>
      </c>
      <c r="DM41">
        <f t="shared" si="39"/>
        <v>-1.1990999999999974E-2</v>
      </c>
      <c r="DN41">
        <f t="shared" si="40"/>
        <v>0</v>
      </c>
      <c r="DO41">
        <f t="shared" si="41"/>
        <v>0</v>
      </c>
      <c r="DP41">
        <f t="shared" si="42"/>
        <v>-5.9787892839513433E-2</v>
      </c>
    </row>
    <row r="42" spans="1:120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  <c r="Z42">
        <f t="shared" si="4"/>
        <v>-12.46</v>
      </c>
      <c r="AA42">
        <f t="shared" si="5"/>
        <v>-0.19750000000000001</v>
      </c>
      <c r="AB42">
        <f t="shared" si="6"/>
        <v>-108</v>
      </c>
      <c r="AK42">
        <v>83.256900000000002</v>
      </c>
      <c r="AL42">
        <v>0.30740000000000001</v>
      </c>
      <c r="AM42">
        <v>212</v>
      </c>
      <c r="AN42">
        <f t="shared" si="48"/>
        <v>83.256900000000002</v>
      </c>
      <c r="AO42">
        <f t="shared" si="49"/>
        <v>0.30740000000000001</v>
      </c>
      <c r="AP42">
        <f t="shared" si="50"/>
        <v>212</v>
      </c>
      <c r="AQ42" t="e">
        <f t="shared" si="13"/>
        <v>#DIV/0!</v>
      </c>
      <c r="AS42">
        <v>68.259200000000007</v>
      </c>
      <c r="AT42">
        <v>0.25735999999999998</v>
      </c>
      <c r="AU42">
        <v>165</v>
      </c>
      <c r="AV42">
        <f t="shared" si="14"/>
        <v>-14.997699999999995</v>
      </c>
      <c r="AW42">
        <f t="shared" si="1"/>
        <v>-5.0040000000000029E-2</v>
      </c>
      <c r="AX42">
        <f t="shared" si="15"/>
        <v>47</v>
      </c>
      <c r="AY42">
        <f t="shared" si="16"/>
        <v>0.22169811320754718</v>
      </c>
      <c r="BP42">
        <v>12.31058</v>
      </c>
      <c r="BQ42">
        <v>0.19095999999999999</v>
      </c>
      <c r="BR42">
        <v>115</v>
      </c>
      <c r="BS42">
        <f t="shared" si="2"/>
        <v>-0.149420000000001</v>
      </c>
      <c r="BT42">
        <f t="shared" si="20"/>
        <v>-6.540000000000018E-3</v>
      </c>
      <c r="BU42">
        <f t="shared" si="3"/>
        <v>7</v>
      </c>
      <c r="BW42">
        <v>24.6417</v>
      </c>
      <c r="BX42">
        <v>0.47789999999999999</v>
      </c>
      <c r="BY42">
        <v>159</v>
      </c>
      <c r="BZ42">
        <f t="shared" si="21"/>
        <v>-43.617500000000007</v>
      </c>
      <c r="CA42">
        <f t="shared" si="22"/>
        <v>0.22054000000000001</v>
      </c>
      <c r="CB42">
        <f t="shared" si="23"/>
        <v>-6</v>
      </c>
      <c r="CC42" t="s">
        <v>233</v>
      </c>
      <c r="CD42">
        <f t="shared" si="24"/>
        <v>-3.6363636363636362E-2</v>
      </c>
      <c r="CM42">
        <f t="shared" si="28"/>
        <v>0</v>
      </c>
      <c r="CR42">
        <f t="shared" si="29"/>
        <v>0</v>
      </c>
      <c r="CS42">
        <f t="shared" si="30"/>
        <v>0</v>
      </c>
      <c r="CT42">
        <f t="shared" si="31"/>
        <v>0</v>
      </c>
      <c r="CU42" t="s">
        <v>236</v>
      </c>
      <c r="CV42" t="e">
        <f t="shared" si="32"/>
        <v>#DIV/0!</v>
      </c>
      <c r="CW42">
        <f t="shared" si="47"/>
        <v>1</v>
      </c>
      <c r="CZ42">
        <v>24.6417</v>
      </c>
      <c r="DA42">
        <v>0.47793200000000002</v>
      </c>
      <c r="DB42">
        <v>159</v>
      </c>
      <c r="DC42">
        <f t="shared" si="33"/>
        <v>-43.617500000000007</v>
      </c>
      <c r="DD42">
        <f t="shared" si="34"/>
        <v>0.22057200000000005</v>
      </c>
      <c r="DE42">
        <f t="shared" si="35"/>
        <v>-6</v>
      </c>
      <c r="DF42">
        <f t="shared" si="36"/>
        <v>-3.6363636363636362E-2</v>
      </c>
      <c r="DG42">
        <f t="shared" si="37"/>
        <v>0.85705626359962728</v>
      </c>
      <c r="DI42">
        <v>24.643999999999998</v>
      </c>
      <c r="DJ42">
        <v>0.47758699999999998</v>
      </c>
      <c r="DK42">
        <v>159</v>
      </c>
      <c r="DL42">
        <f t="shared" si="38"/>
        <v>2.2999999999981924E-3</v>
      </c>
      <c r="DM42">
        <f t="shared" si="39"/>
        <v>-3.4500000000003972E-4</v>
      </c>
      <c r="DN42">
        <f t="shared" si="40"/>
        <v>0</v>
      </c>
      <c r="DO42">
        <f t="shared" si="41"/>
        <v>0</v>
      </c>
      <c r="DP42">
        <f t="shared" si="42"/>
        <v>-7.2186001355849726E-4</v>
      </c>
    </row>
    <row r="43" spans="1:120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  <c r="Z43">
        <f t="shared" si="4"/>
        <v>-33.28</v>
      </c>
      <c r="AA43">
        <f t="shared" si="5"/>
        <v>-0.2903</v>
      </c>
      <c r="AB43">
        <f t="shared" si="6"/>
        <v>-117</v>
      </c>
      <c r="AK43">
        <v>215.42920000000001</v>
      </c>
      <c r="AL43">
        <v>0.25890000000000002</v>
      </c>
      <c r="AM43">
        <v>202</v>
      </c>
      <c r="AN43">
        <f t="shared" si="48"/>
        <v>215.42920000000001</v>
      </c>
      <c r="AO43">
        <f t="shared" si="49"/>
        <v>0.25890000000000002</v>
      </c>
      <c r="AP43">
        <f t="shared" si="50"/>
        <v>202</v>
      </c>
      <c r="AQ43" t="e">
        <f t="shared" si="13"/>
        <v>#DIV/0!</v>
      </c>
      <c r="AS43">
        <v>167.8339</v>
      </c>
      <c r="AT43">
        <v>0.19420000000000001</v>
      </c>
      <c r="AU43">
        <v>160</v>
      </c>
      <c r="AV43">
        <f t="shared" si="14"/>
        <v>-47.595300000000009</v>
      </c>
      <c r="AW43">
        <f t="shared" si="1"/>
        <v>-6.4700000000000008E-2</v>
      </c>
      <c r="AX43">
        <f t="shared" si="15"/>
        <v>42</v>
      </c>
      <c r="AY43">
        <f t="shared" si="16"/>
        <v>0.20792079207920791</v>
      </c>
      <c r="BP43">
        <v>41.243749999999999</v>
      </c>
      <c r="BQ43">
        <v>0.32723000000000002</v>
      </c>
      <c r="BR43">
        <v>145</v>
      </c>
      <c r="BS43">
        <f t="shared" si="2"/>
        <v>7.9637499999999974</v>
      </c>
      <c r="BT43">
        <f t="shared" si="20"/>
        <v>3.6930000000000018E-2</v>
      </c>
      <c r="BU43">
        <f t="shared" si="3"/>
        <v>28</v>
      </c>
      <c r="BZ43">
        <f t="shared" si="21"/>
        <v>-167.8339</v>
      </c>
      <c r="CB43">
        <f t="shared" si="23"/>
        <v>-160</v>
      </c>
      <c r="CD43">
        <f t="shared" si="24"/>
        <v>-1</v>
      </c>
      <c r="CM43" t="e">
        <f t="shared" si="28"/>
        <v>#DIV/0!</v>
      </c>
      <c r="CR43">
        <f t="shared" si="29"/>
        <v>0</v>
      </c>
      <c r="CS43">
        <f t="shared" si="30"/>
        <v>0</v>
      </c>
      <c r="CT43">
        <f t="shared" si="31"/>
        <v>0</v>
      </c>
      <c r="CU43" t="s">
        <v>236</v>
      </c>
      <c r="CV43" t="e">
        <f t="shared" si="32"/>
        <v>#DIV/0!</v>
      </c>
      <c r="CW43">
        <f t="shared" si="47"/>
        <v>1</v>
      </c>
      <c r="CZ43">
        <v>74.289550000000006</v>
      </c>
      <c r="DA43">
        <v>0.2270095</v>
      </c>
      <c r="DB43">
        <v>152</v>
      </c>
      <c r="DC43">
        <f t="shared" si="33"/>
        <v>-93.544349999999994</v>
      </c>
      <c r="DD43">
        <f t="shared" si="34"/>
        <v>3.2809499999999991E-2</v>
      </c>
      <c r="DE43">
        <f t="shared" si="35"/>
        <v>-8</v>
      </c>
      <c r="DF43">
        <f t="shared" si="36"/>
        <v>-0.05</v>
      </c>
      <c r="DG43">
        <f t="shared" si="37"/>
        <v>0.16894696189495359</v>
      </c>
      <c r="DI43">
        <v>74.289550000000006</v>
      </c>
      <c r="DJ43">
        <v>0.22700000000000001</v>
      </c>
      <c r="DK43">
        <v>152</v>
      </c>
      <c r="DL43">
        <f t="shared" si="38"/>
        <v>0</v>
      </c>
      <c r="DM43">
        <f t="shared" si="39"/>
        <v>-9.4999999999956231E-6</v>
      </c>
      <c r="DN43">
        <f t="shared" si="40"/>
        <v>0</v>
      </c>
      <c r="DO43">
        <f t="shared" si="41"/>
        <v>0</v>
      </c>
      <c r="DP43">
        <f t="shared" si="42"/>
        <v>-4.184846889665685E-5</v>
      </c>
    </row>
    <row r="45" spans="1:120" x14ac:dyDescent="0.35">
      <c r="Z45">
        <f>SUM(Z5,Z9:Z10,Z13,Z17:Z18,Z21,Z25:Z33,Z36:Z39)</f>
        <v>20.418899999999997</v>
      </c>
      <c r="AA45">
        <f>SUM(AA5,AA9:AA10,AA13,AA17:AA18,AA21,AA25:AA33,AA36:AA39)</f>
        <v>0.1336999999999999</v>
      </c>
      <c r="AW45">
        <f>SUM(AW5:AW43)</f>
        <v>1.3482715000000001</v>
      </c>
      <c r="BS45">
        <f>SUM(BS6:BS7,BS9,BS11,BS14,BS16,BS20,BS23:BS24,BS34:BS35,BS40:BS43)</f>
        <v>27.277845000000013</v>
      </c>
      <c r="BT45">
        <f>SUM(BT6:BT7,BT9,BT11,BT14,BT16,BT20,BT23:BT24,BT34:BT35,BT40:BT43)</f>
        <v>-0.10875460000000006</v>
      </c>
      <c r="CA45">
        <f>SUM(CA5:CA43)</f>
        <v>2.2365048000000005</v>
      </c>
      <c r="CC45" t="s">
        <v>239</v>
      </c>
      <c r="CJ45">
        <f>SUM(CJ5:CJ38)</f>
        <v>-0.2447572999999999</v>
      </c>
      <c r="CL45" t="s">
        <v>244</v>
      </c>
      <c r="CV45" t="s">
        <v>252</v>
      </c>
      <c r="DM45">
        <f>SUM(DM5:DM43)</f>
        <v>0.15523900000000007</v>
      </c>
    </row>
    <row r="46" spans="1:120" x14ac:dyDescent="0.35">
      <c r="CC46" t="s">
        <v>240</v>
      </c>
      <c r="CL46" t="s">
        <v>246</v>
      </c>
    </row>
    <row r="47" spans="1:120" x14ac:dyDescent="0.35">
      <c r="CC47" t="s">
        <v>241</v>
      </c>
      <c r="CL47" t="s">
        <v>247</v>
      </c>
    </row>
    <row r="48" spans="1:120" x14ac:dyDescent="0.35">
      <c r="CC48" t="s">
        <v>242</v>
      </c>
      <c r="CL48" t="s">
        <v>251</v>
      </c>
    </row>
    <row r="49" spans="81:81" x14ac:dyDescent="0.35">
      <c r="CC49" t="s">
        <v>245</v>
      </c>
    </row>
  </sheetData>
  <mergeCells count="4">
    <mergeCell ref="B3:C3"/>
    <mergeCell ref="D3:G3"/>
    <mergeCell ref="I3:M3"/>
    <mergeCell ref="N3:O3"/>
  </mergeCells>
  <conditionalFormatting sqref="Z5:Z43 BS5:BS43">
    <cfRule type="cellIs" dxfId="11" priority="15" operator="greaterThan">
      <formula>0</formula>
    </cfRule>
  </conditionalFormatting>
  <conditionalFormatting sqref="AA45:AB45 AA5:AB43 BT5:BU43">
    <cfRule type="cellIs" dxfId="10" priority="14" operator="greaterThan">
      <formula>0</formula>
    </cfRule>
  </conditionalFormatting>
  <conditionalFormatting sqref="Z45">
    <cfRule type="cellIs" dxfId="9" priority="13" operator="greaterThan">
      <formula>0</formula>
    </cfRule>
  </conditionalFormatting>
  <conditionalFormatting sqref="AA46:AB46">
    <cfRule type="cellIs" dxfId="8" priority="10" operator="greaterThan">
      <formula>0</formula>
    </cfRule>
  </conditionalFormatting>
  <conditionalFormatting sqref="Z46">
    <cfRule type="cellIs" dxfId="7" priority="9" operator="greaterThan">
      <formula>0</formula>
    </cfRule>
  </conditionalFormatting>
  <conditionalFormatting sqref="BS45:BT45">
    <cfRule type="cellIs" dxfId="6" priority="5" operator="greaterThan">
      <formula>0</formula>
    </cfRule>
  </conditionalFormatting>
  <conditionalFormatting sqref="BU1:BU3">
    <cfRule type="cellIs" dxfId="5" priority="4" operator="greaterThan">
      <formula>0</formula>
    </cfRule>
  </conditionalFormatting>
  <conditionalFormatting sqref="CA1:CA1048576">
    <cfRule type="cellIs" dxfId="4" priority="1" operator="lessThan">
      <formula>-0.05</formula>
    </cfRule>
    <cfRule type="cellIs" dxfId="3" priority="2" operator="greater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F1" workbookViewId="0">
      <selection activeCell="H6" sqref="H6"/>
    </sheetView>
  </sheetViews>
  <sheetFormatPr defaultRowHeight="15.5" x14ac:dyDescent="0.35"/>
  <cols>
    <col min="1" max="1" width="19.26953125" style="88" customWidth="1"/>
    <col min="2" max="2" width="10.1796875" style="81" customWidth="1"/>
    <col min="3" max="3" width="8.7265625" style="81"/>
    <col min="4" max="4" width="9.54296875" style="81" customWidth="1"/>
    <col min="5" max="5" width="8.7265625" style="81"/>
    <col min="6" max="6" width="11.36328125" style="81" customWidth="1"/>
    <col min="9" max="9" width="18.36328125" bestFit="1" customWidth="1"/>
    <col min="10" max="10" width="12.1796875" customWidth="1"/>
    <col min="11" max="11" width="10" customWidth="1"/>
    <col min="13" max="13" width="10" customWidth="1"/>
    <col min="16" max="16" width="18.36328125" bestFit="1" customWidth="1"/>
    <col min="17" max="17" width="11.81640625" customWidth="1"/>
    <col min="18" max="18" width="10" customWidth="1"/>
    <col min="20" max="20" width="10.1796875" customWidth="1"/>
    <col min="21" max="21" width="10" customWidth="1"/>
    <col min="23" max="23" width="18.36328125" bestFit="1" customWidth="1"/>
    <col min="24" max="25" width="8.7265625" style="67"/>
  </cols>
  <sheetData>
    <row r="1" spans="1:25" s="69" customFormat="1" ht="44" customHeight="1" x14ac:dyDescent="0.35">
      <c r="A1" s="87"/>
      <c r="B1" s="86" t="s">
        <v>3</v>
      </c>
      <c r="C1" s="86" t="s">
        <v>5</v>
      </c>
      <c r="D1" s="86" t="s">
        <v>219</v>
      </c>
      <c r="E1" s="86" t="s">
        <v>225</v>
      </c>
      <c r="F1" s="86" t="s">
        <v>259</v>
      </c>
      <c r="J1" s="89" t="s">
        <v>168</v>
      </c>
      <c r="K1" s="89" t="s">
        <v>169</v>
      </c>
      <c r="L1" s="89" t="s">
        <v>170</v>
      </c>
      <c r="M1" s="89" t="s">
        <v>172</v>
      </c>
      <c r="N1" s="89" t="s">
        <v>173</v>
      </c>
      <c r="Q1" s="89" t="s">
        <v>168</v>
      </c>
      <c r="R1" s="89" t="s">
        <v>169</v>
      </c>
      <c r="S1" s="89" t="s">
        <v>170</v>
      </c>
      <c r="T1" s="89" t="s">
        <v>172</v>
      </c>
      <c r="U1" s="89" t="s">
        <v>173</v>
      </c>
      <c r="W1" s="101" t="s">
        <v>260</v>
      </c>
      <c r="X1" s="100" t="s">
        <v>171</v>
      </c>
      <c r="Y1" s="98" t="s">
        <v>1</v>
      </c>
    </row>
    <row r="2" spans="1:25" ht="15.5" customHeight="1" x14ac:dyDescent="0.35">
      <c r="A2" s="88" t="s">
        <v>9</v>
      </c>
      <c r="B2" s="82">
        <v>0.20658000000000001</v>
      </c>
      <c r="C2" s="82">
        <v>403</v>
      </c>
      <c r="D2" s="82">
        <f>AutoGAMsEPUfullmissingdata!CG5-AutoGAMsEPUfullmissingdata!AT5</f>
        <v>3.8580000000000003E-2</v>
      </c>
      <c r="E2" s="82">
        <f>AutoGAMsEPUfullmissingdata!CH5-AutoGAMsEPUfullmissingdata!AU5</f>
        <v>-232</v>
      </c>
      <c r="F2" s="83" t="s">
        <v>235</v>
      </c>
      <c r="I2" s="88" t="s">
        <v>9</v>
      </c>
      <c r="J2" s="90"/>
      <c r="K2" s="91"/>
      <c r="L2" s="91"/>
      <c r="M2" s="91"/>
      <c r="N2" s="92" t="s">
        <v>211</v>
      </c>
      <c r="P2" s="88" t="s">
        <v>24</v>
      </c>
      <c r="Q2" s="93" t="s">
        <v>211</v>
      </c>
      <c r="R2" s="94"/>
      <c r="S2" s="94"/>
      <c r="T2" s="94"/>
      <c r="U2" s="95"/>
      <c r="W2" s="99" t="s">
        <v>9</v>
      </c>
      <c r="X2" s="67" t="s">
        <v>211</v>
      </c>
      <c r="Y2" s="67" t="s">
        <v>211</v>
      </c>
    </row>
    <row r="3" spans="1:25" x14ac:dyDescent="0.35">
      <c r="A3" s="88" t="s">
        <v>11</v>
      </c>
      <c r="B3" s="84">
        <v>0.20952999999999999</v>
      </c>
      <c r="C3" s="84">
        <v>854</v>
      </c>
      <c r="D3" s="84">
        <f>AutoGAMsEPUfullmissingdata!CG6-AutoGAMsEPUfullmissingdata!AT6</f>
        <v>9.2739999999999989E-2</v>
      </c>
      <c r="E3" s="84">
        <f>AutoGAMsEPUfullmissingdata!CH6-AutoGAMsEPUfullmissingdata!AU6</f>
        <v>-442</v>
      </c>
      <c r="F3" s="85" t="s">
        <v>235</v>
      </c>
      <c r="I3" s="88" t="s">
        <v>11</v>
      </c>
      <c r="J3" s="93"/>
      <c r="K3" s="94"/>
      <c r="L3" s="94"/>
      <c r="M3" s="94" t="s">
        <v>211</v>
      </c>
      <c r="N3" s="95"/>
      <c r="P3" s="88" t="s">
        <v>156</v>
      </c>
      <c r="Q3" s="93" t="s">
        <v>211</v>
      </c>
      <c r="R3" s="94"/>
      <c r="S3" s="94"/>
      <c r="T3" s="94"/>
      <c r="U3" s="95"/>
      <c r="W3" s="99" t="s">
        <v>20</v>
      </c>
      <c r="X3" s="67" t="s">
        <v>211</v>
      </c>
      <c r="Y3" s="67" t="s">
        <v>211</v>
      </c>
    </row>
    <row r="4" spans="1:25" x14ac:dyDescent="0.35">
      <c r="A4" s="88" t="s">
        <v>36</v>
      </c>
      <c r="B4" s="84">
        <v>0.34989999999999999</v>
      </c>
      <c r="C4" s="84">
        <v>422</v>
      </c>
      <c r="D4" s="84">
        <f>AutoGAMsEPUfullmissingdata!CG7-AutoGAMsEPUfullmissingdata!AT7</f>
        <v>1.9773199999999991E-2</v>
      </c>
      <c r="E4" s="84">
        <f>AutoGAMsEPUfullmissingdata!CH7-AutoGAMsEPUfullmissingdata!AU7</f>
        <v>-165</v>
      </c>
      <c r="F4" s="85" t="s">
        <v>234</v>
      </c>
      <c r="I4" s="88" t="s">
        <v>36</v>
      </c>
      <c r="J4" s="93"/>
      <c r="K4" s="94"/>
      <c r="L4" s="94"/>
      <c r="M4" s="94"/>
      <c r="N4" s="95" t="s">
        <v>211</v>
      </c>
      <c r="P4" s="88" t="s">
        <v>13</v>
      </c>
      <c r="Q4" s="93" t="s">
        <v>211</v>
      </c>
      <c r="R4" s="94"/>
      <c r="S4" s="94"/>
      <c r="T4" s="94"/>
      <c r="U4" s="95"/>
      <c r="W4" s="99" t="s">
        <v>24</v>
      </c>
      <c r="X4" s="67" t="s">
        <v>211</v>
      </c>
      <c r="Y4" s="67" t="s">
        <v>211</v>
      </c>
    </row>
    <row r="5" spans="1:25" x14ac:dyDescent="0.35">
      <c r="A5" s="88" t="s">
        <v>20</v>
      </c>
      <c r="B5" s="84">
        <v>0.29580000000000001</v>
      </c>
      <c r="C5" s="84">
        <v>375</v>
      </c>
      <c r="D5" s="84">
        <f>AutoGAMsEPUfullmissingdata!CG8-AutoGAMsEPUfullmissingdata!AT8</f>
        <v>5.04E-2</v>
      </c>
      <c r="E5" s="84">
        <f>AutoGAMsEPUfullmissingdata!CH8-AutoGAMsEPUfullmissingdata!AU8</f>
        <v>-360</v>
      </c>
      <c r="F5" s="85" t="s">
        <v>236</v>
      </c>
      <c r="I5" s="88" t="s">
        <v>20</v>
      </c>
      <c r="J5" s="93"/>
      <c r="K5" s="94" t="s">
        <v>211</v>
      </c>
      <c r="L5" s="94"/>
      <c r="M5" s="94"/>
      <c r="N5" s="95"/>
      <c r="P5" s="88" t="s">
        <v>18</v>
      </c>
      <c r="Q5" s="93" t="s">
        <v>211</v>
      </c>
      <c r="R5" s="94"/>
      <c r="S5" s="94"/>
      <c r="T5" s="94"/>
      <c r="U5" s="95"/>
      <c r="W5" s="99" t="s">
        <v>21</v>
      </c>
      <c r="X5" s="67" t="s">
        <v>211</v>
      </c>
      <c r="Y5" s="67" t="s">
        <v>211</v>
      </c>
    </row>
    <row r="6" spans="1:25" x14ac:dyDescent="0.35">
      <c r="A6" s="88" t="s">
        <v>23</v>
      </c>
      <c r="B6" s="84">
        <v>0.20325599999999999</v>
      </c>
      <c r="C6" s="84">
        <v>1240</v>
      </c>
      <c r="D6" s="84">
        <f>AutoGAMsEPUfullmissingdata!CG9-AutoGAMsEPUfullmissingdata!AT9</f>
        <v>-1.7922700000000014E-2</v>
      </c>
      <c r="E6" s="84">
        <f>AutoGAMsEPUfullmissingdata!CH9-AutoGAMsEPUfullmissingdata!AU9</f>
        <v>-710</v>
      </c>
      <c r="F6" s="85" t="s">
        <v>236</v>
      </c>
      <c r="I6" s="88" t="s">
        <v>23</v>
      </c>
      <c r="J6" s="93"/>
      <c r="K6" s="94"/>
      <c r="L6" s="94"/>
      <c r="M6" s="94" t="s">
        <v>211</v>
      </c>
      <c r="N6" s="95"/>
      <c r="P6" s="88" t="s">
        <v>38</v>
      </c>
      <c r="Q6" s="93" t="s">
        <v>211</v>
      </c>
      <c r="R6" s="94"/>
      <c r="S6" s="94"/>
      <c r="T6" s="94"/>
      <c r="U6" s="95"/>
      <c r="W6" s="99" t="s">
        <v>156</v>
      </c>
      <c r="X6" s="67" t="s">
        <v>211</v>
      </c>
      <c r="Y6" s="67" t="s">
        <v>211</v>
      </c>
    </row>
    <row r="7" spans="1:25" x14ac:dyDescent="0.35">
      <c r="A7" s="88" t="s">
        <v>24</v>
      </c>
      <c r="B7" s="84"/>
      <c r="C7" s="84"/>
      <c r="D7" s="84"/>
      <c r="E7" s="84"/>
      <c r="F7" s="85"/>
      <c r="I7" s="88" t="s">
        <v>24</v>
      </c>
      <c r="J7" s="93" t="s">
        <v>211</v>
      </c>
      <c r="K7" s="94"/>
      <c r="L7" s="94"/>
      <c r="M7" s="94"/>
      <c r="N7" s="95"/>
      <c r="P7" s="88" t="s">
        <v>160</v>
      </c>
      <c r="Q7" s="93" t="s">
        <v>211</v>
      </c>
      <c r="R7" s="94"/>
      <c r="S7" s="94"/>
      <c r="T7" s="94"/>
      <c r="U7" s="95"/>
      <c r="W7" s="99" t="s">
        <v>16</v>
      </c>
      <c r="X7" s="67" t="s">
        <v>211</v>
      </c>
      <c r="Y7" s="67" t="s">
        <v>211</v>
      </c>
    </row>
    <row r="8" spans="1:25" x14ac:dyDescent="0.35">
      <c r="A8" s="88" t="s">
        <v>35</v>
      </c>
      <c r="B8" s="84">
        <v>0.22117999999999999</v>
      </c>
      <c r="C8" s="84">
        <v>418</v>
      </c>
      <c r="D8" s="84">
        <f>AutoGAMsEPUfullmissingdata!CG11-AutoGAMsEPUfullmissingdata!AT11</f>
        <v>2.7179999999999982E-2</v>
      </c>
      <c r="E8" s="84">
        <f>AutoGAMsEPUfullmissingdata!CH11-AutoGAMsEPUfullmissingdata!AU11</f>
        <v>-164</v>
      </c>
      <c r="F8" s="85" t="s">
        <v>234</v>
      </c>
      <c r="I8" s="88" t="s">
        <v>35</v>
      </c>
      <c r="J8" s="93"/>
      <c r="K8" s="94"/>
      <c r="L8" s="94"/>
      <c r="M8" s="94"/>
      <c r="N8" s="95" t="s">
        <v>211</v>
      </c>
      <c r="P8" s="88" t="s">
        <v>20</v>
      </c>
      <c r="Q8" s="93"/>
      <c r="R8" s="94" t="s">
        <v>211</v>
      </c>
      <c r="S8" s="94"/>
      <c r="T8" s="94"/>
      <c r="U8" s="95"/>
      <c r="W8" s="99" t="s">
        <v>27</v>
      </c>
      <c r="X8" s="67" t="s">
        <v>211</v>
      </c>
      <c r="Y8" s="67" t="s">
        <v>211</v>
      </c>
    </row>
    <row r="9" spans="1:25" x14ac:dyDescent="0.35">
      <c r="A9" s="88" t="s">
        <v>21</v>
      </c>
      <c r="B9" s="84">
        <v>0.35639999999999999</v>
      </c>
      <c r="C9" s="84">
        <v>628</v>
      </c>
      <c r="D9" s="84">
        <f>AutoGAMsEPUfullmissingdata!CG12-AutoGAMsEPUfullmissingdata!AT12</f>
        <v>2.0643999999999996E-2</v>
      </c>
      <c r="E9" s="84">
        <f>AutoGAMsEPUfullmissingdata!CH12-AutoGAMsEPUfullmissingdata!AU12</f>
        <v>-413</v>
      </c>
      <c r="F9" s="85" t="s">
        <v>236</v>
      </c>
      <c r="I9" s="88" t="s">
        <v>21</v>
      </c>
      <c r="J9" s="93"/>
      <c r="K9" s="94"/>
      <c r="L9" s="94"/>
      <c r="M9" s="94"/>
      <c r="N9" s="95" t="s">
        <v>211</v>
      </c>
      <c r="P9" s="88" t="s">
        <v>16</v>
      </c>
      <c r="Q9" s="93"/>
      <c r="R9" s="94" t="s">
        <v>211</v>
      </c>
      <c r="S9" s="94"/>
      <c r="T9" s="94"/>
      <c r="U9" s="95"/>
      <c r="W9" s="99" t="s">
        <v>7</v>
      </c>
      <c r="X9" s="67" t="s">
        <v>211</v>
      </c>
      <c r="Y9" s="67" t="s">
        <v>211</v>
      </c>
    </row>
    <row r="10" spans="1:25" x14ac:dyDescent="0.35">
      <c r="A10" s="88" t="s">
        <v>156</v>
      </c>
      <c r="B10" s="84"/>
      <c r="C10" s="84"/>
      <c r="D10" s="84"/>
      <c r="E10" s="84"/>
      <c r="F10" s="85"/>
      <c r="I10" s="88" t="s">
        <v>156</v>
      </c>
      <c r="J10" s="93" t="s">
        <v>211</v>
      </c>
      <c r="K10" s="94"/>
      <c r="L10" s="94"/>
      <c r="M10" s="94"/>
      <c r="N10" s="95"/>
      <c r="P10" s="88" t="s">
        <v>39</v>
      </c>
      <c r="Q10" s="93"/>
      <c r="R10" s="94" t="s">
        <v>211</v>
      </c>
      <c r="S10" s="94"/>
      <c r="T10" s="94"/>
      <c r="U10" s="95"/>
      <c r="W10" s="99" t="s">
        <v>8</v>
      </c>
      <c r="X10" s="67" t="s">
        <v>211</v>
      </c>
      <c r="Y10" s="67" t="s">
        <v>211</v>
      </c>
    </row>
    <row r="11" spans="1:25" x14ac:dyDescent="0.35">
      <c r="A11" s="88" t="s">
        <v>13</v>
      </c>
      <c r="B11" s="84">
        <v>0.19289999999999999</v>
      </c>
      <c r="C11" s="84">
        <v>456</v>
      </c>
      <c r="D11" s="84">
        <f>AutoGAMsEPUfullmissingdata!CG14-AutoGAMsEPUfullmissingdata!AT14</f>
        <v>-7.5059999999999988E-2</v>
      </c>
      <c r="E11" s="84">
        <f>AutoGAMsEPUfullmissingdata!CH14-AutoGAMsEPUfullmissingdata!AU14</f>
        <v>-130</v>
      </c>
      <c r="F11" s="85" t="s">
        <v>236</v>
      </c>
      <c r="I11" s="88" t="s">
        <v>13</v>
      </c>
      <c r="J11" s="93" t="s">
        <v>211</v>
      </c>
      <c r="K11" s="94"/>
      <c r="L11" s="94"/>
      <c r="M11" s="94"/>
      <c r="N11" s="95"/>
      <c r="P11" s="88" t="s">
        <v>19</v>
      </c>
      <c r="Q11" s="93"/>
      <c r="R11" s="94" t="s">
        <v>211</v>
      </c>
      <c r="S11" s="94"/>
      <c r="T11" s="94"/>
      <c r="U11" s="95"/>
      <c r="W11" s="99" t="s">
        <v>18</v>
      </c>
      <c r="X11" s="67" t="s">
        <v>211</v>
      </c>
      <c r="Y11" s="67" t="s">
        <v>211</v>
      </c>
    </row>
    <row r="12" spans="1:25" x14ac:dyDescent="0.35">
      <c r="A12" s="88" t="s">
        <v>16</v>
      </c>
      <c r="B12" s="84">
        <v>0.26729999999999998</v>
      </c>
      <c r="C12" s="84">
        <v>622</v>
      </c>
      <c r="D12" s="84">
        <f>AutoGAMsEPUfullmissingdata!CG15-AutoGAMsEPUfullmissingdata!AT15</f>
        <v>4.3129999999999974E-2</v>
      </c>
      <c r="E12" s="84">
        <f>AutoGAMsEPUfullmissingdata!CH15-AutoGAMsEPUfullmissingdata!AU15</f>
        <v>-278</v>
      </c>
      <c r="F12" s="85" t="s">
        <v>235</v>
      </c>
      <c r="I12" s="88" t="s">
        <v>16</v>
      </c>
      <c r="J12" s="93"/>
      <c r="K12" s="94" t="s">
        <v>211</v>
      </c>
      <c r="L12" s="94"/>
      <c r="M12" s="94"/>
      <c r="N12" s="95"/>
      <c r="P12" s="88" t="s">
        <v>12</v>
      </c>
      <c r="Q12" s="93"/>
      <c r="R12" s="94" t="s">
        <v>211</v>
      </c>
      <c r="S12" s="94"/>
      <c r="T12" s="94"/>
      <c r="U12" s="95"/>
      <c r="W12" s="99" t="s">
        <v>19</v>
      </c>
      <c r="X12" s="67" t="s">
        <v>211</v>
      </c>
      <c r="Y12" s="67" t="s">
        <v>211</v>
      </c>
    </row>
    <row r="13" spans="1:25" x14ac:dyDescent="0.35">
      <c r="A13" s="88" t="s">
        <v>28</v>
      </c>
      <c r="B13" s="84">
        <v>0.14002999999999999</v>
      </c>
      <c r="C13" s="84">
        <v>620</v>
      </c>
      <c r="D13" s="84">
        <f>AutoGAMsEPUfullmissingdata!CG16-AutoGAMsEPUfullmissingdata!AT16</f>
        <v>3.5801999999999987E-2</v>
      </c>
      <c r="E13" s="84">
        <f>AutoGAMsEPUfullmissingdata!CH16-AutoGAMsEPUfullmissingdata!AU16</f>
        <v>-256</v>
      </c>
      <c r="F13" s="85" t="s">
        <v>236</v>
      </c>
      <c r="I13" s="88" t="s">
        <v>28</v>
      </c>
      <c r="J13" s="93"/>
      <c r="K13" s="94"/>
      <c r="L13" s="94"/>
      <c r="M13" s="94"/>
      <c r="N13" s="95" t="s">
        <v>211</v>
      </c>
      <c r="P13" s="88" t="s">
        <v>191</v>
      </c>
      <c r="Q13" s="93"/>
      <c r="R13" s="94" t="s">
        <v>211</v>
      </c>
      <c r="S13" s="94"/>
      <c r="T13" s="94"/>
      <c r="U13" s="95"/>
      <c r="W13" s="99" t="s">
        <v>37</v>
      </c>
      <c r="X13" s="67" t="s">
        <v>211</v>
      </c>
      <c r="Y13" s="67" t="s">
        <v>211</v>
      </c>
    </row>
    <row r="14" spans="1:25" x14ac:dyDescent="0.35">
      <c r="A14" s="88" t="s">
        <v>27</v>
      </c>
      <c r="B14" s="84">
        <v>0.44679999999999997</v>
      </c>
      <c r="C14" s="84">
        <v>285</v>
      </c>
      <c r="D14" s="84">
        <f>AutoGAMsEPUfullmissingdata!CG17-AutoGAMsEPUfullmissingdata!AT17</f>
        <v>0.13640999999999998</v>
      </c>
      <c r="E14" s="84">
        <f>AutoGAMsEPUfullmissingdata!CH17-AutoGAMsEPUfullmissingdata!AU17</f>
        <v>-95</v>
      </c>
      <c r="F14" s="85" t="s">
        <v>234</v>
      </c>
      <c r="I14" s="88" t="s">
        <v>27</v>
      </c>
      <c r="J14" s="93"/>
      <c r="K14" s="94"/>
      <c r="L14" s="94"/>
      <c r="M14" s="94"/>
      <c r="N14" s="95" t="s">
        <v>211</v>
      </c>
      <c r="P14" s="88" t="s">
        <v>37</v>
      </c>
      <c r="Q14" s="93"/>
      <c r="R14" s="94" t="s">
        <v>211</v>
      </c>
      <c r="S14" s="94"/>
      <c r="T14" s="94"/>
      <c r="U14" s="95"/>
      <c r="W14" s="99" t="s">
        <v>15</v>
      </c>
      <c r="X14" s="67" t="s">
        <v>211</v>
      </c>
      <c r="Y14" s="67" t="s">
        <v>211</v>
      </c>
    </row>
    <row r="15" spans="1:25" x14ac:dyDescent="0.35">
      <c r="A15" s="88" t="s">
        <v>7</v>
      </c>
      <c r="B15" s="84">
        <v>0.35639999999999999</v>
      </c>
      <c r="C15" s="84">
        <v>358</v>
      </c>
      <c r="D15" s="84">
        <f>AutoGAMsEPUfullmissingdata!CG18-AutoGAMsEPUfullmissingdata!AT18</f>
        <v>2.7700000000000002E-2</v>
      </c>
      <c r="E15" s="84">
        <f>AutoGAMsEPUfullmissingdata!CH18-AutoGAMsEPUfullmissingdata!AU18</f>
        <v>-119</v>
      </c>
      <c r="F15" s="85" t="s">
        <v>235</v>
      </c>
      <c r="I15" s="88" t="s">
        <v>7</v>
      </c>
      <c r="J15" s="93"/>
      <c r="K15" s="94"/>
      <c r="L15" s="94"/>
      <c r="M15" s="94"/>
      <c r="N15" s="95" t="s">
        <v>211</v>
      </c>
      <c r="P15" s="88" t="s">
        <v>15</v>
      </c>
      <c r="Q15" s="93"/>
      <c r="R15" s="94" t="s">
        <v>211</v>
      </c>
      <c r="S15" s="94"/>
      <c r="T15" s="94"/>
      <c r="U15" s="95"/>
      <c r="W15" s="99" t="s">
        <v>22</v>
      </c>
      <c r="X15" s="67" t="s">
        <v>211</v>
      </c>
      <c r="Y15" s="67" t="s">
        <v>211</v>
      </c>
    </row>
    <row r="16" spans="1:25" x14ac:dyDescent="0.35">
      <c r="A16" s="88" t="s">
        <v>8</v>
      </c>
      <c r="B16" s="84">
        <v>0.27918999999999999</v>
      </c>
      <c r="C16" s="84">
        <v>339</v>
      </c>
      <c r="D16" s="84">
        <f>AutoGAMsEPUfullmissingdata!CG19-AutoGAMsEPUfullmissingdata!AT19</f>
        <v>2.8490000000000015E-2</v>
      </c>
      <c r="E16" s="84">
        <f>AutoGAMsEPUfullmissingdata!CH19-AutoGAMsEPUfullmissingdata!AU19</f>
        <v>-260</v>
      </c>
      <c r="F16" s="85" t="s">
        <v>235</v>
      </c>
      <c r="I16" s="88" t="s">
        <v>8</v>
      </c>
      <c r="J16" s="93"/>
      <c r="K16" s="94"/>
      <c r="L16" s="94"/>
      <c r="M16" s="94"/>
      <c r="N16" s="95" t="s">
        <v>211</v>
      </c>
      <c r="P16" s="88" t="s">
        <v>22</v>
      </c>
      <c r="Q16" s="93"/>
      <c r="R16" s="94" t="s">
        <v>211</v>
      </c>
      <c r="S16" s="94"/>
      <c r="T16" s="94"/>
      <c r="U16" s="95"/>
      <c r="W16" s="99" t="s">
        <v>10</v>
      </c>
      <c r="X16" s="67" t="s">
        <v>211</v>
      </c>
      <c r="Y16" s="67" t="s">
        <v>211</v>
      </c>
    </row>
    <row r="17" spans="1:25" x14ac:dyDescent="0.35">
      <c r="A17" s="88" t="s">
        <v>39</v>
      </c>
      <c r="B17" s="84">
        <v>0.25974999999999998</v>
      </c>
      <c r="C17" s="84">
        <v>288</v>
      </c>
      <c r="D17" s="84">
        <f>AutoGAMsEPUfullmissingdata!CG20-AutoGAMsEPUfullmissingdata!AT20</f>
        <v>0.12414999999999998</v>
      </c>
      <c r="E17" s="84">
        <f>AutoGAMsEPUfullmissingdata!CH20-AutoGAMsEPUfullmissingdata!AU20</f>
        <v>-89</v>
      </c>
      <c r="F17" s="85" t="s">
        <v>236</v>
      </c>
      <c r="I17" s="88" t="s">
        <v>39</v>
      </c>
      <c r="J17" s="93"/>
      <c r="K17" s="94" t="s">
        <v>211</v>
      </c>
      <c r="L17" s="94"/>
      <c r="M17" s="94"/>
      <c r="N17" s="95"/>
      <c r="P17" s="88" t="s">
        <v>26</v>
      </c>
      <c r="Q17" s="93"/>
      <c r="R17" s="94" t="s">
        <v>211</v>
      </c>
      <c r="S17" s="94"/>
      <c r="T17" s="94"/>
      <c r="U17" s="97"/>
      <c r="W17" s="99" t="s">
        <v>17</v>
      </c>
      <c r="X17" s="67" t="s">
        <v>211</v>
      </c>
      <c r="Y17" s="67" t="s">
        <v>211</v>
      </c>
    </row>
    <row r="18" spans="1:25" x14ac:dyDescent="0.35">
      <c r="A18" s="88" t="s">
        <v>18</v>
      </c>
      <c r="B18" s="84"/>
      <c r="C18" s="84"/>
      <c r="D18" s="84"/>
      <c r="E18" s="84"/>
      <c r="F18" s="85"/>
      <c r="I18" s="88" t="s">
        <v>18</v>
      </c>
      <c r="J18" s="93" t="s">
        <v>211</v>
      </c>
      <c r="K18" s="94"/>
      <c r="L18" s="94"/>
      <c r="M18" s="94"/>
      <c r="N18" s="95"/>
      <c r="P18" s="88" t="s">
        <v>14</v>
      </c>
      <c r="Q18" s="93"/>
      <c r="R18" s="94" t="s">
        <v>211</v>
      </c>
      <c r="S18" s="94"/>
      <c r="T18" s="94"/>
      <c r="U18" s="95"/>
      <c r="W18" s="99" t="s">
        <v>26</v>
      </c>
      <c r="X18" s="67" t="s">
        <v>211</v>
      </c>
      <c r="Y18" s="67" t="s">
        <v>211</v>
      </c>
    </row>
    <row r="19" spans="1:25" x14ac:dyDescent="0.35">
      <c r="A19" s="88" t="s">
        <v>19</v>
      </c>
      <c r="B19" s="84">
        <v>0.38455</v>
      </c>
      <c r="C19" s="84">
        <v>360</v>
      </c>
      <c r="D19" s="84">
        <f>AutoGAMsEPUfullmissingdata!CG22-AutoGAMsEPUfullmissingdata!AT22</f>
        <v>1.8230000000000024E-2</v>
      </c>
      <c r="E19" s="84">
        <f>AutoGAMsEPUfullmissingdata!CH22-AutoGAMsEPUfullmissingdata!AU22</f>
        <v>-199</v>
      </c>
      <c r="F19" s="85" t="s">
        <v>236</v>
      </c>
      <c r="I19" s="88" t="s">
        <v>19</v>
      </c>
      <c r="J19" s="93"/>
      <c r="K19" s="94" t="s">
        <v>211</v>
      </c>
      <c r="L19" s="94"/>
      <c r="M19" s="94"/>
      <c r="N19" s="95"/>
      <c r="P19" s="88" t="s">
        <v>190</v>
      </c>
      <c r="Q19" s="93"/>
      <c r="R19" s="94" t="s">
        <v>211</v>
      </c>
      <c r="S19" s="94"/>
      <c r="T19" s="94"/>
      <c r="U19" s="95"/>
      <c r="W19" s="99" t="s">
        <v>14</v>
      </c>
      <c r="X19" s="67" t="s">
        <v>211</v>
      </c>
      <c r="Y19" s="67" t="s">
        <v>211</v>
      </c>
    </row>
    <row r="20" spans="1:25" x14ac:dyDescent="0.35">
      <c r="A20" s="88" t="s">
        <v>12</v>
      </c>
      <c r="B20" s="84">
        <v>8.6449999999999999E-2</v>
      </c>
      <c r="C20" s="84">
        <v>249</v>
      </c>
      <c r="D20" s="84">
        <f>AutoGAMsEPUfullmissingdata!CG23-AutoGAMsEPUfullmissingdata!AT23</f>
        <v>9.5409999999999939E-3</v>
      </c>
      <c r="E20" s="84">
        <f>AutoGAMsEPUfullmissingdata!CH23-AutoGAMsEPUfullmissingdata!AU23</f>
        <v>-169</v>
      </c>
      <c r="F20" s="85" t="s">
        <v>235</v>
      </c>
      <c r="I20" s="88" t="s">
        <v>12</v>
      </c>
      <c r="J20" s="93"/>
      <c r="K20" s="94" t="s">
        <v>211</v>
      </c>
      <c r="L20" s="94"/>
      <c r="M20" s="94"/>
      <c r="N20" s="95"/>
      <c r="P20" s="88" t="s">
        <v>157</v>
      </c>
      <c r="Q20" s="93"/>
      <c r="R20" s="94" t="s">
        <v>211</v>
      </c>
      <c r="S20" s="94"/>
      <c r="T20" s="94"/>
      <c r="U20" s="95"/>
      <c r="W20" s="99" t="s">
        <v>34</v>
      </c>
      <c r="X20" s="67" t="s">
        <v>211</v>
      </c>
      <c r="Y20" s="67" t="s">
        <v>211</v>
      </c>
    </row>
    <row r="21" spans="1:25" x14ac:dyDescent="0.35">
      <c r="A21" s="88" t="s">
        <v>191</v>
      </c>
      <c r="B21" s="84">
        <v>0.3085</v>
      </c>
      <c r="C21" s="84">
        <v>268</v>
      </c>
      <c r="D21" s="84">
        <f>AutoGAMsEPUfullmissingdata!CG24-AutoGAMsEPUfullmissingdata!AT24</f>
        <v>7.1050000000000002E-2</v>
      </c>
      <c r="E21" s="84">
        <f>AutoGAMsEPUfullmissingdata!CH24-AutoGAMsEPUfullmissingdata!AU24</f>
        <v>-117</v>
      </c>
      <c r="F21" s="85" t="s">
        <v>234</v>
      </c>
      <c r="I21" s="88" t="s">
        <v>191</v>
      </c>
      <c r="J21" s="93"/>
      <c r="K21" s="94" t="s">
        <v>211</v>
      </c>
      <c r="L21" s="94"/>
      <c r="M21" s="94"/>
      <c r="N21" s="95"/>
      <c r="P21" s="88" t="s">
        <v>186</v>
      </c>
      <c r="Q21" s="93"/>
      <c r="R21" s="94" t="s">
        <v>211</v>
      </c>
      <c r="S21" s="94"/>
      <c r="T21" s="94"/>
      <c r="U21" s="95"/>
      <c r="W21" s="99" t="s">
        <v>25</v>
      </c>
      <c r="X21" s="67" t="s">
        <v>211</v>
      </c>
      <c r="Y21" s="67" t="s">
        <v>211</v>
      </c>
    </row>
    <row r="22" spans="1:25" x14ac:dyDescent="0.35">
      <c r="A22" s="88" t="s">
        <v>37</v>
      </c>
      <c r="B22" s="84">
        <v>0.32500000000000001</v>
      </c>
      <c r="C22" s="84">
        <v>250</v>
      </c>
      <c r="D22" s="84">
        <f>AutoGAMsEPUfullmissingdata!CG25-AutoGAMsEPUfullmissingdata!AT25</f>
        <v>6.5200000000000036E-2</v>
      </c>
      <c r="E22" s="84">
        <f>AutoGAMsEPUfullmissingdata!CH25-AutoGAMsEPUfullmissingdata!AU25</f>
        <v>-91</v>
      </c>
      <c r="F22" s="85" t="s">
        <v>234</v>
      </c>
      <c r="I22" s="88" t="s">
        <v>37</v>
      </c>
      <c r="J22" s="93"/>
      <c r="K22" s="94" t="s">
        <v>211</v>
      </c>
      <c r="L22" s="94"/>
      <c r="M22" s="94"/>
      <c r="N22" s="95"/>
      <c r="P22" s="88" t="s">
        <v>11</v>
      </c>
      <c r="Q22" s="93"/>
      <c r="R22" s="94"/>
      <c r="S22" s="94"/>
      <c r="T22" s="94" t="s">
        <v>211</v>
      </c>
      <c r="U22" s="95"/>
      <c r="W22" s="99" t="s">
        <v>158</v>
      </c>
      <c r="X22" s="67" t="s">
        <v>211</v>
      </c>
      <c r="Y22" s="67" t="s">
        <v>211</v>
      </c>
    </row>
    <row r="23" spans="1:25" x14ac:dyDescent="0.35">
      <c r="A23" s="88" t="s">
        <v>15</v>
      </c>
      <c r="B23" s="84">
        <v>0.22056999999999999</v>
      </c>
      <c r="C23" s="84">
        <v>291</v>
      </c>
      <c r="D23" s="84">
        <f>AutoGAMsEPUfullmissingdata!CG26-AutoGAMsEPUfullmissingdata!AT26</f>
        <v>-2.1830000000000016E-2</v>
      </c>
      <c r="E23" s="84">
        <f>AutoGAMsEPUfullmissingdata!CH26-AutoGAMsEPUfullmissingdata!AU26</f>
        <v>-151</v>
      </c>
      <c r="F23" s="85" t="s">
        <v>236</v>
      </c>
      <c r="I23" s="88" t="s">
        <v>15</v>
      </c>
      <c r="J23" s="93"/>
      <c r="K23" s="94" t="s">
        <v>211</v>
      </c>
      <c r="L23" s="94"/>
      <c r="M23" s="94"/>
      <c r="N23" s="95"/>
      <c r="P23" s="88" t="s">
        <v>23</v>
      </c>
      <c r="Q23" s="93"/>
      <c r="R23" s="94"/>
      <c r="S23" s="94"/>
      <c r="T23" s="94" t="s">
        <v>211</v>
      </c>
      <c r="U23" s="95"/>
      <c r="W23" s="99" t="s">
        <v>157</v>
      </c>
      <c r="X23" s="67" t="s">
        <v>211</v>
      </c>
      <c r="Y23" s="67" t="s">
        <v>211</v>
      </c>
    </row>
    <row r="24" spans="1:25" x14ac:dyDescent="0.35">
      <c r="A24" s="88" t="s">
        <v>22</v>
      </c>
      <c r="B24" s="84">
        <v>0.31134000000000001</v>
      </c>
      <c r="C24" s="84">
        <v>190</v>
      </c>
      <c r="D24" s="84">
        <f>AutoGAMsEPUfullmissingdata!CG27-AutoGAMsEPUfullmissingdata!AT27</f>
        <v>-4.7889999999999988E-2</v>
      </c>
      <c r="E24" s="84">
        <f>AutoGAMsEPUfullmissingdata!CH27-AutoGAMsEPUfullmissingdata!AU27</f>
        <v>-164</v>
      </c>
      <c r="F24" s="85" t="s">
        <v>234</v>
      </c>
      <c r="I24" s="88" t="s">
        <v>22</v>
      </c>
      <c r="J24" s="93"/>
      <c r="K24" s="94" t="s">
        <v>211</v>
      </c>
      <c r="L24" s="94"/>
      <c r="M24" s="94"/>
      <c r="N24" s="95"/>
      <c r="P24" s="88" t="s">
        <v>34</v>
      </c>
      <c r="Q24" s="93"/>
      <c r="R24" s="94"/>
      <c r="S24" s="94"/>
      <c r="T24" s="94" t="s">
        <v>211</v>
      </c>
      <c r="U24" s="95"/>
      <c r="W24" s="99" t="s">
        <v>159</v>
      </c>
      <c r="X24" s="67" t="s">
        <v>211</v>
      </c>
      <c r="Y24" s="67" t="s">
        <v>211</v>
      </c>
    </row>
    <row r="25" spans="1:25" x14ac:dyDescent="0.35">
      <c r="A25" s="88" t="s">
        <v>10</v>
      </c>
      <c r="B25" s="84">
        <v>0.41049999999999998</v>
      </c>
      <c r="C25" s="84">
        <v>166</v>
      </c>
      <c r="D25" s="84">
        <f>AutoGAMsEPUfullmissingdata!CG28-AutoGAMsEPUfullmissingdata!AT28</f>
        <v>0.18440999999999996</v>
      </c>
      <c r="E25" s="84">
        <f>AutoGAMsEPUfullmissingdata!CH28-AutoGAMsEPUfullmissingdata!AU28</f>
        <v>-45</v>
      </c>
      <c r="F25" s="85" t="s">
        <v>236</v>
      </c>
      <c r="I25" s="88" t="s">
        <v>10</v>
      </c>
      <c r="J25" s="96"/>
      <c r="K25" s="94"/>
      <c r="L25" s="94"/>
      <c r="M25" s="94"/>
      <c r="N25" s="95" t="s">
        <v>211</v>
      </c>
      <c r="P25" s="88" t="s">
        <v>25</v>
      </c>
      <c r="Q25" s="93"/>
      <c r="R25" s="94"/>
      <c r="S25" s="94"/>
      <c r="T25" s="94" t="s">
        <v>211</v>
      </c>
      <c r="U25" s="95"/>
      <c r="W25" s="99" t="s">
        <v>160</v>
      </c>
      <c r="X25" s="67" t="s">
        <v>211</v>
      </c>
      <c r="Y25" s="67" t="s">
        <v>211</v>
      </c>
    </row>
    <row r="26" spans="1:25" x14ac:dyDescent="0.35">
      <c r="A26" s="88" t="s">
        <v>17</v>
      </c>
      <c r="B26" s="84">
        <v>0.50566</v>
      </c>
      <c r="C26" s="84">
        <v>309</v>
      </c>
      <c r="D26" s="84">
        <f>AutoGAMsEPUfullmissingdata!CG29-AutoGAMsEPUfullmissingdata!AT29</f>
        <v>1.0299999999999976E-2</v>
      </c>
      <c r="E26" s="84">
        <f>AutoGAMsEPUfullmissingdata!CH29-AutoGAMsEPUfullmissingdata!AU29</f>
        <v>-117</v>
      </c>
      <c r="F26" s="85" t="s">
        <v>234</v>
      </c>
      <c r="I26" s="88" t="s">
        <v>17</v>
      </c>
      <c r="J26" s="93"/>
      <c r="K26" s="94"/>
      <c r="L26" s="94"/>
      <c r="M26" s="94"/>
      <c r="N26" s="95" t="s">
        <v>211</v>
      </c>
      <c r="P26" s="88" t="s">
        <v>159</v>
      </c>
      <c r="Q26" s="93"/>
      <c r="R26" s="94"/>
      <c r="S26" s="94"/>
      <c r="T26" s="94" t="s">
        <v>211</v>
      </c>
      <c r="U26" s="95"/>
      <c r="W26" s="88"/>
    </row>
    <row r="27" spans="1:25" x14ac:dyDescent="0.35">
      <c r="A27" s="88" t="s">
        <v>26</v>
      </c>
      <c r="B27" s="84">
        <v>0.15509999999999999</v>
      </c>
      <c r="C27" s="84">
        <v>251</v>
      </c>
      <c r="D27" s="84">
        <f>AutoGAMsEPUfullmissingdata!CG30-AutoGAMsEPUfullmissingdata!AT30</f>
        <v>4.4729999999999992E-2</v>
      </c>
      <c r="E27" s="84">
        <f>AutoGAMsEPUfullmissingdata!CH30-AutoGAMsEPUfullmissingdata!AU30</f>
        <v>-62</v>
      </c>
      <c r="F27" s="85" t="s">
        <v>234</v>
      </c>
      <c r="I27" s="88" t="s">
        <v>26</v>
      </c>
      <c r="J27" s="93"/>
      <c r="K27" s="94" t="s">
        <v>211</v>
      </c>
      <c r="L27" s="94"/>
      <c r="M27" s="94"/>
      <c r="N27" s="97"/>
      <c r="P27" s="88" t="s">
        <v>192</v>
      </c>
      <c r="Q27" s="93"/>
      <c r="R27" s="94"/>
      <c r="S27" s="94"/>
      <c r="T27" s="94" t="s">
        <v>211</v>
      </c>
      <c r="U27" s="95"/>
      <c r="W27" s="88"/>
    </row>
    <row r="28" spans="1:25" x14ac:dyDescent="0.35">
      <c r="A28" s="88" t="s">
        <v>14</v>
      </c>
      <c r="B28" s="84">
        <v>0.43997999999999998</v>
      </c>
      <c r="C28" s="84">
        <v>161</v>
      </c>
      <c r="D28" s="84">
        <f>AutoGAMsEPUfullmissingdata!CG31-AutoGAMsEPUfullmissingdata!AT31</f>
        <v>3.2090000000000007E-2</v>
      </c>
      <c r="E28" s="84">
        <f>AutoGAMsEPUfullmissingdata!CH31-AutoGAMsEPUfullmissingdata!AU31</f>
        <v>-50</v>
      </c>
      <c r="F28" s="85" t="s">
        <v>235</v>
      </c>
      <c r="I28" s="88" t="s">
        <v>14</v>
      </c>
      <c r="J28" s="93"/>
      <c r="K28" s="94" t="s">
        <v>211</v>
      </c>
      <c r="L28" s="94"/>
      <c r="M28" s="94"/>
      <c r="N28" s="95"/>
      <c r="P28" s="88" t="s">
        <v>9</v>
      </c>
      <c r="Q28" s="93"/>
      <c r="R28" s="94"/>
      <c r="S28" s="94"/>
      <c r="T28" s="94"/>
      <c r="U28" s="95" t="s">
        <v>211</v>
      </c>
      <c r="W28" s="88"/>
    </row>
    <row r="29" spans="1:25" x14ac:dyDescent="0.35">
      <c r="A29" s="88" t="s">
        <v>34</v>
      </c>
      <c r="B29" s="84">
        <v>0.42104000000000003</v>
      </c>
      <c r="C29" s="84">
        <v>331</v>
      </c>
      <c r="D29" s="84">
        <f>AutoGAMsEPUfullmissingdata!CG32-AutoGAMsEPUfullmissingdata!AT32</f>
        <v>9.9372000000000016E-2</v>
      </c>
      <c r="E29" s="84">
        <f>AutoGAMsEPUfullmissingdata!CH32-AutoGAMsEPUfullmissingdata!AU32</f>
        <v>-204</v>
      </c>
      <c r="F29" s="85" t="s">
        <v>235</v>
      </c>
      <c r="I29" s="88" t="s">
        <v>34</v>
      </c>
      <c r="J29" s="93"/>
      <c r="K29" s="94"/>
      <c r="L29" s="94"/>
      <c r="M29" s="94" t="s">
        <v>211</v>
      </c>
      <c r="N29" s="95"/>
      <c r="P29" s="88" t="s">
        <v>36</v>
      </c>
      <c r="Q29" s="93"/>
      <c r="R29" s="94"/>
      <c r="S29" s="94"/>
      <c r="T29" s="94"/>
      <c r="U29" s="95" t="s">
        <v>211</v>
      </c>
      <c r="W29" s="88"/>
    </row>
    <row r="30" spans="1:25" x14ac:dyDescent="0.35">
      <c r="A30" s="88" t="s">
        <v>25</v>
      </c>
      <c r="B30" s="84">
        <v>0.19595000000000001</v>
      </c>
      <c r="C30" s="84">
        <v>402</v>
      </c>
      <c r="D30" s="84">
        <f>AutoGAMsEPUfullmissingdata!CG33-AutoGAMsEPUfullmissingdata!AT33</f>
        <v>4.5250000000000012E-2</v>
      </c>
      <c r="E30" s="84">
        <f>AutoGAMsEPUfullmissingdata!CH33-AutoGAMsEPUfullmissingdata!AU33</f>
        <v>-337</v>
      </c>
      <c r="F30" s="85" t="s">
        <v>236</v>
      </c>
      <c r="I30" s="88" t="s">
        <v>25</v>
      </c>
      <c r="J30" s="93"/>
      <c r="K30" s="94"/>
      <c r="L30" s="94"/>
      <c r="M30" s="94" t="s">
        <v>211</v>
      </c>
      <c r="N30" s="95"/>
      <c r="P30" s="88" t="s">
        <v>35</v>
      </c>
      <c r="Q30" s="93"/>
      <c r="R30" s="94"/>
      <c r="S30" s="94"/>
      <c r="T30" s="94"/>
      <c r="U30" s="95" t="s">
        <v>211</v>
      </c>
    </row>
    <row r="31" spans="1:25" x14ac:dyDescent="0.35">
      <c r="A31" s="88" t="s">
        <v>38</v>
      </c>
      <c r="B31" s="84"/>
      <c r="C31" s="84"/>
      <c r="D31" s="84"/>
      <c r="E31" s="84"/>
      <c r="F31" s="85"/>
      <c r="I31" s="88" t="s">
        <v>38</v>
      </c>
      <c r="J31" s="93" t="s">
        <v>211</v>
      </c>
      <c r="K31" s="94"/>
      <c r="L31" s="94"/>
      <c r="M31" s="94"/>
      <c r="N31" s="95"/>
      <c r="P31" s="88" t="s">
        <v>21</v>
      </c>
      <c r="Q31" s="93"/>
      <c r="R31" s="94"/>
      <c r="S31" s="94"/>
      <c r="T31" s="94"/>
      <c r="U31" s="95" t="s">
        <v>211</v>
      </c>
    </row>
    <row r="32" spans="1:25" x14ac:dyDescent="0.35">
      <c r="A32" s="88" t="s">
        <v>190</v>
      </c>
      <c r="B32" s="84"/>
      <c r="C32" s="84"/>
      <c r="D32" s="84"/>
      <c r="E32" s="84"/>
      <c r="F32" s="85"/>
      <c r="I32" s="88" t="s">
        <v>190</v>
      </c>
      <c r="J32" s="93"/>
      <c r="K32" s="94" t="s">
        <v>211</v>
      </c>
      <c r="L32" s="94"/>
      <c r="M32" s="94"/>
      <c r="N32" s="95"/>
      <c r="P32" s="88" t="s">
        <v>28</v>
      </c>
      <c r="Q32" s="93"/>
      <c r="R32" s="94"/>
      <c r="S32" s="94"/>
      <c r="T32" s="94"/>
      <c r="U32" s="95" t="s">
        <v>211</v>
      </c>
    </row>
    <row r="33" spans="1:21" x14ac:dyDescent="0.35">
      <c r="A33" s="88" t="s">
        <v>158</v>
      </c>
      <c r="B33" s="84">
        <v>0.74219999999999997</v>
      </c>
      <c r="C33" s="84">
        <v>145</v>
      </c>
      <c r="D33" s="84">
        <f>AutoGAMsEPUfullmissingdata!CG36-AutoGAMsEPUfullmissingdata!AT36</f>
        <v>0.39029999999999998</v>
      </c>
      <c r="E33" s="84">
        <f>AutoGAMsEPUfullmissingdata!CH36-AutoGAMsEPUfullmissingdata!AU36</f>
        <v>-29</v>
      </c>
      <c r="F33" s="85" t="s">
        <v>236</v>
      </c>
      <c r="I33" s="88" t="s">
        <v>158</v>
      </c>
      <c r="J33" s="93"/>
      <c r="K33" s="94"/>
      <c r="L33" s="94"/>
      <c r="M33" s="94"/>
      <c r="N33" s="95" t="s">
        <v>211</v>
      </c>
      <c r="P33" s="88" t="s">
        <v>27</v>
      </c>
      <c r="Q33" s="93"/>
      <c r="R33" s="94"/>
      <c r="S33" s="94"/>
      <c r="T33" s="94"/>
      <c r="U33" s="95" t="s">
        <v>211</v>
      </c>
    </row>
    <row r="34" spans="1:21" x14ac:dyDescent="0.35">
      <c r="A34" s="88" t="s">
        <v>157</v>
      </c>
      <c r="B34" s="84">
        <v>0.1595</v>
      </c>
      <c r="C34" s="84">
        <v>212</v>
      </c>
      <c r="D34" s="84">
        <f>AutoGAMsEPUfullmissingdata!CG37-AutoGAMsEPUfullmissingdata!AT37</f>
        <v>4.6039999999999998E-2</v>
      </c>
      <c r="E34" s="84">
        <f>AutoGAMsEPUfullmissingdata!CH37-AutoGAMsEPUfullmissingdata!AU37</f>
        <v>-222</v>
      </c>
      <c r="F34" s="85" t="s">
        <v>236</v>
      </c>
      <c r="I34" s="88" t="s">
        <v>157</v>
      </c>
      <c r="J34" s="93"/>
      <c r="K34" s="94" t="s">
        <v>211</v>
      </c>
      <c r="L34" s="94"/>
      <c r="M34" s="94"/>
      <c r="N34" s="95"/>
      <c r="P34" s="88" t="s">
        <v>7</v>
      </c>
      <c r="Q34" s="93"/>
      <c r="R34" s="94"/>
      <c r="S34" s="94"/>
      <c r="T34" s="94"/>
      <c r="U34" s="95" t="s">
        <v>211</v>
      </c>
    </row>
    <row r="35" spans="1:21" x14ac:dyDescent="0.35">
      <c r="A35" s="88" t="s">
        <v>159</v>
      </c>
      <c r="B35" s="84">
        <v>0.45689800000000003</v>
      </c>
      <c r="C35" s="84">
        <v>267</v>
      </c>
      <c r="D35" s="84">
        <f>AutoGAMsEPUfullmissingdata!CG38-AutoGAMsEPUfullmissingdata!AT38</f>
        <v>9.0378000000000014E-2</v>
      </c>
      <c r="E35" s="84">
        <f>AutoGAMsEPUfullmissingdata!CH38-AutoGAMsEPUfullmissingdata!AU38</f>
        <v>-59</v>
      </c>
      <c r="F35" s="85" t="s">
        <v>234</v>
      </c>
      <c r="I35" s="88" t="s">
        <v>159</v>
      </c>
      <c r="J35" s="93"/>
      <c r="K35" s="94"/>
      <c r="L35" s="94"/>
      <c r="M35" s="94" t="s">
        <v>211</v>
      </c>
      <c r="N35" s="95"/>
      <c r="P35" s="88" t="s">
        <v>8</v>
      </c>
      <c r="Q35" s="93"/>
      <c r="R35" s="94"/>
      <c r="S35" s="94"/>
      <c r="T35" s="94"/>
      <c r="U35" s="95" t="s">
        <v>211</v>
      </c>
    </row>
    <row r="36" spans="1:21" x14ac:dyDescent="0.35">
      <c r="A36" s="88" t="s">
        <v>160</v>
      </c>
      <c r="B36" s="84"/>
      <c r="C36" s="84"/>
      <c r="D36" s="84"/>
      <c r="E36" s="84"/>
      <c r="F36" s="85"/>
      <c r="I36" s="88" t="s">
        <v>160</v>
      </c>
      <c r="J36" s="93" t="s">
        <v>211</v>
      </c>
      <c r="K36" s="94"/>
      <c r="L36" s="94"/>
      <c r="M36" s="94"/>
      <c r="N36" s="95"/>
      <c r="P36" s="88" t="s">
        <v>10</v>
      </c>
      <c r="Q36" s="96"/>
      <c r="R36" s="94"/>
      <c r="S36" s="94"/>
      <c r="T36" s="94"/>
      <c r="U36" s="95" t="s">
        <v>211</v>
      </c>
    </row>
    <row r="37" spans="1:21" x14ac:dyDescent="0.35">
      <c r="A37" s="88" t="s">
        <v>187</v>
      </c>
      <c r="B37" s="84"/>
      <c r="C37" s="84"/>
      <c r="D37" s="84"/>
      <c r="E37" s="84"/>
      <c r="F37" s="85"/>
      <c r="I37" s="88" t="s">
        <v>187</v>
      </c>
      <c r="J37" s="93"/>
      <c r="K37" s="94"/>
      <c r="L37" s="94"/>
      <c r="M37" s="94"/>
      <c r="N37" s="95" t="s">
        <v>211</v>
      </c>
      <c r="P37" s="88" t="s">
        <v>17</v>
      </c>
      <c r="Q37" s="93"/>
      <c r="R37" s="94"/>
      <c r="S37" s="94"/>
      <c r="T37" s="94"/>
      <c r="U37" s="95" t="s">
        <v>211</v>
      </c>
    </row>
    <row r="38" spans="1:21" x14ac:dyDescent="0.35">
      <c r="A38" s="88" t="s">
        <v>188</v>
      </c>
      <c r="B38" s="84"/>
      <c r="C38" s="84"/>
      <c r="D38" s="84"/>
      <c r="E38" s="84"/>
      <c r="F38" s="85"/>
      <c r="I38" s="88" t="s">
        <v>188</v>
      </c>
      <c r="J38" s="93"/>
      <c r="K38" s="94"/>
      <c r="L38" s="94"/>
      <c r="M38" s="94"/>
      <c r="N38" s="95" t="s">
        <v>211</v>
      </c>
      <c r="P38" s="88" t="s">
        <v>158</v>
      </c>
      <c r="Q38" s="93"/>
      <c r="R38" s="94"/>
      <c r="S38" s="94"/>
      <c r="T38" s="94"/>
      <c r="U38" s="95" t="s">
        <v>211</v>
      </c>
    </row>
    <row r="39" spans="1:21" x14ac:dyDescent="0.35">
      <c r="A39" s="88" t="s">
        <v>192</v>
      </c>
      <c r="B39" s="84"/>
      <c r="C39" s="84"/>
      <c r="D39" s="84"/>
      <c r="E39" s="84"/>
      <c r="F39" s="85"/>
      <c r="I39" s="88" t="s">
        <v>192</v>
      </c>
      <c r="J39" s="93"/>
      <c r="K39" s="94"/>
      <c r="L39" s="94"/>
      <c r="M39" s="94" t="s">
        <v>211</v>
      </c>
      <c r="N39" s="95"/>
      <c r="P39" s="88" t="s">
        <v>187</v>
      </c>
      <c r="Q39" s="93"/>
      <c r="R39" s="94"/>
      <c r="S39" s="94"/>
      <c r="T39" s="94"/>
      <c r="U39" s="95" t="s">
        <v>211</v>
      </c>
    </row>
    <row r="40" spans="1:21" x14ac:dyDescent="0.35">
      <c r="A40" s="88" t="s">
        <v>186</v>
      </c>
      <c r="B40" s="84"/>
      <c r="C40" s="84"/>
      <c r="D40" s="84"/>
      <c r="E40" s="84"/>
      <c r="F40" s="85"/>
      <c r="I40" s="88" t="s">
        <v>186</v>
      </c>
      <c r="J40" s="93"/>
      <c r="K40" s="94" t="s">
        <v>211</v>
      </c>
      <c r="L40" s="94"/>
      <c r="M40" s="94"/>
      <c r="N40" s="95"/>
      <c r="P40" s="88" t="s">
        <v>188</v>
      </c>
      <c r="Q40" s="93"/>
      <c r="R40" s="94"/>
      <c r="S40" s="94"/>
      <c r="T40" s="94"/>
      <c r="U40" s="95" t="s">
        <v>211</v>
      </c>
    </row>
  </sheetData>
  <conditionalFormatting sqref="D2:D1048576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E2:E4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  <vt:lpstr>SOE_synthesis8-18-21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2021-08-26T15:01:59Z</dcterms:modified>
</cp:coreProperties>
</file>